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toyota01\dfsroot\各課共有ﾌｫﾙﾀﾞ\産業労働課共有\03 労政\70  ★補助金★\04  働き方改革推進支援補助金\R7\様式\"/>
    </mc:Choice>
  </mc:AlternateContent>
  <xr:revisionPtr revIDLastSave="0" documentId="13_ncr:1_{1091571F-B292-441C-8EEF-44242AE2CE5B}" xr6:coauthVersionLast="47" xr6:coauthVersionMax="47" xr10:uidLastSave="{00000000-0000-0000-0000-000000000000}"/>
  <bookViews>
    <workbookView xWindow="-108" yWindow="-108" windowWidth="23256" windowHeight="14016" activeTab="2" xr2:uid="{08D4E7E1-6E0E-4DEA-94B9-4376B36932F0}"/>
  </bookViews>
  <sheets>
    <sheet name="様式第２号" sheetId="1" r:id="rId1"/>
    <sheet name="様式第３号" sheetId="2" r:id="rId2"/>
    <sheet name="様式第４号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5" i="2" l="1"/>
  <c r="F20" i="2"/>
  <c r="B40" i="3" l="1"/>
  <c r="E31" i="3"/>
  <c r="B49" i="3"/>
  <c r="B73" i="3"/>
  <c r="B66" i="3"/>
  <c r="B69" i="3" s="1"/>
  <c r="B56" i="3"/>
  <c r="B59" i="3" s="1"/>
  <c r="B22" i="3"/>
  <c r="B56" i="2"/>
  <c r="B63" i="1"/>
  <c r="F18" i="2"/>
  <c r="G18" i="2" s="1" a="1"/>
  <c r="G18" i="2" s="1"/>
  <c r="F19" i="2"/>
  <c r="G19" i="2" s="1" a="1"/>
  <c r="G19" i="2" s="1"/>
  <c r="H19" i="2" s="1"/>
  <c r="G20" i="2" a="1"/>
  <c r="G20" i="2" s="1"/>
  <c r="H20" i="2" s="1"/>
  <c r="F21" i="2"/>
  <c r="G21" i="2" s="1" a="1"/>
  <c r="G21" i="2" s="1"/>
  <c r="H21" i="2" s="1"/>
  <c r="F22" i="2"/>
  <c r="G22" i="2" s="1" a="1"/>
  <c r="G22" i="2" s="1"/>
  <c r="H22" i="2" s="1"/>
  <c r="B48" i="2"/>
  <c r="B51" i="2" s="1"/>
  <c r="B41" i="2"/>
  <c r="B32" i="2"/>
  <c r="B56" i="1"/>
  <c r="B59" i="1" s="1"/>
  <c r="B46" i="1"/>
  <c r="B49" i="1" s="1"/>
  <c r="B21" i="1"/>
  <c r="B39" i="1"/>
  <c r="B30" i="1"/>
  <c r="H18" i="2" l="1"/>
  <c r="H23" i="2" s="1"/>
  <c r="B57" i="2" s="1"/>
  <c r="B58" i="2" s="1"/>
  <c r="B72" i="3"/>
  <c r="B74" i="3" s="1"/>
  <c r="B75" i="3" s="1"/>
  <c r="B62" i="1"/>
  <c r="B6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<sst xmlns="http://schemas.openxmlformats.org/spreadsheetml/2006/main" count="132" uniqueCount="67">
  <si>
    <t>（１）従業員のニーズ及び満足度の調査や分析を行う事業</t>
    <phoneticPr fontId="2"/>
  </si>
  <si>
    <t>内容</t>
    <phoneticPr fontId="2"/>
  </si>
  <si>
    <t>（２）従業員へ社内制度等を周知する事業</t>
    <phoneticPr fontId="2"/>
  </si>
  <si>
    <t>（３）社内のコミュニケーションや情報共有・連携を促進する事業</t>
    <phoneticPr fontId="2"/>
  </si>
  <si>
    <t>（４）給与・賃金、人事評価制度の構築や見直しに関する事業</t>
    <phoneticPr fontId="2"/>
  </si>
  <si>
    <t>②補助対象経費上限額</t>
    <rPh sb="3" eb="5">
      <t>タイショウ</t>
    </rPh>
    <rPh sb="5" eb="7">
      <t>ケイヒ</t>
    </rPh>
    <phoneticPr fontId="2"/>
  </si>
  <si>
    <t>①見積額計</t>
    <rPh sb="1" eb="4">
      <t>ミツモリガク</t>
    </rPh>
    <rPh sb="4" eb="5">
      <t>ケイ</t>
    </rPh>
    <phoneticPr fontId="2"/>
  </si>
  <si>
    <t>補助金額の計算</t>
    <rPh sb="0" eb="4">
      <t>ホジョキンガク</t>
    </rPh>
    <rPh sb="5" eb="7">
      <t>ケイサン</t>
    </rPh>
    <phoneticPr fontId="2"/>
  </si>
  <si>
    <t>（５）給与・賃金、人事評価制度に関する就業規則等を作成する事業</t>
    <phoneticPr fontId="2"/>
  </si>
  <si>
    <t>補助対象経費総額　A＝a+b+c+d+e</t>
    <rPh sb="0" eb="6">
      <t>ホジョタイショウケイヒ</t>
    </rPh>
    <rPh sb="6" eb="8">
      <t>ソウガク</t>
    </rPh>
    <phoneticPr fontId="2"/>
  </si>
  <si>
    <t>建設業、運輸業、郵便業、医療、福祉、サービス業のうちの警備業に当てはまる場合は「１」</t>
    <rPh sb="0" eb="3">
      <t>ケンセツギョウ</t>
    </rPh>
    <rPh sb="4" eb="7">
      <t>ウンユギョウ</t>
    </rPh>
    <rPh sb="8" eb="11">
      <t>ユウビンギョウ</t>
    </rPh>
    <rPh sb="12" eb="14">
      <t>イリョウ</t>
    </rPh>
    <rPh sb="15" eb="17">
      <t>フクシ</t>
    </rPh>
    <rPh sb="22" eb="23">
      <t>ギョウ</t>
    </rPh>
    <rPh sb="27" eb="30">
      <t>ケイビギョウ</t>
    </rPh>
    <rPh sb="31" eb="32">
      <t>ア</t>
    </rPh>
    <rPh sb="36" eb="38">
      <t>バアイ</t>
    </rPh>
    <phoneticPr fontId="2"/>
  </si>
  <si>
    <t>上記以外の場合は「２」</t>
    <rPh sb="0" eb="2">
      <t>ジョウキ</t>
    </rPh>
    <rPh sb="2" eb="4">
      <t>イガイ</t>
    </rPh>
    <rPh sb="5" eb="7">
      <t>バアイ</t>
    </rPh>
    <phoneticPr fontId="2"/>
  </si>
  <si>
    <t>申請事業の実施事業(日本標準産業分類)を選択してください。「１」又は「２」を選択。</t>
    <rPh sb="0" eb="2">
      <t>シンセイ</t>
    </rPh>
    <rPh sb="2" eb="4">
      <t>ジギョウ</t>
    </rPh>
    <rPh sb="5" eb="7">
      <t>ジッシ</t>
    </rPh>
    <rPh sb="7" eb="9">
      <t>ジギョウ</t>
    </rPh>
    <rPh sb="20" eb="22">
      <t>センタク</t>
    </rPh>
    <rPh sb="32" eb="33">
      <t>マタ</t>
    </rPh>
    <rPh sb="38" eb="40">
      <t>センタク</t>
    </rPh>
    <phoneticPr fontId="2"/>
  </si>
  <si>
    <t>この色のセルを選択又は入力をしてください。→</t>
    <rPh sb="2" eb="3">
      <t>イロ</t>
    </rPh>
    <rPh sb="7" eb="9">
      <t>センタク</t>
    </rPh>
    <rPh sb="9" eb="10">
      <t>マタ</t>
    </rPh>
    <rPh sb="11" eb="13">
      <t>ニュウリョク</t>
    </rPh>
    <phoneticPr fontId="2"/>
  </si>
  <si>
    <t>補助率</t>
    <rPh sb="0" eb="3">
      <t>ホジョリツ</t>
    </rPh>
    <phoneticPr fontId="2"/>
  </si>
  <si>
    <t>(１)事業所以外の場所での勤務を認めるテレワークを新たに導入する事業</t>
    <phoneticPr fontId="2"/>
  </si>
  <si>
    <t>※種別ごとの数量の合計は、「市内の事業所における常用雇用者を証明できる書類」の記載人数が上限となります。</t>
    <phoneticPr fontId="2"/>
  </si>
  <si>
    <t>①テレワーク導入に必要な機器の導入経費　</t>
    <phoneticPr fontId="2"/>
  </si>
  <si>
    <t>製品名</t>
    <rPh sb="0" eb="3">
      <t>セイヒンメイ</t>
    </rPh>
    <phoneticPr fontId="2"/>
  </si>
  <si>
    <t>メーカー名</t>
    <rPh sb="4" eb="5">
      <t>メイ</t>
    </rPh>
    <phoneticPr fontId="2"/>
  </si>
  <si>
    <t>品番</t>
    <rPh sb="0" eb="2">
      <t>ヒンバン</t>
    </rPh>
    <phoneticPr fontId="2"/>
  </si>
  <si>
    <t>数量</t>
    <rPh sb="0" eb="2">
      <t>スウリョウ</t>
    </rPh>
    <phoneticPr fontId="2"/>
  </si>
  <si>
    <t>見積金額(税抜き単価)</t>
    <rPh sb="0" eb="2">
      <t>ミツモリ</t>
    </rPh>
    <rPh sb="2" eb="4">
      <t>キンガク</t>
    </rPh>
    <rPh sb="5" eb="7">
      <t>ゼイヌ</t>
    </rPh>
    <rPh sb="8" eb="10">
      <t>タンカ</t>
    </rPh>
    <phoneticPr fontId="2"/>
  </si>
  <si>
    <t>自動計算のため入力不要</t>
    <rPh sb="0" eb="4">
      <t>ジドウケイサン</t>
    </rPh>
    <rPh sb="7" eb="9">
      <t>ニュウリョク</t>
    </rPh>
    <rPh sb="9" eb="11">
      <t>フヨウ</t>
    </rPh>
    <phoneticPr fontId="2"/>
  </si>
  <si>
    <t>見積金額(税抜き合計額)</t>
    <rPh sb="0" eb="2">
      <t>ミツモリ</t>
    </rPh>
    <rPh sb="2" eb="4">
      <t>キンガク</t>
    </rPh>
    <rPh sb="5" eb="7">
      <t>ゼイヌ</t>
    </rPh>
    <rPh sb="8" eb="11">
      <t>ゴウケイガク</t>
    </rPh>
    <phoneticPr fontId="2"/>
  </si>
  <si>
    <t>補助算出額(千円未満切捨て)　B：A×補助率</t>
    <rPh sb="0" eb="2">
      <t>ホジョ</t>
    </rPh>
    <rPh sb="2" eb="4">
      <t>サンシュツ</t>
    </rPh>
    <rPh sb="4" eb="5">
      <t>ガク</t>
    </rPh>
    <rPh sb="6" eb="7">
      <t>セン</t>
    </rPh>
    <rPh sb="7" eb="8">
      <t>エン</t>
    </rPh>
    <rPh sb="8" eb="10">
      <t>ミマン</t>
    </rPh>
    <rPh sb="10" eb="12">
      <t>キリス</t>
    </rPh>
    <rPh sb="19" eb="22">
      <t>ホジョリツ</t>
    </rPh>
    <phoneticPr fontId="2"/>
  </si>
  <si>
    <t>補助申請額(補助上限額50万)　C：B≦50万円</t>
    <rPh sb="0" eb="2">
      <t>ホジョ</t>
    </rPh>
    <rPh sb="2" eb="5">
      <t>シンセイガク</t>
    </rPh>
    <rPh sb="6" eb="10">
      <t>ホジョジョウゲン</t>
    </rPh>
    <rPh sb="10" eb="11">
      <t>ガク</t>
    </rPh>
    <rPh sb="13" eb="14">
      <t>マン</t>
    </rPh>
    <rPh sb="22" eb="24">
      <t>マンエン</t>
    </rPh>
    <phoneticPr fontId="2"/>
  </si>
  <si>
    <t>補助対象経費
（見積額の税抜き価格）</t>
    <rPh sb="8" eb="11">
      <t>ミツモリガク</t>
    </rPh>
    <rPh sb="15" eb="17">
      <t>カカク</t>
    </rPh>
    <phoneticPr fontId="2"/>
  </si>
  <si>
    <t>補助対象経費</t>
    <phoneticPr fontId="2"/>
  </si>
  <si>
    <t>見積額の税抜き価格</t>
    <rPh sb="0" eb="3">
      <t>ミツモリガク</t>
    </rPh>
    <rPh sb="7" eb="9">
      <t>カカク</t>
    </rPh>
    <phoneticPr fontId="2"/>
  </si>
  <si>
    <t>見積金額(税抜き)</t>
    <rPh sb="0" eb="2">
      <t>ミツモリ</t>
    </rPh>
    <rPh sb="2" eb="4">
      <t>キンガク</t>
    </rPh>
    <rPh sb="5" eb="7">
      <t>ゼイヌ</t>
    </rPh>
    <phoneticPr fontId="2"/>
  </si>
  <si>
    <t>様式第２号（第８条関係）</t>
    <phoneticPr fontId="2"/>
  </si>
  <si>
    <t>様式第３号（第８条関係）</t>
    <phoneticPr fontId="2"/>
  </si>
  <si>
    <t>様式第４号（第８条関係）</t>
    <phoneticPr fontId="2"/>
  </si>
  <si>
    <t>（１）多様な人材の就労環境を整備するための事業</t>
    <rPh sb="3" eb="5">
      <t>タヨウ</t>
    </rPh>
    <rPh sb="6" eb="8">
      <t>ジンザイ</t>
    </rPh>
    <rPh sb="9" eb="13">
      <t>シュウロウカンキョウ</t>
    </rPh>
    <rPh sb="14" eb="16">
      <t>セイビ</t>
    </rPh>
    <phoneticPr fontId="2"/>
  </si>
  <si>
    <t>①事業所の施設・設備等の工事費</t>
    <rPh sb="1" eb="4">
      <t>ジギョウショ</t>
    </rPh>
    <rPh sb="5" eb="7">
      <t>シセツ</t>
    </rPh>
    <rPh sb="8" eb="11">
      <t>セツビトウ</t>
    </rPh>
    <rPh sb="12" eb="15">
      <t>コウジヒ</t>
    </rPh>
    <phoneticPr fontId="2"/>
  </si>
  <si>
    <t>②就労支援機器の導入・購入費</t>
    <rPh sb="1" eb="7">
      <t>シュウロウシエンキキ</t>
    </rPh>
    <rPh sb="8" eb="10">
      <t>ドウニュウ</t>
    </rPh>
    <rPh sb="11" eb="14">
      <t>コウニュウヒ</t>
    </rPh>
    <phoneticPr fontId="2"/>
  </si>
  <si>
    <t>③多様な人材の活躍推進に係る就業規則や社内マニュアル、社内掲示物等の通訳翻訳費、委託費、印刷製本費</t>
    <phoneticPr fontId="2"/>
  </si>
  <si>
    <t>(２) 多様な人材の活躍推進制度の構築や見直しに関する事業</t>
    <phoneticPr fontId="2"/>
  </si>
  <si>
    <t>(３) 多様な人材の活躍推進制度に関する就業規則等を作成する事業</t>
    <phoneticPr fontId="2"/>
  </si>
  <si>
    <t>補助対象経費総額　A＝a+b+c+d+e+f</t>
    <rPh sb="0" eb="6">
      <t>ホジョタイショウケイヒ</t>
    </rPh>
    <rPh sb="6" eb="8">
      <t>ソウガク</t>
    </rPh>
    <phoneticPr fontId="2"/>
  </si>
  <si>
    <t>収支予算（決算）書（多様な人材活躍推進事業）</t>
    <rPh sb="10" eb="12">
      <t>タヨウ</t>
    </rPh>
    <rPh sb="13" eb="19">
      <t>ジンザイカツヤクスイシン</t>
    </rPh>
    <phoneticPr fontId="2"/>
  </si>
  <si>
    <t>収支予算（決算）書（働く場所・時間の多様化促進事業）</t>
    <phoneticPr fontId="2"/>
  </si>
  <si>
    <t>収支予算（決算）書（ 働き方改革に向けた基盤づくり事業）</t>
    <phoneticPr fontId="2"/>
  </si>
  <si>
    <t>□交付申請　　□変更申請　　□実績報告</t>
    <phoneticPr fontId="2"/>
  </si>
  <si>
    <t>申請補助額(千円未満切捨て)</t>
    <rPh sb="0" eb="2">
      <t>シンセイ</t>
    </rPh>
    <rPh sb="2" eb="4">
      <t>ホジョ</t>
    </rPh>
    <rPh sb="4" eb="5">
      <t>ガク</t>
    </rPh>
    <rPh sb="6" eb="7">
      <t>セン</t>
    </rPh>
    <rPh sb="7" eb="8">
      <t>エン</t>
    </rPh>
    <rPh sb="8" eb="10">
      <t>ミマン</t>
    </rPh>
    <rPh sb="10" eb="12">
      <t>キリス</t>
    </rPh>
    <phoneticPr fontId="2"/>
  </si>
  <si>
    <t>【備考】</t>
    <rPh sb="1" eb="3">
      <t>ビコウ</t>
    </rPh>
    <phoneticPr fontId="2"/>
  </si>
  <si>
    <t>提出区分に応じてチェックボックスにレ点を記入してください。</t>
    <phoneticPr fontId="2"/>
  </si>
  <si>
    <t>行が不足するときは、適宜、行を追加してください。</t>
    <rPh sb="0" eb="1">
      <t>ギョウ</t>
    </rPh>
    <rPh sb="2" eb="4">
      <t>フソク</t>
    </rPh>
    <rPh sb="10" eb="12">
      <t>テキギ</t>
    </rPh>
    <rPh sb="13" eb="14">
      <t>ギョウ</t>
    </rPh>
    <rPh sb="15" eb="17">
      <t>ツイカ</t>
    </rPh>
    <phoneticPr fontId="2"/>
  </si>
  <si>
    <t>補助対象経費（見積額）（税抜）</t>
    <rPh sb="7" eb="10">
      <t>ミツモリガク</t>
    </rPh>
    <phoneticPr fontId="2"/>
  </si>
  <si>
    <t>見積額（税抜）</t>
    <rPh sb="0" eb="3">
      <t>ミツモリガク</t>
    </rPh>
    <phoneticPr fontId="2"/>
  </si>
  <si>
    <t>補助対象経費（税抜）</t>
    <phoneticPr fontId="2"/>
  </si>
  <si>
    <t>小計 ※①と②のどちらか小さい方の金額（e）</t>
    <rPh sb="0" eb="2">
      <t>ショウケイ</t>
    </rPh>
    <rPh sb="12" eb="13">
      <t>チイ</t>
    </rPh>
    <rPh sb="15" eb="16">
      <t>カタ</t>
    </rPh>
    <rPh sb="17" eb="19">
      <t>キンガク</t>
    </rPh>
    <phoneticPr fontId="2"/>
  </si>
  <si>
    <t>小計 ※①と②のどちらか小さい方の金額（d）</t>
    <rPh sb="0" eb="2">
      <t>ショウケイ</t>
    </rPh>
    <rPh sb="12" eb="13">
      <t>チイ</t>
    </rPh>
    <rPh sb="15" eb="16">
      <t>カタ</t>
    </rPh>
    <rPh sb="17" eb="19">
      <t>キンガク</t>
    </rPh>
    <phoneticPr fontId="2"/>
  </si>
  <si>
    <t>小計（c）</t>
    <rPh sb="0" eb="2">
      <t>ショウケイ</t>
    </rPh>
    <phoneticPr fontId="2"/>
  </si>
  <si>
    <t>小計（b）</t>
    <rPh sb="0" eb="2">
      <t>ショウケイ</t>
    </rPh>
    <phoneticPr fontId="2"/>
  </si>
  <si>
    <t>小計（a）</t>
    <rPh sb="0" eb="2">
      <t>ショウケイ</t>
    </rPh>
    <phoneticPr fontId="2"/>
  </si>
  <si>
    <t>小計（d）</t>
    <rPh sb="0" eb="2">
      <t>ショウケイ</t>
    </rPh>
    <phoneticPr fontId="2"/>
  </si>
  <si>
    <t>小計 ※①と②のどちらか小さい方の金額（f）</t>
    <rPh sb="0" eb="2">
      <t>ショウケイ</t>
    </rPh>
    <rPh sb="12" eb="13">
      <t>チイ</t>
    </rPh>
    <rPh sb="15" eb="16">
      <t>カタ</t>
    </rPh>
    <rPh sb="17" eb="19">
      <t>キンガク</t>
    </rPh>
    <phoneticPr fontId="2"/>
  </si>
  <si>
    <t>一点あたりの補助対象経費
※1点につき2～20万円まで</t>
    <rPh sb="0" eb="1">
      <t>イッ</t>
    </rPh>
    <rPh sb="1" eb="2">
      <t>テン</t>
    </rPh>
    <rPh sb="6" eb="8">
      <t>ホジョ</t>
    </rPh>
    <rPh sb="15" eb="16">
      <t>テン</t>
    </rPh>
    <rPh sb="23" eb="25">
      <t>マンエン</t>
    </rPh>
    <phoneticPr fontId="2"/>
  </si>
  <si>
    <t>補助対象経費</t>
    <rPh sb="0" eb="6">
      <t>ホジョタイショウケイヒ</t>
    </rPh>
    <phoneticPr fontId="2"/>
  </si>
  <si>
    <t>小計（a）</t>
    <rPh sb="0" eb="2">
      <t>ショウケイ</t>
    </rPh>
    <phoneticPr fontId="2"/>
  </si>
  <si>
    <t>（２）働く場所の多様化事業</t>
    <rPh sb="3" eb="4">
      <t>ハタラ</t>
    </rPh>
    <rPh sb="5" eb="7">
      <t>バショ</t>
    </rPh>
    <rPh sb="8" eb="10">
      <t>タヨウ</t>
    </rPh>
    <rPh sb="10" eb="11">
      <t>カ</t>
    </rPh>
    <rPh sb="11" eb="13">
      <t>ジギョウ</t>
    </rPh>
    <phoneticPr fontId="2"/>
  </si>
  <si>
    <t>（３）働く時間の柔軟化事業</t>
    <rPh sb="3" eb="4">
      <t>ハタラ</t>
    </rPh>
    <rPh sb="5" eb="7">
      <t>ジカン</t>
    </rPh>
    <rPh sb="8" eb="11">
      <t>ジュウナンカ</t>
    </rPh>
    <rPh sb="11" eb="13">
      <t>ジギョウ</t>
    </rPh>
    <phoneticPr fontId="2"/>
  </si>
  <si>
    <t>（４）働く場所・時間の多様化に関する就業規則等を作成する事業</t>
    <rPh sb="3" eb="4">
      <t>ハタラ</t>
    </rPh>
    <rPh sb="5" eb="7">
      <t>バショ</t>
    </rPh>
    <rPh sb="8" eb="10">
      <t>ジカン</t>
    </rPh>
    <rPh sb="11" eb="13">
      <t>タヨウ</t>
    </rPh>
    <rPh sb="13" eb="14">
      <t>カ</t>
    </rPh>
    <rPh sb="15" eb="16">
      <t>カン</t>
    </rPh>
    <rPh sb="18" eb="20">
      <t>シュウギョウ</t>
    </rPh>
    <rPh sb="20" eb="22">
      <t>キソク</t>
    </rPh>
    <rPh sb="22" eb="23">
      <t>ナド</t>
    </rPh>
    <rPh sb="24" eb="26">
      <t>サクセイ</t>
    </rPh>
    <rPh sb="28" eb="30">
      <t>ジギョウ</t>
    </rPh>
    <phoneticPr fontId="2"/>
  </si>
  <si>
    <t>補助対象経費総額　A＝a+b+c+d</t>
    <rPh sb="0" eb="6">
      <t>ホジョタイショウケイヒ</t>
    </rPh>
    <rPh sb="6" eb="8">
      <t>ソウガク</t>
    </rPh>
    <phoneticPr fontId="2"/>
  </si>
  <si>
    <t>④多様な人材の就労支援に係る外部専門人材への謝金、委託料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</si>
</sst>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00;[Red]\-#,##0.000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38" fontId="0" fillId="0" borderId="0" xfId="1" applyFont="1">
      <alignment vertical="center"/>
    </xf>
    <xf numFmtId="38" fontId="0" fillId="0" borderId="0" xfId="1" applyFont="1" applyAlignment="1">
      <alignment horizontal="centerContinuous" vertical="center"/>
    </xf>
    <xf numFmtId="38" fontId="0" fillId="0" borderId="1" xfId="1" applyFont="1" applyBorder="1">
      <alignment vertical="center"/>
    </xf>
    <xf numFmtId="0" fontId="0" fillId="2" borderId="1" xfId="0" applyFill="1" applyBorder="1">
      <alignment vertical="center"/>
    </xf>
    <xf numFmtId="38" fontId="0" fillId="2" borderId="1" xfId="1" applyFont="1" applyFill="1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38" fontId="0" fillId="2" borderId="0" xfId="1" applyFont="1" applyFill="1" applyAlignment="1">
      <alignment horizontal="centerContinuous" vertical="center"/>
    </xf>
    <xf numFmtId="0" fontId="0" fillId="0" borderId="1" xfId="0" applyBorder="1" applyAlignment="1">
      <alignment horizontal="right" vertical="center"/>
    </xf>
    <xf numFmtId="176" fontId="0" fillId="0" borderId="1" xfId="1" applyNumberFormat="1" applyFont="1" applyBorder="1">
      <alignment vertical="center"/>
    </xf>
    <xf numFmtId="0" fontId="0" fillId="0" borderId="1" xfId="0" applyBorder="1" applyAlignment="1">
      <alignment horizontal="centerContinuous" vertical="center"/>
    </xf>
    <xf numFmtId="38" fontId="0" fillId="0" borderId="2" xfId="1" applyFont="1" applyBorder="1" applyAlignment="1">
      <alignment horizontal="centerContinuous" vertical="center"/>
    </xf>
    <xf numFmtId="0" fontId="0" fillId="3" borderId="1" xfId="0" applyFill="1" applyBorder="1" applyAlignment="1">
      <alignment horizontal="centerContinuous" vertical="center"/>
    </xf>
    <xf numFmtId="38" fontId="0" fillId="3" borderId="2" xfId="1" applyFont="1" applyFill="1" applyBorder="1" applyAlignment="1">
      <alignment horizontal="centerContinuous" vertical="center"/>
    </xf>
    <xf numFmtId="0" fontId="0" fillId="3" borderId="1" xfId="0" applyFill="1" applyBorder="1" applyAlignment="1">
      <alignment horizontal="center" vertical="center"/>
    </xf>
    <xf numFmtId="38" fontId="0" fillId="3" borderId="1" xfId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Continuous" vertical="center"/>
    </xf>
    <xf numFmtId="0" fontId="0" fillId="0" borderId="2" xfId="0" applyBorder="1" applyAlignment="1">
      <alignment horizontal="centerContinuous" vertical="center"/>
    </xf>
    <xf numFmtId="38" fontId="0" fillId="0" borderId="1" xfId="1" applyFont="1" applyFill="1" applyBorder="1">
      <alignment vertical="center"/>
    </xf>
    <xf numFmtId="38" fontId="0" fillId="0" borderId="0" xfId="1" applyFont="1" applyAlignment="1">
      <alignment horizontal="right" vertical="center"/>
    </xf>
    <xf numFmtId="38" fontId="0" fillId="0" borderId="0" xfId="1" applyFont="1" applyAlignment="1">
      <alignment vertical="center" wrapText="1"/>
    </xf>
    <xf numFmtId="38" fontId="0" fillId="3" borderId="1" xfId="1" applyFon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38" fontId="0" fillId="0" borderId="1" xfId="1" applyFont="1" applyBorder="1" applyAlignment="1">
      <alignment horizontal="centerContinuous" vertical="center"/>
    </xf>
    <xf numFmtId="0" fontId="0" fillId="0" borderId="0" xfId="0" applyAlignment="1">
      <alignment horizontal="center" vertical="center"/>
    </xf>
    <xf numFmtId="38" fontId="0" fillId="0" borderId="0" xfId="1" applyFont="1" applyBorder="1">
      <alignment vertical="center"/>
    </xf>
    <xf numFmtId="0" fontId="0" fillId="2" borderId="0" xfId="0" applyFill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4" borderId="0" xfId="0" applyFill="1" applyAlignment="1">
      <alignment horizontal="left" vertical="center"/>
    </xf>
    <xf numFmtId="38" fontId="0" fillId="0" borderId="1" xfId="1" applyFont="1" applyBorder="1" applyAlignment="1">
      <alignment horizontal="right" vertical="center"/>
    </xf>
    <xf numFmtId="0" fontId="3" fillId="0" borderId="0" xfId="0" applyFont="1">
      <alignment vertical="center"/>
    </xf>
    <xf numFmtId="38" fontId="4" fillId="5" borderId="1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C3BD5-6A27-48BC-8021-00CAFA318233}">
  <sheetPr>
    <pageSetUpPr fitToPage="1"/>
  </sheetPr>
  <dimension ref="A1:G67"/>
  <sheetViews>
    <sheetView topLeftCell="A12" zoomScale="115" zoomScaleNormal="115" workbookViewId="0">
      <selection activeCell="A19" sqref="A19"/>
    </sheetView>
  </sheetViews>
  <sheetFormatPr defaultRowHeight="18" x14ac:dyDescent="0.45"/>
  <cols>
    <col min="1" max="1" width="61.296875" bestFit="1" customWidth="1"/>
    <col min="2" max="2" width="21.3984375" style="4" customWidth="1"/>
  </cols>
  <sheetData>
    <row r="1" spans="1:2" x14ac:dyDescent="0.45">
      <c r="A1" t="s">
        <v>31</v>
      </c>
    </row>
    <row r="2" spans="1:2" x14ac:dyDescent="0.45">
      <c r="A2" s="2" t="s">
        <v>43</v>
      </c>
      <c r="B2" s="5"/>
    </row>
    <row r="3" spans="1:2" hidden="1" x14ac:dyDescent="0.45">
      <c r="A3" s="2"/>
      <c r="B3" s="5"/>
    </row>
    <row r="4" spans="1:2" hidden="1" x14ac:dyDescent="0.45">
      <c r="A4" s="10" t="s">
        <v>13</v>
      </c>
      <c r="B4" s="11"/>
    </row>
    <row r="5" spans="1:2" x14ac:dyDescent="0.45">
      <c r="A5" s="2"/>
      <c r="B5" s="5"/>
    </row>
    <row r="6" spans="1:2" x14ac:dyDescent="0.45">
      <c r="A6" s="33" t="s">
        <v>47</v>
      </c>
      <c r="B6" s="5"/>
    </row>
    <row r="7" spans="1:2" x14ac:dyDescent="0.45">
      <c r="A7" s="30" t="s">
        <v>44</v>
      </c>
      <c r="B7" s="5"/>
    </row>
    <row r="8" spans="1:2" x14ac:dyDescent="0.45">
      <c r="A8" s="2"/>
      <c r="B8" s="5"/>
    </row>
    <row r="9" spans="1:2" x14ac:dyDescent="0.45">
      <c r="A9" s="16" t="s">
        <v>12</v>
      </c>
      <c r="B9" s="17"/>
    </row>
    <row r="10" spans="1:2" x14ac:dyDescent="0.45">
      <c r="A10" s="14" t="s">
        <v>10</v>
      </c>
      <c r="B10" s="15"/>
    </row>
    <row r="11" spans="1:2" x14ac:dyDescent="0.45">
      <c r="A11" s="14" t="s">
        <v>11</v>
      </c>
      <c r="B11" s="15"/>
    </row>
    <row r="12" spans="1:2" x14ac:dyDescent="0.45">
      <c r="B12" s="7">
        <v>1</v>
      </c>
    </row>
    <row r="14" spans="1:2" x14ac:dyDescent="0.45">
      <c r="A14" t="s">
        <v>0</v>
      </c>
    </row>
    <row r="15" spans="1:2" ht="36" x14ac:dyDescent="0.45">
      <c r="A15" s="18" t="s">
        <v>1</v>
      </c>
      <c r="B15" s="19" t="s">
        <v>49</v>
      </c>
    </row>
    <row r="16" spans="1:2" x14ac:dyDescent="0.45">
      <c r="A16" s="7"/>
      <c r="B16" s="8"/>
    </row>
    <row r="17" spans="1:2" x14ac:dyDescent="0.45">
      <c r="A17" s="7"/>
      <c r="B17" s="8"/>
    </row>
    <row r="18" spans="1:2" x14ac:dyDescent="0.45">
      <c r="A18" s="7"/>
      <c r="B18" s="8"/>
    </row>
    <row r="19" spans="1:2" x14ac:dyDescent="0.45">
      <c r="A19" s="7"/>
      <c r="B19" s="8"/>
    </row>
    <row r="20" spans="1:2" x14ac:dyDescent="0.45">
      <c r="A20" s="7"/>
      <c r="B20" s="8"/>
    </row>
    <row r="21" spans="1:2" x14ac:dyDescent="0.45">
      <c r="A21" s="3" t="s">
        <v>56</v>
      </c>
      <c r="B21" s="6">
        <f>SUM(B16:B20)</f>
        <v>0</v>
      </c>
    </row>
    <row r="23" spans="1:2" x14ac:dyDescent="0.45">
      <c r="A23" t="s">
        <v>2</v>
      </c>
    </row>
    <row r="24" spans="1:2" ht="36" x14ac:dyDescent="0.45">
      <c r="A24" s="18" t="s">
        <v>1</v>
      </c>
      <c r="B24" s="19" t="s">
        <v>49</v>
      </c>
    </row>
    <row r="25" spans="1:2" x14ac:dyDescent="0.45">
      <c r="A25" s="7"/>
      <c r="B25" s="8"/>
    </row>
    <row r="26" spans="1:2" x14ac:dyDescent="0.45">
      <c r="A26" s="7"/>
      <c r="B26" s="8"/>
    </row>
    <row r="27" spans="1:2" x14ac:dyDescent="0.45">
      <c r="A27" s="7"/>
      <c r="B27" s="8"/>
    </row>
    <row r="28" spans="1:2" x14ac:dyDescent="0.45">
      <c r="A28" s="7"/>
      <c r="B28" s="8"/>
    </row>
    <row r="29" spans="1:2" x14ac:dyDescent="0.45">
      <c r="A29" s="7"/>
      <c r="B29" s="8"/>
    </row>
    <row r="30" spans="1:2" x14ac:dyDescent="0.45">
      <c r="A30" s="3" t="s">
        <v>55</v>
      </c>
      <c r="B30" s="6">
        <f>SUM(B25:B29)</f>
        <v>0</v>
      </c>
    </row>
    <row r="32" spans="1:2" x14ac:dyDescent="0.45">
      <c r="A32" t="s">
        <v>3</v>
      </c>
    </row>
    <row r="33" spans="1:2" ht="36" x14ac:dyDescent="0.45">
      <c r="A33" s="18" t="s">
        <v>1</v>
      </c>
      <c r="B33" s="19" t="s">
        <v>49</v>
      </c>
    </row>
    <row r="34" spans="1:2" x14ac:dyDescent="0.45">
      <c r="A34" s="7"/>
      <c r="B34" s="8"/>
    </row>
    <row r="35" spans="1:2" x14ac:dyDescent="0.45">
      <c r="A35" s="7"/>
      <c r="B35" s="8"/>
    </row>
    <row r="36" spans="1:2" x14ac:dyDescent="0.45">
      <c r="A36" s="7"/>
      <c r="B36" s="8"/>
    </row>
    <row r="37" spans="1:2" x14ac:dyDescent="0.45">
      <c r="A37" s="7"/>
      <c r="B37" s="8"/>
    </row>
    <row r="38" spans="1:2" x14ac:dyDescent="0.45">
      <c r="A38" s="7"/>
      <c r="B38" s="8"/>
    </row>
    <row r="39" spans="1:2" x14ac:dyDescent="0.45">
      <c r="A39" s="3" t="s">
        <v>54</v>
      </c>
      <c r="B39" s="6">
        <f>SUM(B34:B38)</f>
        <v>0</v>
      </c>
    </row>
    <row r="41" spans="1:2" x14ac:dyDescent="0.45">
      <c r="A41" t="s">
        <v>4</v>
      </c>
    </row>
    <row r="42" spans="1:2" x14ac:dyDescent="0.45">
      <c r="A42" s="18" t="s">
        <v>1</v>
      </c>
      <c r="B42" s="19" t="s">
        <v>50</v>
      </c>
    </row>
    <row r="43" spans="1:2" x14ac:dyDescent="0.45">
      <c r="A43" s="7"/>
      <c r="B43" s="8"/>
    </row>
    <row r="44" spans="1:2" x14ac:dyDescent="0.45">
      <c r="A44" s="7"/>
      <c r="B44" s="8"/>
    </row>
    <row r="45" spans="1:2" x14ac:dyDescent="0.45">
      <c r="A45" s="7"/>
      <c r="B45" s="8"/>
    </row>
    <row r="46" spans="1:2" x14ac:dyDescent="0.45">
      <c r="A46" s="3" t="s">
        <v>6</v>
      </c>
      <c r="B46" s="6">
        <f>SUM(B43:B45)</f>
        <v>0</v>
      </c>
    </row>
    <row r="47" spans="1:2" x14ac:dyDescent="0.45">
      <c r="A47" s="3" t="s">
        <v>5</v>
      </c>
      <c r="B47" s="6">
        <v>100000</v>
      </c>
    </row>
    <row r="48" spans="1:2" x14ac:dyDescent="0.45">
      <c r="A48" s="18"/>
      <c r="B48" s="19" t="s">
        <v>51</v>
      </c>
    </row>
    <row r="49" spans="1:2" x14ac:dyDescent="0.45">
      <c r="A49" s="3" t="s">
        <v>53</v>
      </c>
      <c r="B49" s="6">
        <f>IF(B46&lt;B47,B46,B47)</f>
        <v>0</v>
      </c>
    </row>
    <row r="51" spans="1:2" x14ac:dyDescent="0.45">
      <c r="A51" t="s">
        <v>8</v>
      </c>
    </row>
    <row r="52" spans="1:2" x14ac:dyDescent="0.45">
      <c r="A52" s="18" t="s">
        <v>1</v>
      </c>
      <c r="B52" s="19" t="s">
        <v>50</v>
      </c>
    </row>
    <row r="53" spans="1:2" x14ac:dyDescent="0.45">
      <c r="A53" s="7"/>
      <c r="B53" s="8"/>
    </row>
    <row r="54" spans="1:2" x14ac:dyDescent="0.45">
      <c r="A54" s="7"/>
      <c r="B54" s="8"/>
    </row>
    <row r="55" spans="1:2" x14ac:dyDescent="0.45">
      <c r="A55" s="7"/>
      <c r="B55" s="8"/>
    </row>
    <row r="56" spans="1:2" x14ac:dyDescent="0.45">
      <c r="A56" s="3" t="s">
        <v>6</v>
      </c>
      <c r="B56" s="6">
        <f>SUM(B53:B55)</f>
        <v>0</v>
      </c>
    </row>
    <row r="57" spans="1:2" x14ac:dyDescent="0.45">
      <c r="A57" s="3" t="s">
        <v>5</v>
      </c>
      <c r="B57" s="6">
        <v>100000</v>
      </c>
    </row>
    <row r="58" spans="1:2" x14ac:dyDescent="0.45">
      <c r="A58" s="18"/>
      <c r="B58" s="19" t="s">
        <v>51</v>
      </c>
    </row>
    <row r="59" spans="1:2" x14ac:dyDescent="0.45">
      <c r="A59" s="3" t="s">
        <v>52</v>
      </c>
      <c r="B59" s="6">
        <f>IF(B56&lt;B57,B56,B57)</f>
        <v>0</v>
      </c>
    </row>
    <row r="61" spans="1:2" x14ac:dyDescent="0.45">
      <c r="A61" s="9" t="s">
        <v>7</v>
      </c>
    </row>
    <row r="62" spans="1:2" x14ac:dyDescent="0.45">
      <c r="A62" s="12" t="s">
        <v>9</v>
      </c>
      <c r="B62" s="6">
        <f>B21+B30+B39+B49+B59</f>
        <v>0</v>
      </c>
    </row>
    <row r="63" spans="1:2" x14ac:dyDescent="0.45">
      <c r="A63" s="12" t="s">
        <v>14</v>
      </c>
      <c r="B63" s="13">
        <f>IF(B12=1,2/3,1/2)</f>
        <v>0.66666666666666663</v>
      </c>
    </row>
    <row r="64" spans="1:2" x14ac:dyDescent="0.45">
      <c r="A64" s="12" t="s">
        <v>45</v>
      </c>
      <c r="B64" s="6">
        <f>ROUNDDOWN(B62*B63,-3)</f>
        <v>0</v>
      </c>
    </row>
    <row r="66" spans="1:7" x14ac:dyDescent="0.45">
      <c r="A66" s="31" t="s">
        <v>46</v>
      </c>
      <c r="B66" s="32"/>
      <c r="C66" s="31"/>
      <c r="D66" s="31"/>
      <c r="E66" s="31"/>
      <c r="F66" s="31"/>
      <c r="G66" s="31"/>
    </row>
    <row r="67" spans="1:7" x14ac:dyDescent="0.45">
      <c r="A67" s="35" t="s">
        <v>48</v>
      </c>
      <c r="B67" s="35"/>
      <c r="C67" s="35"/>
      <c r="D67" s="35"/>
      <c r="E67" s="35"/>
      <c r="F67" s="35"/>
      <c r="G67" s="35"/>
    </row>
  </sheetData>
  <mergeCells count="1">
    <mergeCell ref="A67:G67"/>
  </mergeCells>
  <phoneticPr fontId="2"/>
  <dataValidations count="1">
    <dataValidation type="list" allowBlank="1" showInputMessage="1" showErrorMessage="1" sqref="B12" xr:uid="{60CB2A29-F874-4EA5-9011-8ABCE9E58B66}">
      <formula1>"1,2"</formula1>
    </dataValidation>
  </dataValidations>
  <pageMargins left="0.7" right="0.7" top="0.75" bottom="0.75" header="0.3" footer="0.3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C170A-E3F7-4BE9-AC9B-9763D35745C6}">
  <sheetPr transitionEvaluation="1">
    <pageSetUpPr fitToPage="1"/>
  </sheetPr>
  <dimension ref="A1:H61"/>
  <sheetViews>
    <sheetView topLeftCell="A40" zoomScaleNormal="100" workbookViewId="0">
      <selection activeCell="C46" sqref="C46"/>
    </sheetView>
  </sheetViews>
  <sheetFormatPr defaultRowHeight="18" x14ac:dyDescent="0.45"/>
  <cols>
    <col min="1" max="1" width="41.19921875" customWidth="1"/>
    <col min="2" max="2" width="23.796875" customWidth="1"/>
    <col min="3" max="3" width="20.19921875" customWidth="1"/>
    <col min="4" max="4" width="5" style="4" bestFit="1" customWidth="1"/>
    <col min="5" max="6" width="20.19921875" style="4" customWidth="1"/>
    <col min="7" max="7" width="24.59765625" style="4" bestFit="1" customWidth="1"/>
    <col min="8" max="8" width="15.796875" customWidth="1"/>
  </cols>
  <sheetData>
    <row r="1" spans="1:8" x14ac:dyDescent="0.45">
      <c r="A1" t="s">
        <v>32</v>
      </c>
    </row>
    <row r="2" spans="1:8" x14ac:dyDescent="0.45">
      <c r="A2" s="2" t="s">
        <v>42</v>
      </c>
      <c r="B2" s="2"/>
      <c r="C2" s="2"/>
      <c r="D2" s="5"/>
      <c r="E2" s="5"/>
      <c r="F2" s="5"/>
      <c r="G2" s="5"/>
    </row>
    <row r="3" spans="1:8" hidden="1" x14ac:dyDescent="0.45">
      <c r="A3" s="2"/>
      <c r="B3" s="2"/>
      <c r="C3" s="2"/>
      <c r="D3" s="5"/>
      <c r="E3" s="5"/>
      <c r="F3" s="5"/>
      <c r="G3" s="5"/>
    </row>
    <row r="4" spans="1:8" hidden="1" x14ac:dyDescent="0.45">
      <c r="A4" s="10" t="s">
        <v>13</v>
      </c>
      <c r="B4" s="11"/>
      <c r="C4" s="10"/>
      <c r="D4" s="23"/>
      <c r="E4" s="23"/>
      <c r="F4" s="23"/>
    </row>
    <row r="5" spans="1:8" x14ac:dyDescent="0.45">
      <c r="A5" s="10"/>
      <c r="B5" s="5"/>
      <c r="C5" s="10"/>
      <c r="D5" s="23"/>
      <c r="E5" s="23"/>
      <c r="F5" s="23"/>
    </row>
    <row r="6" spans="1:8" x14ac:dyDescent="0.45">
      <c r="A6" s="33" t="s">
        <v>47</v>
      </c>
      <c r="B6" s="5"/>
      <c r="D6"/>
      <c r="E6"/>
      <c r="F6"/>
      <c r="G6"/>
    </row>
    <row r="7" spans="1:8" x14ac:dyDescent="0.45">
      <c r="A7" s="30" t="s">
        <v>44</v>
      </c>
      <c r="B7" s="5"/>
      <c r="D7"/>
      <c r="E7"/>
      <c r="F7"/>
      <c r="G7"/>
    </row>
    <row r="8" spans="1:8" x14ac:dyDescent="0.45">
      <c r="A8" s="2"/>
      <c r="B8" s="2"/>
      <c r="C8" s="2"/>
      <c r="D8" s="5"/>
      <c r="E8" s="5"/>
      <c r="F8" s="5"/>
      <c r="G8" s="5"/>
    </row>
    <row r="9" spans="1:8" x14ac:dyDescent="0.45">
      <c r="A9" s="16" t="s">
        <v>12</v>
      </c>
      <c r="B9" s="20"/>
      <c r="C9" s="20"/>
      <c r="D9" s="17"/>
      <c r="E9" s="17"/>
      <c r="F9" s="17"/>
      <c r="G9" s="17"/>
    </row>
    <row r="10" spans="1:8" x14ac:dyDescent="0.45">
      <c r="A10" s="14" t="s">
        <v>10</v>
      </c>
      <c r="B10" s="21"/>
      <c r="C10" s="21"/>
      <c r="D10" s="15"/>
      <c r="E10" s="15"/>
      <c r="F10" s="15"/>
      <c r="G10" s="15"/>
    </row>
    <row r="11" spans="1:8" x14ac:dyDescent="0.45">
      <c r="A11" s="14" t="s">
        <v>11</v>
      </c>
      <c r="B11" s="21"/>
      <c r="C11" s="21"/>
      <c r="D11" s="15"/>
      <c r="E11" s="15"/>
      <c r="F11" s="15"/>
      <c r="G11" s="15"/>
    </row>
    <row r="12" spans="1:8" x14ac:dyDescent="0.45">
      <c r="G12" s="7">
        <v>2</v>
      </c>
    </row>
    <row r="14" spans="1:8" x14ac:dyDescent="0.45">
      <c r="A14" t="s">
        <v>15</v>
      </c>
      <c r="B14" s="1"/>
      <c r="C14" s="1"/>
      <c r="D14" s="24"/>
      <c r="E14" s="24"/>
      <c r="F14" s="24"/>
    </row>
    <row r="15" spans="1:8" x14ac:dyDescent="0.45">
      <c r="A15" t="s">
        <v>16</v>
      </c>
    </row>
    <row r="16" spans="1:8" x14ac:dyDescent="0.45">
      <c r="A16" t="s">
        <v>17</v>
      </c>
      <c r="F16" s="36" t="s">
        <v>23</v>
      </c>
      <c r="G16" s="36"/>
      <c r="H16" s="36"/>
    </row>
    <row r="17" spans="1:8" ht="36" x14ac:dyDescent="0.45">
      <c r="A17" s="18" t="s">
        <v>18</v>
      </c>
      <c r="B17" s="18" t="s">
        <v>19</v>
      </c>
      <c r="C17" s="18" t="s">
        <v>20</v>
      </c>
      <c r="D17" s="25" t="s">
        <v>21</v>
      </c>
      <c r="E17" s="25" t="s">
        <v>24</v>
      </c>
      <c r="F17" s="25" t="s">
        <v>22</v>
      </c>
      <c r="G17" s="19" t="s">
        <v>59</v>
      </c>
      <c r="H17" s="25" t="s">
        <v>60</v>
      </c>
    </row>
    <row r="18" spans="1:8" x14ac:dyDescent="0.45">
      <c r="A18" s="7"/>
      <c r="B18" s="7"/>
      <c r="C18" s="7"/>
      <c r="D18" s="8"/>
      <c r="E18" s="8"/>
      <c r="F18" s="22" t="str">
        <f>IF(E18="","",ROUNDDOWN(E18/D18,0))</f>
        <v/>
      </c>
      <c r="G18" s="22" t="str" cm="1">
        <f t="array" ref="G18">_xlfn.IFS(F18="","",F18&lt;20000,"",F18&lt;200001,F18,F18&gt;200001,200000)</f>
        <v/>
      </c>
      <c r="H18" s="6">
        <f>D18*G18</f>
        <v>0</v>
      </c>
    </row>
    <row r="19" spans="1:8" x14ac:dyDescent="0.45">
      <c r="A19" s="7"/>
      <c r="B19" s="7"/>
      <c r="C19" s="7"/>
      <c r="D19" s="8"/>
      <c r="E19" s="8"/>
      <c r="F19" s="22" t="str">
        <f t="shared" ref="F19:F21" si="0">IF(E19="","",ROUNDDOWN(E19/D19,0))</f>
        <v/>
      </c>
      <c r="G19" s="22" t="str" cm="1">
        <f t="array" ref="G19">_xlfn.IFS(F19="","",F19&lt;20000,"",F19&lt;200001,F19,F19&gt;200001,200000)</f>
        <v/>
      </c>
      <c r="H19" s="6">
        <f t="shared" ref="H19:H22" si="1">D19*G19</f>
        <v>0</v>
      </c>
    </row>
    <row r="20" spans="1:8" x14ac:dyDescent="0.45">
      <c r="A20" s="7"/>
      <c r="B20" s="7"/>
      <c r="C20" s="7"/>
      <c r="D20" s="8"/>
      <c r="E20" s="8"/>
      <c r="F20" s="22" t="str">
        <f>IF(E20="","",ROUNDDOWN(E20/D20,0))</f>
        <v/>
      </c>
      <c r="G20" s="22" t="str" cm="1">
        <f t="array" ref="G20">_xlfn.IFS(F20="","",F20&lt;20000,"",F20&lt;200001,F20,F20&gt;200001,200000)</f>
        <v/>
      </c>
      <c r="H20" s="6">
        <f t="shared" si="1"/>
        <v>0</v>
      </c>
    </row>
    <row r="21" spans="1:8" x14ac:dyDescent="0.45">
      <c r="A21" s="7"/>
      <c r="B21" s="7"/>
      <c r="C21" s="7"/>
      <c r="D21" s="8"/>
      <c r="E21" s="8"/>
      <c r="F21" s="22" t="str">
        <f t="shared" si="0"/>
        <v/>
      </c>
      <c r="G21" s="22" t="str" cm="1">
        <f t="array" ref="G21">_xlfn.IFS(F21="","",F21&lt;20000,"",F21&lt;200001,F21,F21&gt;200001,200000)</f>
        <v/>
      </c>
      <c r="H21" s="6">
        <f t="shared" si="1"/>
        <v>0</v>
      </c>
    </row>
    <row r="22" spans="1:8" x14ac:dyDescent="0.45">
      <c r="A22" s="7"/>
      <c r="B22" s="7"/>
      <c r="C22" s="7"/>
      <c r="D22" s="8"/>
      <c r="E22" s="8"/>
      <c r="F22" s="22" t="str">
        <f>IF(E22="","",ROUNDDOWN(E22/D22,0))</f>
        <v/>
      </c>
      <c r="G22" s="22" t="str" cm="1">
        <f t="array" ref="G22">_xlfn.IFS(F22="","",F22&lt;20000,"",F22&lt;200001,F22,F22&gt;200001,200000)</f>
        <v/>
      </c>
      <c r="H22" s="6">
        <f t="shared" si="1"/>
        <v>0</v>
      </c>
    </row>
    <row r="23" spans="1:8" x14ac:dyDescent="0.45">
      <c r="F23" s="26"/>
      <c r="G23" s="34" t="s">
        <v>61</v>
      </c>
      <c r="H23" s="6">
        <f>SUM(H18:H22)</f>
        <v>0</v>
      </c>
    </row>
    <row r="25" spans="1:8" x14ac:dyDescent="0.45">
      <c r="A25" t="s">
        <v>62</v>
      </c>
    </row>
    <row r="26" spans="1:8" x14ac:dyDescent="0.45">
      <c r="A26" s="18" t="s">
        <v>1</v>
      </c>
      <c r="B26" s="25" t="s">
        <v>30</v>
      </c>
    </row>
    <row r="27" spans="1:8" x14ac:dyDescent="0.45">
      <c r="A27" s="7"/>
      <c r="B27" s="8"/>
    </row>
    <row r="28" spans="1:8" x14ac:dyDescent="0.45">
      <c r="A28" s="7"/>
      <c r="B28" s="8"/>
    </row>
    <row r="29" spans="1:8" x14ac:dyDescent="0.45">
      <c r="A29" s="7"/>
      <c r="B29" s="8"/>
    </row>
    <row r="30" spans="1:8" x14ac:dyDescent="0.45">
      <c r="A30" s="7"/>
      <c r="B30" s="8"/>
    </row>
    <row r="31" spans="1:8" x14ac:dyDescent="0.45">
      <c r="A31" s="7"/>
      <c r="B31" s="8"/>
    </row>
    <row r="32" spans="1:8" x14ac:dyDescent="0.45">
      <c r="A32" s="3" t="s">
        <v>55</v>
      </c>
      <c r="B32" s="6">
        <f>SUM(B27:B31)</f>
        <v>0</v>
      </c>
    </row>
    <row r="34" spans="1:2" x14ac:dyDescent="0.45">
      <c r="A34" t="s">
        <v>63</v>
      </c>
    </row>
    <row r="35" spans="1:2" ht="36" x14ac:dyDescent="0.45">
      <c r="A35" s="18" t="s">
        <v>1</v>
      </c>
      <c r="B35" s="19" t="s">
        <v>27</v>
      </c>
    </row>
    <row r="36" spans="1:2" x14ac:dyDescent="0.45">
      <c r="A36" s="7"/>
      <c r="B36" s="8"/>
    </row>
    <row r="37" spans="1:2" x14ac:dyDescent="0.45">
      <c r="A37" s="7"/>
      <c r="B37" s="8"/>
    </row>
    <row r="38" spans="1:2" x14ac:dyDescent="0.45">
      <c r="A38" s="7"/>
      <c r="B38" s="8"/>
    </row>
    <row r="39" spans="1:2" x14ac:dyDescent="0.45">
      <c r="A39" s="7"/>
      <c r="B39" s="8"/>
    </row>
    <row r="40" spans="1:2" x14ac:dyDescent="0.45">
      <c r="A40" s="7"/>
      <c r="B40" s="8"/>
    </row>
    <row r="41" spans="1:2" x14ac:dyDescent="0.45">
      <c r="A41" s="3" t="s">
        <v>54</v>
      </c>
      <c r="B41" s="6">
        <f>SUM(B36:B40)</f>
        <v>0</v>
      </c>
    </row>
    <row r="43" spans="1:2" x14ac:dyDescent="0.45">
      <c r="A43" t="s">
        <v>64</v>
      </c>
    </row>
    <row r="44" spans="1:2" ht="36" x14ac:dyDescent="0.45">
      <c r="A44" s="18" t="s">
        <v>1</v>
      </c>
      <c r="B44" s="19" t="s">
        <v>27</v>
      </c>
    </row>
    <row r="45" spans="1:2" x14ac:dyDescent="0.45">
      <c r="A45" s="7"/>
      <c r="B45" s="8"/>
    </row>
    <row r="46" spans="1:2" x14ac:dyDescent="0.45">
      <c r="A46" s="7"/>
      <c r="B46" s="8"/>
    </row>
    <row r="47" spans="1:2" x14ac:dyDescent="0.45">
      <c r="A47" s="7"/>
      <c r="B47" s="8"/>
    </row>
    <row r="48" spans="1:2" x14ac:dyDescent="0.45">
      <c r="A48" s="3" t="s">
        <v>6</v>
      </c>
      <c r="B48" s="6">
        <f>SUM(B45:B47)</f>
        <v>0</v>
      </c>
    </row>
    <row r="49" spans="1:7" x14ac:dyDescent="0.45">
      <c r="A49" s="3" t="s">
        <v>5</v>
      </c>
      <c r="B49" s="6">
        <v>100000</v>
      </c>
    </row>
    <row r="50" spans="1:7" x14ac:dyDescent="0.45">
      <c r="A50" s="18"/>
      <c r="B50" s="19" t="s">
        <v>28</v>
      </c>
    </row>
    <row r="51" spans="1:7" x14ac:dyDescent="0.45">
      <c r="A51" s="3" t="s">
        <v>53</v>
      </c>
      <c r="B51" s="6">
        <f>IF(B48&lt;B49,B48,B49)</f>
        <v>0</v>
      </c>
    </row>
    <row r="54" spans="1:7" x14ac:dyDescent="0.45">
      <c r="A54" s="14" t="s">
        <v>7</v>
      </c>
      <c r="B54" s="27"/>
      <c r="D54"/>
    </row>
    <row r="55" spans="1:7" x14ac:dyDescent="0.45">
      <c r="A55" s="12" t="s">
        <v>65</v>
      </c>
      <c r="B55" s="6">
        <f>H23+B32+B41+B51</f>
        <v>0</v>
      </c>
      <c r="D55"/>
    </row>
    <row r="56" spans="1:7" x14ac:dyDescent="0.45">
      <c r="A56" s="12" t="s">
        <v>14</v>
      </c>
      <c r="B56" s="13">
        <f>IF(G12=1,2/3,1/2)</f>
        <v>0.5</v>
      </c>
      <c r="D56"/>
    </row>
    <row r="57" spans="1:7" x14ac:dyDescent="0.45">
      <c r="A57" s="12" t="s">
        <v>25</v>
      </c>
      <c r="B57" s="6">
        <f>ROUNDDOWN(B55*B56,-3)</f>
        <v>0</v>
      </c>
      <c r="D57"/>
    </row>
    <row r="58" spans="1:7" x14ac:dyDescent="0.45">
      <c r="A58" s="12" t="s">
        <v>26</v>
      </c>
      <c r="B58" s="6">
        <f>IF(B57&gt;500001,500000,B57)</f>
        <v>0</v>
      </c>
    </row>
    <row r="60" spans="1:7" x14ac:dyDescent="0.45">
      <c r="A60" s="31" t="s">
        <v>46</v>
      </c>
      <c r="B60" s="32"/>
      <c r="C60" s="31"/>
      <c r="D60" s="31"/>
      <c r="E60" s="31"/>
      <c r="F60" s="31"/>
      <c r="G60" s="31"/>
    </row>
    <row r="61" spans="1:7" x14ac:dyDescent="0.45">
      <c r="A61" s="35" t="s">
        <v>48</v>
      </c>
      <c r="B61" s="35"/>
      <c r="C61" s="35"/>
      <c r="D61" s="35"/>
      <c r="E61" s="35"/>
      <c r="F61" s="35"/>
      <c r="G61" s="35"/>
    </row>
  </sheetData>
  <mergeCells count="2">
    <mergeCell ref="A61:G61"/>
    <mergeCell ref="F16:H16"/>
  </mergeCells>
  <phoneticPr fontId="2"/>
  <conditionalFormatting sqref="G18:G22">
    <cfRule type="expression" dxfId="0" priority="1">
      <formula>$G$18&lt;20000</formula>
    </cfRule>
  </conditionalFormatting>
  <dataValidations count="1">
    <dataValidation type="list" allowBlank="1" showInputMessage="1" showErrorMessage="1" sqref="G12" xr:uid="{8F096E79-AA66-46DC-B119-76D0810D4A5D}">
      <formula1>"1,2"</formula1>
    </dataValidation>
  </dataValidations>
  <pageMargins left="0.7" right="0.7" top="0.75" bottom="0.75" header="0.3" footer="0.3"/>
  <pageSetup paperSize="9" scale="5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FDCF4-E080-4C2C-8AAC-96897BE2EF75}">
  <sheetPr>
    <pageSetUpPr fitToPage="1"/>
  </sheetPr>
  <dimension ref="A1:H78"/>
  <sheetViews>
    <sheetView tabSelected="1" zoomScaleNormal="100" workbookViewId="0">
      <selection activeCell="D70" sqref="D70"/>
    </sheetView>
  </sheetViews>
  <sheetFormatPr defaultRowHeight="18" x14ac:dyDescent="0.45"/>
  <cols>
    <col min="1" max="1" width="41.19921875" customWidth="1"/>
    <col min="2" max="2" width="23.796875" customWidth="1"/>
    <col min="3" max="3" width="20.19921875" customWidth="1"/>
    <col min="4" max="4" width="9.59765625" style="4" bestFit="1" customWidth="1"/>
    <col min="5" max="6" width="20.19921875" style="4" customWidth="1"/>
    <col min="7" max="7" width="24.59765625" style="4" bestFit="1" customWidth="1"/>
  </cols>
  <sheetData>
    <row r="1" spans="1:7" x14ac:dyDescent="0.45">
      <c r="A1" t="s">
        <v>33</v>
      </c>
    </row>
    <row r="2" spans="1:7" x14ac:dyDescent="0.45">
      <c r="A2" s="2" t="s">
        <v>41</v>
      </c>
      <c r="B2" s="2"/>
      <c r="C2" s="2"/>
      <c r="D2" s="5"/>
      <c r="E2" s="5"/>
      <c r="F2" s="5"/>
      <c r="G2" s="5"/>
    </row>
    <row r="3" spans="1:7" hidden="1" x14ac:dyDescent="0.45">
      <c r="A3" s="2"/>
      <c r="B3" s="2"/>
      <c r="C3" s="2"/>
      <c r="D3" s="5"/>
      <c r="E3" s="5"/>
      <c r="F3" s="5"/>
      <c r="G3" s="5"/>
    </row>
    <row r="4" spans="1:7" hidden="1" x14ac:dyDescent="0.45">
      <c r="A4" s="10" t="s">
        <v>13</v>
      </c>
      <c r="B4" s="11"/>
      <c r="C4" s="10"/>
      <c r="D4" s="23"/>
      <c r="E4" s="23"/>
      <c r="F4" s="23"/>
    </row>
    <row r="5" spans="1:7" x14ac:dyDescent="0.45">
      <c r="A5" s="10"/>
      <c r="B5" s="5"/>
      <c r="C5" s="10"/>
      <c r="D5" s="23"/>
      <c r="E5" s="23"/>
      <c r="F5" s="23"/>
    </row>
    <row r="6" spans="1:7" x14ac:dyDescent="0.45">
      <c r="A6" s="33" t="s">
        <v>47</v>
      </c>
      <c r="B6" s="5"/>
      <c r="D6"/>
      <c r="E6"/>
      <c r="F6"/>
      <c r="G6"/>
    </row>
    <row r="7" spans="1:7" x14ac:dyDescent="0.45">
      <c r="A7" s="30" t="s">
        <v>44</v>
      </c>
      <c r="B7" s="5"/>
      <c r="D7"/>
      <c r="E7"/>
      <c r="F7"/>
      <c r="G7"/>
    </row>
    <row r="8" spans="1:7" x14ac:dyDescent="0.45">
      <c r="A8" s="2"/>
      <c r="B8" s="2"/>
      <c r="C8" s="2"/>
      <c r="D8" s="5"/>
      <c r="E8" s="5"/>
      <c r="F8" s="5"/>
      <c r="G8" s="5"/>
    </row>
    <row r="9" spans="1:7" x14ac:dyDescent="0.45">
      <c r="A9" s="16" t="s">
        <v>12</v>
      </c>
      <c r="B9" s="20"/>
      <c r="C9" s="20"/>
      <c r="D9" s="17"/>
      <c r="E9" s="17"/>
      <c r="F9" s="17"/>
      <c r="G9" s="17"/>
    </row>
    <row r="10" spans="1:7" x14ac:dyDescent="0.45">
      <c r="A10" s="14" t="s">
        <v>10</v>
      </c>
      <c r="B10" s="21"/>
      <c r="C10" s="21"/>
      <c r="D10" s="15"/>
      <c r="E10" s="15"/>
      <c r="F10" s="15"/>
      <c r="G10" s="15"/>
    </row>
    <row r="11" spans="1:7" x14ac:dyDescent="0.45">
      <c r="A11" s="14" t="s">
        <v>11</v>
      </c>
      <c r="B11" s="21"/>
      <c r="C11" s="21"/>
      <c r="D11" s="15"/>
      <c r="E11" s="15"/>
      <c r="F11" s="15"/>
      <c r="G11" s="15"/>
    </row>
    <row r="12" spans="1:7" x14ac:dyDescent="0.45">
      <c r="G12" s="7">
        <v>1</v>
      </c>
    </row>
    <row r="14" spans="1:7" x14ac:dyDescent="0.45">
      <c r="A14" t="s">
        <v>34</v>
      </c>
    </row>
    <row r="15" spans="1:7" x14ac:dyDescent="0.45">
      <c r="A15" t="s">
        <v>35</v>
      </c>
    </row>
    <row r="16" spans="1:7" x14ac:dyDescent="0.45">
      <c r="A16" s="18" t="s">
        <v>1</v>
      </c>
      <c r="B16" s="25" t="s">
        <v>30</v>
      </c>
    </row>
    <row r="17" spans="1:5" x14ac:dyDescent="0.45">
      <c r="A17" s="7"/>
      <c r="B17" s="8"/>
    </row>
    <row r="18" spans="1:5" x14ac:dyDescent="0.45">
      <c r="A18" s="7"/>
      <c r="B18" s="8"/>
    </row>
    <row r="19" spans="1:5" x14ac:dyDescent="0.45">
      <c r="A19" s="7"/>
      <c r="B19" s="8"/>
    </row>
    <row r="20" spans="1:5" x14ac:dyDescent="0.45">
      <c r="A20" s="7"/>
      <c r="B20" s="8"/>
    </row>
    <row r="21" spans="1:5" x14ac:dyDescent="0.45">
      <c r="A21" s="7"/>
      <c r="B21" s="8"/>
    </row>
    <row r="22" spans="1:5" x14ac:dyDescent="0.45">
      <c r="A22" s="3" t="s">
        <v>56</v>
      </c>
      <c r="B22" s="6">
        <f>SUM(B17:B21)</f>
        <v>0</v>
      </c>
    </row>
    <row r="23" spans="1:5" x14ac:dyDescent="0.45">
      <c r="A23" s="28"/>
      <c r="B23" s="29"/>
    </row>
    <row r="24" spans="1:5" x14ac:dyDescent="0.45">
      <c r="A24" t="s">
        <v>36</v>
      </c>
    </row>
    <row r="25" spans="1:5" x14ac:dyDescent="0.45">
      <c r="A25" s="18" t="s">
        <v>18</v>
      </c>
      <c r="B25" s="18" t="s">
        <v>19</v>
      </c>
      <c r="C25" s="18" t="s">
        <v>20</v>
      </c>
      <c r="D25" s="25" t="s">
        <v>21</v>
      </c>
      <c r="E25" s="25" t="s">
        <v>24</v>
      </c>
    </row>
    <row r="26" spans="1:5" x14ac:dyDescent="0.45">
      <c r="A26" s="7"/>
      <c r="B26" s="7"/>
      <c r="C26" s="7"/>
      <c r="D26" s="8"/>
      <c r="E26" s="8"/>
    </row>
    <row r="27" spans="1:5" x14ac:dyDescent="0.45">
      <c r="A27" s="7"/>
      <c r="B27" s="7"/>
      <c r="C27" s="7"/>
      <c r="D27" s="8"/>
      <c r="E27" s="8"/>
    </row>
    <row r="28" spans="1:5" x14ac:dyDescent="0.45">
      <c r="A28" s="7"/>
      <c r="B28" s="7"/>
      <c r="C28" s="7"/>
      <c r="D28" s="8"/>
      <c r="E28" s="8"/>
    </row>
    <row r="29" spans="1:5" x14ac:dyDescent="0.45">
      <c r="A29" s="7"/>
      <c r="B29" s="7"/>
      <c r="C29" s="7"/>
      <c r="D29" s="8"/>
      <c r="E29" s="8"/>
    </row>
    <row r="30" spans="1:5" x14ac:dyDescent="0.45">
      <c r="A30" s="7"/>
      <c r="B30" s="7"/>
      <c r="C30" s="7"/>
      <c r="D30" s="8"/>
      <c r="E30" s="8"/>
    </row>
    <row r="31" spans="1:5" x14ac:dyDescent="0.45">
      <c r="D31" s="3" t="s">
        <v>55</v>
      </c>
      <c r="E31" s="6">
        <f>SUM(E26:E30)</f>
        <v>0</v>
      </c>
    </row>
    <row r="33" spans="1:8" x14ac:dyDescent="0.45">
      <c r="A33" t="s">
        <v>37</v>
      </c>
    </row>
    <row r="34" spans="1:8" ht="36" x14ac:dyDescent="0.45">
      <c r="A34" s="18" t="s">
        <v>1</v>
      </c>
      <c r="B34" s="19" t="s">
        <v>27</v>
      </c>
    </row>
    <row r="35" spans="1:8" s="4" customFormat="1" x14ac:dyDescent="0.45">
      <c r="A35" s="7"/>
      <c r="B35" s="8"/>
      <c r="C35"/>
      <c r="H35"/>
    </row>
    <row r="36" spans="1:8" s="4" customFormat="1" x14ac:dyDescent="0.45">
      <c r="A36" s="7"/>
      <c r="B36" s="8"/>
      <c r="C36"/>
      <c r="H36"/>
    </row>
    <row r="37" spans="1:8" s="4" customFormat="1" x14ac:dyDescent="0.45">
      <c r="A37" s="7"/>
      <c r="B37" s="8"/>
      <c r="C37"/>
      <c r="H37"/>
    </row>
    <row r="38" spans="1:8" s="4" customFormat="1" x14ac:dyDescent="0.45">
      <c r="A38" s="7"/>
      <c r="B38" s="8"/>
      <c r="C38"/>
      <c r="H38"/>
    </row>
    <row r="39" spans="1:8" s="4" customFormat="1" x14ac:dyDescent="0.45">
      <c r="A39" s="7"/>
      <c r="B39" s="8"/>
      <c r="C39"/>
      <c r="H39"/>
    </row>
    <row r="40" spans="1:8" s="4" customFormat="1" x14ac:dyDescent="0.45">
      <c r="A40" s="3" t="s">
        <v>54</v>
      </c>
      <c r="B40" s="6">
        <f>SUM(B35:B39)</f>
        <v>0</v>
      </c>
      <c r="C40"/>
      <c r="H40"/>
    </row>
    <row r="42" spans="1:8" x14ac:dyDescent="0.45">
      <c r="A42" t="s">
        <v>66</v>
      </c>
    </row>
    <row r="43" spans="1:8" ht="36" x14ac:dyDescent="0.45">
      <c r="A43" s="18" t="s">
        <v>1</v>
      </c>
      <c r="B43" s="19" t="s">
        <v>27</v>
      </c>
    </row>
    <row r="44" spans="1:8" s="4" customFormat="1" x14ac:dyDescent="0.45">
      <c r="A44" s="7"/>
      <c r="B44" s="8"/>
      <c r="C44"/>
      <c r="H44"/>
    </row>
    <row r="45" spans="1:8" s="4" customFormat="1" x14ac:dyDescent="0.45">
      <c r="A45" s="7"/>
      <c r="B45" s="8"/>
      <c r="C45"/>
      <c r="H45"/>
    </row>
    <row r="46" spans="1:8" s="4" customFormat="1" x14ac:dyDescent="0.45">
      <c r="A46" s="7"/>
      <c r="B46" s="8"/>
      <c r="C46"/>
      <c r="H46"/>
    </row>
    <row r="47" spans="1:8" s="4" customFormat="1" x14ac:dyDescent="0.45">
      <c r="A47" s="7"/>
      <c r="B47" s="8"/>
      <c r="C47"/>
      <c r="H47"/>
    </row>
    <row r="48" spans="1:8" s="4" customFormat="1" x14ac:dyDescent="0.45">
      <c r="A48" s="7"/>
      <c r="B48" s="8"/>
      <c r="C48"/>
      <c r="H48"/>
    </row>
    <row r="49" spans="1:8" s="4" customFormat="1" x14ac:dyDescent="0.45">
      <c r="A49" s="3" t="s">
        <v>57</v>
      </c>
      <c r="B49" s="6">
        <f>SUM(B44:B48)</f>
        <v>0</v>
      </c>
      <c r="C49"/>
      <c r="H49"/>
    </row>
    <row r="50" spans="1:8" s="4" customFormat="1" x14ac:dyDescent="0.45">
      <c r="A50" s="28"/>
      <c r="B50" s="29"/>
      <c r="C50"/>
      <c r="H50"/>
    </row>
    <row r="51" spans="1:8" s="4" customFormat="1" x14ac:dyDescent="0.45">
      <c r="A51" t="s">
        <v>38</v>
      </c>
      <c r="B51"/>
      <c r="C51"/>
      <c r="H51"/>
    </row>
    <row r="52" spans="1:8" s="4" customFormat="1" ht="36" x14ac:dyDescent="0.45">
      <c r="A52" s="18" t="s">
        <v>1</v>
      </c>
      <c r="B52" s="19" t="s">
        <v>27</v>
      </c>
      <c r="C52"/>
      <c r="H52"/>
    </row>
    <row r="53" spans="1:8" s="4" customFormat="1" x14ac:dyDescent="0.45">
      <c r="A53" s="7"/>
      <c r="B53" s="8"/>
      <c r="C53"/>
      <c r="H53"/>
    </row>
    <row r="54" spans="1:8" s="4" customFormat="1" x14ac:dyDescent="0.45">
      <c r="A54" s="7"/>
      <c r="B54" s="8"/>
      <c r="C54"/>
      <c r="H54"/>
    </row>
    <row r="55" spans="1:8" s="4" customFormat="1" x14ac:dyDescent="0.45">
      <c r="A55" s="7"/>
      <c r="B55" s="8"/>
      <c r="C55"/>
      <c r="H55"/>
    </row>
    <row r="56" spans="1:8" s="4" customFormat="1" x14ac:dyDescent="0.45">
      <c r="A56" s="3" t="s">
        <v>6</v>
      </c>
      <c r="B56" s="6">
        <f>SUM(B53:B55)</f>
        <v>0</v>
      </c>
      <c r="C56"/>
      <c r="H56"/>
    </row>
    <row r="57" spans="1:8" s="4" customFormat="1" x14ac:dyDescent="0.45">
      <c r="A57" s="3" t="s">
        <v>5</v>
      </c>
      <c r="B57" s="6">
        <v>100000</v>
      </c>
      <c r="C57"/>
      <c r="H57"/>
    </row>
    <row r="58" spans="1:8" s="4" customFormat="1" x14ac:dyDescent="0.45">
      <c r="A58" s="18"/>
      <c r="B58" s="19" t="s">
        <v>28</v>
      </c>
      <c r="C58"/>
      <c r="H58"/>
    </row>
    <row r="59" spans="1:8" s="4" customFormat="1" x14ac:dyDescent="0.45">
      <c r="A59" s="3" t="s">
        <v>52</v>
      </c>
      <c r="B59" s="6">
        <f>IF(B56&lt;B57,B56,B57)</f>
        <v>0</v>
      </c>
      <c r="C59"/>
      <c r="H59"/>
    </row>
    <row r="61" spans="1:8" s="4" customFormat="1" x14ac:dyDescent="0.45">
      <c r="A61" t="s">
        <v>39</v>
      </c>
      <c r="B61"/>
      <c r="C61"/>
      <c r="H61"/>
    </row>
    <row r="62" spans="1:8" s="4" customFormat="1" x14ac:dyDescent="0.45">
      <c r="A62" s="18" t="s">
        <v>1</v>
      </c>
      <c r="B62" s="19" t="s">
        <v>29</v>
      </c>
      <c r="C62"/>
      <c r="H62"/>
    </row>
    <row r="63" spans="1:8" s="4" customFormat="1" x14ac:dyDescent="0.45">
      <c r="A63" s="7"/>
      <c r="B63" s="8"/>
      <c r="C63"/>
      <c r="H63"/>
    </row>
    <row r="64" spans="1:8" s="4" customFormat="1" x14ac:dyDescent="0.45">
      <c r="A64" s="7"/>
      <c r="B64" s="8"/>
      <c r="C64"/>
      <c r="H64"/>
    </row>
    <row r="65" spans="1:8" s="4" customFormat="1" x14ac:dyDescent="0.45">
      <c r="A65" s="7"/>
      <c r="B65" s="8"/>
      <c r="C65"/>
      <c r="H65"/>
    </row>
    <row r="66" spans="1:8" s="4" customFormat="1" x14ac:dyDescent="0.45">
      <c r="A66" s="3" t="s">
        <v>6</v>
      </c>
      <c r="B66" s="6">
        <f>SUM(B63:B65)</f>
        <v>0</v>
      </c>
      <c r="C66"/>
      <c r="H66"/>
    </row>
    <row r="67" spans="1:8" s="4" customFormat="1" x14ac:dyDescent="0.45">
      <c r="A67" s="3" t="s">
        <v>5</v>
      </c>
      <c r="B67" s="6">
        <v>100000</v>
      </c>
      <c r="C67"/>
      <c r="H67"/>
    </row>
    <row r="68" spans="1:8" s="4" customFormat="1" x14ac:dyDescent="0.45">
      <c r="A68" s="18"/>
      <c r="B68" s="19" t="s">
        <v>28</v>
      </c>
      <c r="C68"/>
      <c r="H68"/>
    </row>
    <row r="69" spans="1:8" s="4" customFormat="1" x14ac:dyDescent="0.45">
      <c r="A69" s="3" t="s">
        <v>58</v>
      </c>
      <c r="B69" s="6">
        <f>IF(B66&lt;B67,B66,B67)</f>
        <v>0</v>
      </c>
      <c r="C69"/>
      <c r="H69"/>
    </row>
    <row r="71" spans="1:8" s="4" customFormat="1" x14ac:dyDescent="0.45">
      <c r="A71" s="14" t="s">
        <v>7</v>
      </c>
      <c r="B71" s="27"/>
      <c r="C71"/>
      <c r="D71"/>
      <c r="H71"/>
    </row>
    <row r="72" spans="1:8" s="4" customFormat="1" x14ac:dyDescent="0.45">
      <c r="A72" s="12" t="s">
        <v>40</v>
      </c>
      <c r="B72" s="6">
        <f>B22+E31+B40+B49+B59+B69</f>
        <v>0</v>
      </c>
      <c r="C72"/>
      <c r="D72"/>
      <c r="H72"/>
    </row>
    <row r="73" spans="1:8" s="4" customFormat="1" x14ac:dyDescent="0.45">
      <c r="A73" s="12" t="s">
        <v>14</v>
      </c>
      <c r="B73" s="13">
        <f>IF(G12=1,2/3,1/2)</f>
        <v>0.66666666666666663</v>
      </c>
      <c r="C73"/>
      <c r="D73"/>
      <c r="H73"/>
    </row>
    <row r="74" spans="1:8" s="4" customFormat="1" x14ac:dyDescent="0.45">
      <c r="A74" s="12" t="s">
        <v>25</v>
      </c>
      <c r="B74" s="6">
        <f>ROUNDDOWN(B72*B73,-3)</f>
        <v>0</v>
      </c>
      <c r="C74"/>
      <c r="D74"/>
      <c r="H74"/>
    </row>
    <row r="75" spans="1:8" s="4" customFormat="1" x14ac:dyDescent="0.45">
      <c r="A75" s="12" t="s">
        <v>26</v>
      </c>
      <c r="B75" s="6">
        <f>IF(B74&gt;500001,500000,B74)</f>
        <v>0</v>
      </c>
      <c r="C75"/>
      <c r="H75"/>
    </row>
    <row r="77" spans="1:8" x14ac:dyDescent="0.45">
      <c r="A77" s="31" t="s">
        <v>46</v>
      </c>
      <c r="B77" s="32"/>
      <c r="C77" s="31"/>
      <c r="D77" s="31"/>
      <c r="E77" s="31"/>
      <c r="F77" s="31"/>
      <c r="G77" s="31"/>
    </row>
    <row r="78" spans="1:8" x14ac:dyDescent="0.45">
      <c r="A78" s="35" t="s">
        <v>48</v>
      </c>
      <c r="B78" s="35"/>
      <c r="C78" s="35"/>
      <c r="D78" s="35"/>
      <c r="E78" s="35"/>
      <c r="F78" s="35"/>
      <c r="G78" s="35"/>
    </row>
  </sheetData>
  <mergeCells count="1">
    <mergeCell ref="A78:G78"/>
  </mergeCells>
  <phoneticPr fontId="2"/>
  <dataValidations count="1">
    <dataValidation type="list" allowBlank="1" showInputMessage="1" showErrorMessage="1" sqref="G12" xr:uid="{C8941581-1A99-4879-A6E5-0194BF86DCF8}">
      <formula1>"1,2"</formula1>
    </dataValidation>
  </dataValidations>
  <pageMargins left="0.7" right="0.7" top="0.75" bottom="0.75" header="0.3" footer="0.3"/>
  <pageSetup paperSize="9" scale="5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様式第２号</vt:lpstr>
      <vt:lpstr>様式第３号</vt:lpstr>
      <vt:lpstr>様式第４号</vt:lpstr>
    </vt:vector>
  </TitlesOfParts>
  <Company>city.toyota.aichi.jp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坂田</dc:creator>
  <cp:lastModifiedBy>Administrator</cp:lastModifiedBy>
  <cp:lastPrinted>2024-11-15T06:34:06Z</cp:lastPrinted>
  <dcterms:created xsi:type="dcterms:W3CDTF">2024-11-15T04:58:03Z</dcterms:created>
  <dcterms:modified xsi:type="dcterms:W3CDTF">2025-03-13T00:39:05Z</dcterms:modified>
</cp:coreProperties>
</file>