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69DAC95D-DFC7-4B40-B741-D7D6AC4F921C}" xr6:coauthVersionLast="47" xr6:coauthVersionMax="47" xr10:uidLastSave="{00000000-0000-0000-0000-000000000000}"/>
  <bookViews>
    <workbookView xWindow="-108" yWindow="-108" windowWidth="23256" windowHeight="12576" tabRatio="760" firstSheet="1" activeTab="1" xr2:uid="{00000000-000D-0000-FFFF-FFFF00000000}"/>
  </bookViews>
  <sheets>
    <sheet name="判定" sheetId="9" state="hidden" r:id="rId1"/>
    <sheet name="様式１－1（内訳書）" sheetId="13" r:id="rId2"/>
  </sheets>
  <definedNames>
    <definedName name="_xlnm.Print_Area" localSheetId="1">'様式１－1（内訳書）'!$A$1:$N$43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3" l="1"/>
  <c r="O31" i="13" s="1"/>
  <c r="O32" i="13" l="1"/>
  <c r="O30" i="13"/>
  <c r="O29" i="13"/>
  <c r="K27" i="13" l="1"/>
  <c r="O27" i="13" s="1"/>
  <c r="K29" i="13"/>
  <c r="K25" i="13"/>
  <c r="O25" i="13" s="1"/>
  <c r="K26" i="13"/>
  <c r="O26" i="13" s="1"/>
  <c r="K36" i="13" l="1"/>
  <c r="K35" i="13"/>
  <c r="K32" i="13"/>
  <c r="K30" i="13"/>
  <c r="K28" i="13"/>
  <c r="O28" i="13" s="1"/>
  <c r="O33" i="13" s="1"/>
  <c r="M33" i="13" s="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K7" i="13"/>
  <c r="O7" i="13" s="1"/>
  <c r="O24" i="13" l="1"/>
  <c r="M24" i="13" s="1"/>
  <c r="M34" i="13" s="1"/>
  <c r="M39" i="13" l="1"/>
  <c r="M40" i="13" l="1"/>
  <c r="M42" i="13" s="1"/>
</calcChain>
</file>

<file path=xl/sharedStrings.xml><?xml version="1.0" encoding="utf-8"?>
<sst xmlns="http://schemas.openxmlformats.org/spreadsheetml/2006/main" count="178" uniqueCount="69">
  <si>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</si>
  <si>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</si>
  <si>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</si>
  <si>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</si>
  <si>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</si>
  <si>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</si>
  <si>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</si>
  <si>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</si>
  <si>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</si>
  <si>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</si>
  <si>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対象建物</t>
    <rPh sb="0" eb="2">
      <t>タイショウ</t>
    </rPh>
    <rPh sb="2" eb="4">
      <t>タテモノ</t>
    </rPh>
    <phoneticPr fontId="1"/>
  </si>
  <si>
    <t>省エネ性能</t>
    <rPh sb="0" eb="1">
      <t>ショウ</t>
    </rPh>
    <rPh sb="3" eb="5">
      <t>セイノウ</t>
    </rPh>
    <phoneticPr fontId="1"/>
  </si>
  <si>
    <t>補助率</t>
    <rPh sb="0" eb="3">
      <t>ホジョリツ</t>
    </rPh>
    <phoneticPr fontId="1"/>
  </si>
  <si>
    <t xml:space="preserve"> 補助対象工事</t>
    <phoneticPr fontId="5"/>
  </si>
  <si>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</si>
  <si>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</si>
  <si>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5"/>
  </si>
  <si>
    <t>実際の工事費</t>
    <rPh sb="0" eb="2">
      <t>ジッサイ</t>
    </rPh>
    <rPh sb="3" eb="5">
      <t>コウジ</t>
    </rPh>
    <rPh sb="5" eb="6">
      <t>ヒ</t>
    </rPh>
    <phoneticPr fontId="5"/>
  </si>
  <si>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5"/>
  </si>
  <si>
    <t>既存開口部の断熱改修</t>
    <phoneticPr fontId="5"/>
  </si>
  <si>
    <t>窓</t>
  </si>
  <si>
    <t>ガラス
交換</t>
    <phoneticPr fontId="5"/>
  </si>
  <si>
    <t>枚</t>
  </si>
  <si>
    <t>円／枚</t>
    <rPh sb="0" eb="1">
      <t>エン</t>
    </rPh>
    <rPh sb="2" eb="3">
      <t>マイ</t>
    </rPh>
    <phoneticPr fontId="5"/>
  </si>
  <si>
    <t>円</t>
    <phoneticPr fontId="5"/>
  </si>
  <si>
    <t>内窓設置</t>
    <phoneticPr fontId="5"/>
  </si>
  <si>
    <t>箇所</t>
  </si>
  <si>
    <t>円／箇所</t>
    <rPh sb="0" eb="1">
      <t>エン</t>
    </rPh>
    <rPh sb="2" eb="4">
      <t>カショ</t>
    </rPh>
    <phoneticPr fontId="5"/>
  </si>
  <si>
    <t>外窓交換</t>
    <phoneticPr fontId="5"/>
  </si>
  <si>
    <t>ドア</t>
  </si>
  <si>
    <t>外壁</t>
    <rPh sb="0" eb="2">
      <t>ガイヘキ</t>
    </rPh>
    <phoneticPr fontId="5"/>
  </si>
  <si>
    <t>A-C</t>
    <phoneticPr fontId="5"/>
  </si>
  <si>
    <t>㎥</t>
    <phoneticPr fontId="5"/>
  </si>
  <si>
    <t xml:space="preserve">円／㎥  </t>
    <phoneticPr fontId="5"/>
  </si>
  <si>
    <t>D-F</t>
    <phoneticPr fontId="5"/>
  </si>
  <si>
    <t>屋根・
天井</t>
    <rPh sb="0" eb="2">
      <t>ヤネ</t>
    </rPh>
    <rPh sb="4" eb="6">
      <t>テンジョウ</t>
    </rPh>
    <phoneticPr fontId="5"/>
  </si>
  <si>
    <t>床</t>
    <rPh sb="0" eb="1">
      <t>ユカ</t>
    </rPh>
    <phoneticPr fontId="5"/>
  </si>
  <si>
    <t>Ｂ　設備の効率化に係る工事</t>
    <rPh sb="2" eb="4">
      <t>セツビ</t>
    </rPh>
    <rPh sb="5" eb="8">
      <t>コウリツカ</t>
    </rPh>
    <rPh sb="9" eb="10">
      <t>カカ</t>
    </rPh>
    <rPh sb="11" eb="13">
      <t>コウジ</t>
    </rPh>
    <phoneticPr fontId="5"/>
  </si>
  <si>
    <t>太陽熱利用システム</t>
    <phoneticPr fontId="5"/>
  </si>
  <si>
    <t>円／戸</t>
    <rPh sb="0" eb="1">
      <t>エン</t>
    </rPh>
    <rPh sb="2" eb="3">
      <t>コ</t>
    </rPh>
    <phoneticPr fontId="5"/>
  </si>
  <si>
    <t>高断熱浴槽</t>
    <rPh sb="0" eb="5">
      <t>コウダンネツヨクソウ</t>
    </rPh>
    <phoneticPr fontId="5"/>
  </si>
  <si>
    <t>円／戸</t>
    <rPh sb="0" eb="1">
      <t>エン</t>
    </rPh>
    <phoneticPr fontId="5"/>
  </si>
  <si>
    <t>高効率給湯器</t>
    <phoneticPr fontId="5"/>
  </si>
  <si>
    <t>円／戸</t>
    <phoneticPr fontId="5"/>
  </si>
  <si>
    <t>節湯水栓</t>
    <phoneticPr fontId="5"/>
  </si>
  <si>
    <t xml:space="preserve">円／台 </t>
    <rPh sb="0" eb="1">
      <t>エン</t>
    </rPh>
    <rPh sb="2" eb="3">
      <t>ダイ</t>
    </rPh>
    <phoneticPr fontId="5"/>
  </si>
  <si>
    <t>家庭用コージェネレーション設備</t>
    <phoneticPr fontId="5"/>
  </si>
  <si>
    <t>蓄電池</t>
    <phoneticPr fontId="1"/>
  </si>
  <si>
    <t>LED照明</t>
    <phoneticPr fontId="1"/>
  </si>
  <si>
    <t>B≦Aに補正（②）</t>
    <rPh sb="4" eb="6">
      <t>ホセイ</t>
    </rPh>
    <phoneticPr fontId="1"/>
  </si>
  <si>
    <t>その他（③）</t>
    <rPh sb="2" eb="3">
      <t>タ</t>
    </rPh>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</si>
  <si>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</si>
  <si>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</si>
  <si>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補助金額の算定（⑤）</t>
    <rPh sb="0" eb="2">
      <t>ホジョ</t>
    </rPh>
    <rPh sb="2" eb="4">
      <t>キンガク</t>
    </rPh>
    <rPh sb="5" eb="7">
      <t>サンテイ</t>
    </rPh>
    <phoneticPr fontId="5"/>
  </si>
  <si>
    <t>上限額（⑥）</t>
    <rPh sb="0" eb="3">
      <t>ジョウゲンガク</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</si>
  <si>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</si>
  <si>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</si>
  <si>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</si>
  <si>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住宅に係る省エネ化のための計画の策定及び住宅の省エネ改修　補助対象事業費　内訳書</t>
    <phoneticPr fontId="1"/>
  </si>
  <si>
    <t>④×補助率（4/5）　　※千円未満切り捨て</t>
    <rPh sb="2" eb="5">
      <t>ホジョリツ</t>
    </rPh>
    <rPh sb="13" eb="17">
      <t>センエンミマン</t>
    </rPh>
    <rPh sb="17" eb="18">
      <t>キ</t>
    </rPh>
    <rPh sb="19" eb="20">
      <t>ス</t>
    </rPh>
    <phoneticPr fontId="5"/>
  </si>
  <si>
    <t>ZEH水準相当</t>
    <rPh sb="3" eb="7">
      <t>スイジュンソウトウ</t>
    </rPh>
    <phoneticPr fontId="1"/>
  </si>
  <si>
    <t>4/5</t>
    <phoneticPr fontId="1"/>
  </si>
  <si>
    <t>燃料電池システム</t>
    <rPh sb="0" eb="4">
      <t>ネンリョウデンチ</t>
    </rPh>
    <phoneticPr fontId="5"/>
  </si>
  <si>
    <t>A　の合計額（①）
※「モデル工事費」と「実際の工事費」のうち、いずれか低い額の計</t>
    <rPh sb="3" eb="5">
      <t>ゴウケイ</t>
    </rPh>
    <rPh sb="5" eb="6">
      <t>ガク</t>
    </rPh>
    <phoneticPr fontId="1"/>
  </si>
  <si>
    <t>Ｂの合計額
※「モデル工事費」と「実際の工事費」のうち、いずれか低い額の計</t>
    <rPh sb="2" eb="4">
      <t>ゴウケイ</t>
    </rPh>
    <rPh sb="4" eb="5">
      <t>ガク</t>
    </rPh>
    <phoneticPr fontId="5"/>
  </si>
  <si>
    <t>小計（①＋②＋③）（④）</t>
    <rPh sb="0" eb="2">
      <t>ショウケイ</t>
    </rPh>
    <phoneticPr fontId="1"/>
  </si>
  <si>
    <t>第１－1号様式</t>
    <rPh sb="0" eb="1">
      <t>ダイ</t>
    </rPh>
    <rPh sb="4" eb="5">
      <t>ゴウ</t>
    </rPh>
    <rPh sb="5" eb="7">
      <t>ヨウシキ</t>
    </rPh>
    <phoneticPr fontId="1"/>
  </si>
  <si>
    <r>
      <t xml:space="preserve">
既存外壁、屋根・天井、床の断熱</t>
    </r>
    <r>
      <rPr>
        <sz val="8"/>
        <color theme="1"/>
        <rFont val="Meiryo UI"/>
        <family val="3"/>
        <charset val="128"/>
      </rPr>
      <t xml:space="preserve">
（</t>
    </r>
    <r>
      <rPr>
        <sz val="10"/>
        <color theme="1"/>
        <rFont val="Meiryo UI"/>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5"/>
  </si>
  <si>
    <r>
      <rPr>
        <b/>
        <sz val="18"/>
        <color theme="1"/>
        <rFont val="Meiryo UI"/>
        <family val="3"/>
        <charset val="128"/>
      </rPr>
      <t>補助申請額</t>
    </r>
    <r>
      <rPr>
        <sz val="11"/>
        <color theme="1"/>
        <rFont val="Meiryo UI"/>
        <family val="3"/>
        <charset val="128"/>
      </rPr>
      <t>（⑤、⑥のいずれか低い額）</t>
    </r>
    <rPh sb="14" eb="1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</si>
</sst>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78" formatCode="#,##0_);[Red]\(#,##0\)"/>
    <numFmt numFmtId="183" formatCode="#,##0.0;[Red]\-#,##0.0"/>
  </numFmts>
  <fonts count="12"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1"/>
      <name val="Meiryo UI"/>
      <family val="3"/>
      <charset val="128"/>
    </font>
    <font>
      <sz val="11"/>
      <color theme="1"/>
      <name val="Meiryo UI"/>
      <family val="3"/>
      <charset val="128"/>
    </font>
    <font>
      <sz val="16"/>
      <color theme="1"/>
      <name val="Meiryo UI"/>
      <family val="3"/>
      <charset val="128"/>
    </font>
    <font>
      <b/>
      <sz val="18"/>
      <color theme="1"/>
      <name val="Meiryo UI"/>
      <family val="3"/>
      <charset val="128"/>
    </font>
    <font>
      <sz val="8"/>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223">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xf>
    <xf numFmtId="0" fontId="9" fillId="0" borderId="0" xfId="0" applyFont="1" applyAlignment="1">
      <alignment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47" xfId="0" applyFont="1" applyBorder="1" applyAlignment="1">
      <alignment horizontal="center" vertical="center" wrapText="1"/>
    </xf>
    <xf numFmtId="0" fontId="7" fillId="2" borderId="48" xfId="0" applyFont="1" applyFill="1" applyBorder="1" applyAlignment="1">
      <alignment horizontal="center" vertical="center" wrapText="1"/>
    </xf>
    <xf numFmtId="0" fontId="7" fillId="0" borderId="49" xfId="0" applyFont="1" applyBorder="1" applyAlignment="1">
      <alignment horizontal="center" vertical="center" wrapText="1"/>
    </xf>
    <xf numFmtId="38" fontId="7" fillId="0" borderId="49" xfId="2" applyFont="1" applyBorder="1" applyAlignment="1">
      <alignment horizontal="right" vertical="center" wrapText="1"/>
    </xf>
    <xf numFmtId="0" fontId="7" fillId="3" borderId="49" xfId="0" applyFont="1" applyFill="1" applyBorder="1" applyAlignment="1" applyProtection="1">
      <alignment horizontal="center" vertical="center" wrapText="1"/>
      <protection locked="0"/>
    </xf>
    <xf numFmtId="178" fontId="7" fillId="0" borderId="49" xfId="0" applyNumberFormat="1" applyFont="1" applyBorder="1" applyAlignment="1">
      <alignment vertical="center" wrapText="1"/>
    </xf>
    <xf numFmtId="0" fontId="7" fillId="0" borderId="48" xfId="0" applyFont="1" applyBorder="1" applyAlignment="1">
      <alignment horizontal="center" vertical="center" wrapText="1"/>
    </xf>
    <xf numFmtId="177" fontId="7" fillId="2" borderId="47"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178" fontId="7" fillId="0" borderId="0" xfId="0" applyNumberFormat="1" applyFont="1" applyAlignment="1">
      <alignment vertical="center"/>
    </xf>
    <xf numFmtId="0" fontId="7" fillId="0" borderId="52" xfId="0" applyFont="1" applyBorder="1" applyAlignment="1">
      <alignment horizontal="center" vertical="center" wrapText="1"/>
    </xf>
    <xf numFmtId="0" fontId="7" fillId="2" borderId="53" xfId="0" applyFont="1" applyFill="1" applyBorder="1" applyAlignment="1">
      <alignment horizontal="center" vertical="center" wrapText="1"/>
    </xf>
    <xf numFmtId="38" fontId="7" fillId="0" borderId="52" xfId="2" applyFont="1" applyBorder="1" applyAlignment="1">
      <alignment horizontal="right" vertical="center" wrapText="1"/>
    </xf>
    <xf numFmtId="0" fontId="7" fillId="3" borderId="52" xfId="0" applyFont="1" applyFill="1" applyBorder="1" applyAlignment="1" applyProtection="1">
      <alignment horizontal="center" vertical="center" wrapText="1"/>
      <protection locked="0"/>
    </xf>
    <xf numFmtId="178" fontId="7" fillId="0" borderId="52" xfId="0" applyNumberFormat="1" applyFont="1" applyBorder="1" applyAlignment="1">
      <alignment vertical="center" wrapText="1"/>
    </xf>
    <xf numFmtId="0" fontId="7" fillId="0" borderId="53" xfId="0" applyFont="1" applyBorder="1" applyAlignment="1">
      <alignment horizontal="center" vertical="center" wrapText="1"/>
    </xf>
    <xf numFmtId="177" fontId="7" fillId="2" borderId="52" xfId="0" applyNumberFormat="1" applyFont="1" applyFill="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0" borderId="7" xfId="0" applyFont="1" applyBorder="1" applyAlignment="1">
      <alignment horizontal="center" vertical="center" wrapText="1"/>
    </xf>
    <xf numFmtId="38" fontId="7" fillId="0" borderId="7" xfId="2" applyFont="1" applyBorder="1" applyAlignment="1">
      <alignment horizontal="right" vertical="center" wrapText="1"/>
    </xf>
    <xf numFmtId="0" fontId="7" fillId="3" borderId="7" xfId="0" applyFont="1" applyFill="1" applyBorder="1" applyAlignment="1" applyProtection="1">
      <alignment horizontal="center" vertical="center" wrapText="1"/>
      <protection locked="0"/>
    </xf>
    <xf numFmtId="178" fontId="7" fillId="0" borderId="55" xfId="0" applyNumberFormat="1" applyFont="1" applyBorder="1" applyAlignment="1">
      <alignment vertical="center" wrapText="1"/>
    </xf>
    <xf numFmtId="0" fontId="7" fillId="0" borderId="56" xfId="0" applyFont="1" applyBorder="1" applyAlignment="1">
      <alignment horizontal="center" vertical="center" wrapText="1"/>
    </xf>
    <xf numFmtId="177" fontId="7" fillId="2" borderId="55"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177" fontId="7" fillId="2" borderId="49" xfId="0" applyNumberFormat="1" applyFont="1" applyFill="1" applyBorder="1" applyAlignment="1">
      <alignment horizontal="center" vertical="center" wrapText="1"/>
    </xf>
    <xf numFmtId="0" fontId="7" fillId="0" borderId="58" xfId="0" applyFont="1" applyBorder="1" applyAlignment="1">
      <alignment horizontal="center" vertical="center" wrapText="1"/>
    </xf>
    <xf numFmtId="0" fontId="7" fillId="2" borderId="59" xfId="0" applyFont="1" applyFill="1" applyBorder="1" applyAlignment="1">
      <alignment horizontal="center" vertical="center" wrapText="1"/>
    </xf>
    <xf numFmtId="0" fontId="7" fillId="0" borderId="60" xfId="0" applyFont="1" applyBorder="1" applyAlignment="1">
      <alignment horizontal="center" vertical="center" wrapText="1"/>
    </xf>
    <xf numFmtId="38" fontId="7" fillId="0" borderId="60" xfId="2" applyFont="1" applyBorder="1" applyAlignment="1">
      <alignment horizontal="right" vertical="center" wrapText="1"/>
    </xf>
    <xf numFmtId="0" fontId="7" fillId="3" borderId="60" xfId="0" applyFont="1" applyFill="1" applyBorder="1" applyAlignment="1" applyProtection="1">
      <alignment horizontal="center" vertical="center" wrapText="1"/>
      <protection locked="0"/>
    </xf>
    <xf numFmtId="178" fontId="7" fillId="0" borderId="60" xfId="0" applyNumberFormat="1" applyFont="1" applyBorder="1" applyAlignment="1">
      <alignment vertical="center" wrapText="1"/>
    </xf>
    <xf numFmtId="0" fontId="7" fillId="0" borderId="59" xfId="0" applyFont="1" applyBorder="1" applyAlignment="1">
      <alignment horizontal="center" vertical="center" wrapText="1"/>
    </xf>
    <xf numFmtId="183" fontId="7" fillId="2" borderId="48" xfId="2" applyNumberFormat="1" applyFont="1" applyFill="1" applyBorder="1" applyAlignment="1" applyProtection="1">
      <alignment horizontal="center" vertical="center" wrapText="1"/>
      <protection locked="0"/>
    </xf>
    <xf numFmtId="38" fontId="7" fillId="0" borderId="61" xfId="2" applyFont="1" applyFill="1" applyBorder="1" applyAlignment="1">
      <alignment horizontal="right" vertical="center"/>
    </xf>
    <xf numFmtId="183" fontId="7" fillId="3" borderId="49" xfId="2" applyNumberFormat="1" applyFont="1" applyFill="1" applyBorder="1" applyAlignment="1" applyProtection="1">
      <alignment horizontal="center" vertical="center" wrapText="1"/>
      <protection locked="0"/>
    </xf>
    <xf numFmtId="183" fontId="7" fillId="2" borderId="11" xfId="2" applyNumberFormat="1" applyFont="1" applyFill="1" applyBorder="1" applyAlignment="1" applyProtection="1">
      <alignment horizontal="center" vertical="center" wrapText="1"/>
      <protection locked="0"/>
    </xf>
    <xf numFmtId="38" fontId="7" fillId="0" borderId="62" xfId="2" applyFont="1" applyFill="1" applyBorder="1" applyAlignment="1">
      <alignment horizontal="right" vertical="center"/>
    </xf>
    <xf numFmtId="183" fontId="7" fillId="3" borderId="7" xfId="2" applyNumberFormat="1" applyFont="1" applyFill="1" applyBorder="1" applyAlignment="1" applyProtection="1">
      <alignment horizontal="center" vertical="center" wrapText="1"/>
      <protection locked="0"/>
    </xf>
    <xf numFmtId="183" fontId="7" fillId="2" borderId="13" xfId="2" applyNumberFormat="1" applyFont="1" applyFill="1" applyBorder="1" applyAlignment="1" applyProtection="1">
      <alignment horizontal="center" vertical="center" wrapText="1"/>
      <protection locked="0"/>
    </xf>
    <xf numFmtId="183" fontId="7" fillId="3" borderId="15" xfId="2" applyNumberFormat="1" applyFont="1" applyFill="1" applyBorder="1" applyAlignment="1" applyProtection="1">
      <alignment horizontal="center" vertical="center" wrapText="1"/>
      <protection locked="0"/>
    </xf>
    <xf numFmtId="0" fontId="7" fillId="0" borderId="16" xfId="0" applyFont="1" applyBorder="1" applyAlignment="1">
      <alignment horizontal="center" vertical="center" wrapText="1"/>
    </xf>
    <xf numFmtId="183" fontId="7" fillId="2" borderId="26" xfId="2" applyNumberFormat="1" applyFont="1" applyFill="1" applyBorder="1" applyAlignment="1" applyProtection="1">
      <alignment horizontal="center" vertical="center" wrapText="1"/>
      <protection locked="0"/>
    </xf>
    <xf numFmtId="38" fontId="7" fillId="0" borderId="63" xfId="2" applyFont="1" applyFill="1" applyBorder="1" applyAlignment="1">
      <alignment horizontal="right" vertical="center"/>
    </xf>
    <xf numFmtId="183" fontId="7" fillId="3" borderId="27" xfId="2" applyNumberFormat="1" applyFont="1" applyFill="1" applyBorder="1" applyAlignment="1" applyProtection="1">
      <alignment horizontal="center" vertical="center" wrapText="1"/>
      <protection locked="0"/>
    </xf>
    <xf numFmtId="178" fontId="7" fillId="0" borderId="64" xfId="0" applyNumberFormat="1" applyFont="1" applyBorder="1" applyAlignment="1">
      <alignment vertical="center" wrapText="1"/>
    </xf>
    <xf numFmtId="0" fontId="7" fillId="0" borderId="65" xfId="0" applyFont="1" applyBorder="1" applyAlignment="1">
      <alignment horizontal="center" vertical="center" wrapText="1"/>
    </xf>
    <xf numFmtId="177" fontId="7" fillId="2" borderId="64" xfId="0" applyNumberFormat="1" applyFont="1" applyFill="1" applyBorder="1" applyAlignment="1">
      <alignment horizontal="center" vertical="center" wrapText="1"/>
    </xf>
    <xf numFmtId="0" fontId="7" fillId="0" borderId="66" xfId="0" applyFont="1" applyBorder="1" applyAlignment="1">
      <alignment horizontal="center" vertical="center" wrapText="1"/>
    </xf>
    <xf numFmtId="0" fontId="7" fillId="0" borderId="28" xfId="0" applyFont="1" applyBorder="1" applyAlignment="1">
      <alignment horizontal="center" vertical="center" wrapText="1"/>
    </xf>
    <xf numFmtId="178" fontId="7" fillId="0" borderId="68" xfId="2" applyNumberFormat="1" applyFont="1" applyFill="1" applyBorder="1" applyAlignment="1">
      <alignment horizontal="right" vertical="center" wrapText="1"/>
    </xf>
    <xf numFmtId="0" fontId="7" fillId="0" borderId="69" xfId="0" applyFont="1" applyBorder="1" applyAlignment="1">
      <alignment horizontal="center" vertical="center" wrapText="1"/>
    </xf>
    <xf numFmtId="38" fontId="7" fillId="2" borderId="73" xfId="2" applyFont="1" applyFill="1" applyBorder="1" applyAlignment="1" applyProtection="1">
      <alignment horizontal="center" vertical="center" wrapText="1"/>
      <protection locked="0"/>
    </xf>
    <xf numFmtId="0" fontId="7" fillId="0" borderId="71" xfId="0" applyFont="1" applyBorder="1" applyAlignment="1">
      <alignment horizontal="center" vertical="center" wrapText="1"/>
    </xf>
    <xf numFmtId="38" fontId="7" fillId="3" borderId="74" xfId="2" applyFont="1" applyFill="1" applyBorder="1" applyAlignment="1" applyProtection="1">
      <alignment horizontal="right" vertical="center" wrapText="1"/>
      <protection locked="0"/>
    </xf>
    <xf numFmtId="0" fontId="7" fillId="3" borderId="74" xfId="0" applyFont="1" applyFill="1" applyBorder="1" applyAlignment="1" applyProtection="1">
      <alignment horizontal="center" vertical="center" wrapText="1"/>
      <protection locked="0"/>
    </xf>
    <xf numFmtId="178" fontId="7" fillId="0" borderId="6" xfId="0" applyNumberFormat="1" applyFont="1" applyBorder="1" applyAlignment="1" applyProtection="1">
      <alignment horizontal="right" vertical="center" wrapText="1"/>
      <protection locked="0"/>
    </xf>
    <xf numFmtId="178" fontId="7" fillId="2" borderId="71" xfId="2" applyNumberFormat="1" applyFont="1" applyFill="1" applyBorder="1" applyAlignment="1">
      <alignment horizontal="right" vertical="center" wrapText="1"/>
    </xf>
    <xf numFmtId="38" fontId="7" fillId="0" borderId="75" xfId="2" applyFont="1" applyFill="1" applyBorder="1" applyAlignment="1">
      <alignment horizontal="center" vertical="center" wrapText="1"/>
    </xf>
    <xf numFmtId="38" fontId="7" fillId="2" borderId="48" xfId="2"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38" fontId="7" fillId="3" borderId="2" xfId="2" applyFont="1" applyFill="1" applyBorder="1" applyAlignment="1" applyProtection="1">
      <alignment horizontal="right" vertical="center" wrapText="1"/>
      <protection locked="0"/>
    </xf>
    <xf numFmtId="0" fontId="7" fillId="3" borderId="2" xfId="0" applyFont="1" applyFill="1" applyBorder="1" applyAlignment="1" applyProtection="1">
      <alignment horizontal="center" vertical="center" wrapText="1"/>
      <protection locked="0"/>
    </xf>
    <xf numFmtId="178" fontId="7" fillId="2" borderId="3" xfId="2" applyNumberFormat="1" applyFont="1" applyFill="1" applyBorder="1" applyAlignment="1">
      <alignment horizontal="right" vertical="center" wrapText="1"/>
    </xf>
    <xf numFmtId="38" fontId="7" fillId="0" borderId="77" xfId="2" applyFont="1" applyFill="1" applyBorder="1" applyAlignment="1">
      <alignment horizontal="center" vertical="center" wrapText="1"/>
    </xf>
    <xf numFmtId="38" fontId="7" fillId="2" borderId="6" xfId="2"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38" fontId="7" fillId="3" borderId="10" xfId="2" applyFont="1" applyFill="1" applyBorder="1" applyAlignment="1" applyProtection="1">
      <alignment horizontal="right" vertical="center" wrapText="1"/>
      <protection locked="0"/>
    </xf>
    <xf numFmtId="0" fontId="7" fillId="3" borderId="6"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178" fontId="7" fillId="2" borderId="9" xfId="2" applyNumberFormat="1" applyFont="1" applyFill="1" applyBorder="1" applyAlignment="1">
      <alignment horizontal="right" vertical="center" wrapText="1"/>
    </xf>
    <xf numFmtId="38" fontId="7" fillId="0" borderId="78" xfId="2" applyFont="1" applyFill="1" applyBorder="1" applyAlignment="1">
      <alignment horizontal="center" vertical="center" wrapText="1"/>
    </xf>
    <xf numFmtId="0" fontId="7" fillId="0" borderId="0" xfId="0" applyFont="1" applyAlignment="1">
      <alignment horizontal="right" vertical="center"/>
    </xf>
    <xf numFmtId="38" fontId="7" fillId="2" borderId="3" xfId="2" applyFont="1" applyFill="1" applyBorder="1" applyAlignment="1" applyProtection="1">
      <alignment horizontal="center" vertical="center" wrapText="1"/>
      <protection locked="0"/>
    </xf>
    <xf numFmtId="38" fontId="7" fillId="3" borderId="5" xfId="2" applyFont="1" applyFill="1" applyBorder="1" applyAlignment="1" applyProtection="1">
      <alignment horizontal="right" vertical="center" wrapText="1"/>
      <protection locked="0"/>
    </xf>
    <xf numFmtId="178" fontId="7" fillId="0" borderId="3" xfId="0" applyNumberFormat="1" applyFont="1" applyBorder="1" applyAlignment="1" applyProtection="1">
      <alignment horizontal="right" vertical="center" wrapText="1"/>
      <protection locked="0"/>
    </xf>
    <xf numFmtId="38" fontId="7" fillId="2" borderId="11" xfId="2" applyFont="1" applyFill="1" applyBorder="1" applyAlignment="1" applyProtection="1">
      <alignment horizontal="center" vertical="center" wrapText="1"/>
      <protection locked="0"/>
    </xf>
    <xf numFmtId="178" fontId="7" fillId="2" borderId="11" xfId="2" applyNumberFormat="1" applyFont="1" applyFill="1" applyBorder="1" applyAlignment="1">
      <alignment horizontal="right" vertical="center" wrapText="1"/>
    </xf>
    <xf numFmtId="38" fontId="7" fillId="2" borderId="7" xfId="2" applyFont="1" applyFill="1" applyBorder="1" applyAlignment="1" applyProtection="1">
      <alignment horizontal="center" vertical="center" wrapText="1"/>
      <protection locked="0"/>
    </xf>
    <xf numFmtId="178" fontId="7" fillId="0" borderId="7" xfId="2" applyNumberFormat="1" applyFont="1" applyFill="1" applyBorder="1" applyAlignment="1" applyProtection="1">
      <alignment horizontal="right" vertical="center" wrapText="1"/>
      <protection locked="0"/>
    </xf>
    <xf numFmtId="38" fontId="7" fillId="0" borderId="7" xfId="2" applyFont="1" applyFill="1" applyBorder="1" applyAlignment="1" applyProtection="1">
      <alignment horizontal="center" vertical="center" wrapText="1"/>
      <protection locked="0"/>
    </xf>
    <xf numFmtId="0" fontId="7" fillId="0" borderId="79" xfId="0" applyFont="1" applyBorder="1" applyAlignment="1">
      <alignment horizontal="center" vertical="center" wrapText="1"/>
    </xf>
    <xf numFmtId="38" fontId="7" fillId="2" borderId="2" xfId="2" applyFont="1" applyFill="1" applyBorder="1" applyAlignment="1" applyProtection="1">
      <alignment horizontal="center" vertical="center" wrapText="1"/>
      <protection locked="0"/>
    </xf>
    <xf numFmtId="38" fontId="7" fillId="0" borderId="2" xfId="2" applyFont="1" applyFill="1" applyBorder="1" applyAlignment="1" applyProtection="1">
      <alignment horizontal="center" vertical="center" wrapText="1"/>
      <protection locked="0"/>
    </xf>
    <xf numFmtId="0" fontId="7" fillId="0" borderId="77" xfId="0" applyFont="1" applyBorder="1" applyAlignment="1">
      <alignment horizontal="center" vertical="center" wrapText="1"/>
    </xf>
    <xf numFmtId="178" fontId="7" fillId="0" borderId="17" xfId="2" applyNumberFormat="1" applyFont="1" applyFill="1" applyBorder="1" applyAlignment="1" applyProtection="1">
      <alignment horizontal="right" vertical="center" wrapText="1"/>
      <protection locked="0"/>
    </xf>
    <xf numFmtId="38" fontId="7" fillId="0" borderId="17" xfId="2" applyFont="1" applyFill="1" applyBorder="1" applyAlignment="1" applyProtection="1">
      <alignment horizontal="center" vertical="center" wrapText="1"/>
      <protection locked="0"/>
    </xf>
    <xf numFmtId="178" fontId="7" fillId="2" borderId="18" xfId="2" applyNumberFormat="1" applyFont="1" applyFill="1" applyBorder="1" applyAlignment="1">
      <alignment horizontal="right" vertical="center" wrapText="1"/>
    </xf>
    <xf numFmtId="0" fontId="7" fillId="0" borderId="80" xfId="0" applyFont="1" applyBorder="1" applyAlignment="1">
      <alignment horizontal="center" vertical="center" wrapText="1"/>
    </xf>
    <xf numFmtId="178" fontId="7" fillId="0" borderId="22" xfId="2" applyNumberFormat="1" applyFont="1" applyFill="1" applyBorder="1" applyAlignment="1">
      <alignment horizontal="right" vertical="center" wrapText="1"/>
    </xf>
    <xf numFmtId="0" fontId="7" fillId="0" borderId="81" xfId="0" applyFont="1" applyBorder="1" applyAlignment="1">
      <alignment horizontal="center" vertical="center" wrapText="1"/>
    </xf>
    <xf numFmtId="0" fontId="7" fillId="0" borderId="85" xfId="0" applyFont="1" applyBorder="1" applyAlignment="1">
      <alignment horizontal="center" vertical="center" wrapText="1"/>
    </xf>
    <xf numFmtId="178" fontId="7" fillId="0" borderId="71" xfId="0" applyNumberFormat="1" applyFont="1" applyBorder="1" applyAlignment="1">
      <alignment horizontal="right" vertical="center" wrapText="1"/>
    </xf>
    <xf numFmtId="0" fontId="7" fillId="0" borderId="74" xfId="0" applyFont="1" applyBorder="1" applyAlignment="1">
      <alignment horizontal="center" vertical="center" wrapText="1"/>
    </xf>
    <xf numFmtId="178" fontId="7" fillId="2" borderId="74" xfId="2" applyNumberFormat="1" applyFont="1" applyFill="1" applyBorder="1" applyAlignment="1">
      <alignment horizontal="right" vertical="center" wrapText="1"/>
    </xf>
    <xf numFmtId="0" fontId="7" fillId="0" borderId="86" xfId="0" applyFont="1" applyBorder="1" applyAlignment="1">
      <alignment horizontal="center" vertical="center" wrapText="1"/>
    </xf>
    <xf numFmtId="178" fontId="7" fillId="0" borderId="11" xfId="0" applyNumberFormat="1" applyFont="1" applyBorder="1" applyAlignment="1">
      <alignment horizontal="right" vertical="center" wrapText="1"/>
    </xf>
    <xf numFmtId="178" fontId="7" fillId="2" borderId="7" xfId="2" applyNumberFormat="1" applyFont="1" applyFill="1" applyBorder="1" applyAlignment="1">
      <alignment horizontal="right" vertical="center" wrapText="1"/>
    </xf>
    <xf numFmtId="0" fontId="7" fillId="0" borderId="87" xfId="0" applyFont="1" applyBorder="1" applyAlignment="1">
      <alignment horizontal="center" vertical="center" wrapText="1"/>
    </xf>
    <xf numFmtId="178" fontId="7" fillId="2" borderId="2" xfId="2" applyNumberFormat="1" applyFont="1" applyFill="1" applyBorder="1" applyAlignment="1">
      <alignment horizontal="right" vertical="center" wrapText="1"/>
    </xf>
    <xf numFmtId="0" fontId="7" fillId="0" borderId="90" xfId="0" applyFont="1" applyBorder="1" applyAlignment="1">
      <alignment horizontal="center" vertical="center" wrapText="1"/>
    </xf>
    <xf numFmtId="178" fontId="7" fillId="0" borderId="20" xfId="2" applyNumberFormat="1" applyFont="1" applyFill="1" applyBorder="1" applyAlignment="1">
      <alignment horizontal="right" vertical="center" wrapText="1"/>
    </xf>
    <xf numFmtId="0" fontId="7" fillId="0" borderId="93" xfId="0" applyFont="1" applyBorder="1" applyAlignment="1">
      <alignment horizontal="center" vertical="center" wrapText="1"/>
    </xf>
    <xf numFmtId="178" fontId="7" fillId="0" borderId="3" xfId="2" applyNumberFormat="1" applyFont="1" applyBorder="1" applyAlignment="1">
      <alignment horizontal="right" vertical="center" wrapText="1"/>
    </xf>
    <xf numFmtId="0" fontId="7" fillId="0" borderId="29" xfId="0" applyFont="1" applyBorder="1" applyAlignment="1">
      <alignment horizontal="center" vertical="center" wrapText="1"/>
    </xf>
    <xf numFmtId="178" fontId="7" fillId="0" borderId="13" xfId="0" applyNumberFormat="1" applyFont="1" applyBorder="1" applyAlignment="1">
      <alignment horizontal="right" vertical="center" wrapText="1"/>
    </xf>
    <xf numFmtId="178" fontId="7" fillId="0" borderId="95" xfId="2" applyNumberFormat="1" applyFont="1" applyFill="1" applyBorder="1" applyAlignment="1">
      <alignment horizontal="right" vertical="center" wrapText="1"/>
    </xf>
    <xf numFmtId="0" fontId="7" fillId="0" borderId="96" xfId="0" applyFont="1" applyBorder="1" applyAlignment="1">
      <alignment horizontal="center" vertical="center" wrapText="1"/>
    </xf>
    <xf numFmtId="38" fontId="6" fillId="3" borderId="5" xfId="2" applyFont="1" applyFill="1" applyBorder="1" applyAlignment="1" applyProtection="1">
      <alignment horizontal="right" vertical="center" wrapText="1"/>
      <protection locked="0"/>
    </xf>
    <xf numFmtId="38" fontId="6" fillId="0" borderId="49" xfId="2" applyFont="1" applyBorder="1" applyAlignment="1">
      <alignment horizontal="right" vertical="center" wrapText="1"/>
    </xf>
    <xf numFmtId="0" fontId="7" fillId="0" borderId="30" xfId="0" applyFont="1" applyBorder="1" applyAlignment="1">
      <alignment vertical="center" wrapText="1"/>
    </xf>
    <xf numFmtId="0" fontId="7" fillId="0" borderId="30" xfId="0" applyFont="1" applyBorder="1" applyAlignment="1">
      <alignment vertical="center"/>
    </xf>
    <xf numFmtId="0" fontId="7" fillId="0" borderId="0" xfId="0" applyFont="1" applyAlignment="1">
      <alignment vertical="center"/>
    </xf>
    <xf numFmtId="0" fontId="7" fillId="0" borderId="94"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3"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91" xfId="0" applyFont="1" applyBorder="1" applyAlignment="1">
      <alignment horizontal="center" vertical="center" textRotation="255"/>
    </xf>
    <xf numFmtId="0" fontId="7" fillId="0" borderId="71" xfId="0" applyFont="1" applyBorder="1" applyAlignment="1">
      <alignment horizontal="left" vertical="center"/>
    </xf>
    <xf numFmtId="0" fontId="7" fillId="0" borderId="31" xfId="0" applyFont="1" applyBorder="1" applyAlignment="1">
      <alignment vertical="center"/>
    </xf>
    <xf numFmtId="0" fontId="7" fillId="0" borderId="72" xfId="0" applyFont="1" applyBorder="1" applyAlignment="1">
      <alignment vertical="center"/>
    </xf>
    <xf numFmtId="0" fontId="7" fillId="0" borderId="3" xfId="0" applyFont="1" applyBorder="1" applyAlignment="1">
      <alignment horizontal="left" vertical="center"/>
    </xf>
    <xf numFmtId="178" fontId="7" fillId="0" borderId="88" xfId="0" applyNumberFormat="1" applyFont="1" applyBorder="1" applyAlignment="1">
      <alignment horizontal="right" vertical="center" wrapText="1"/>
    </xf>
    <xf numFmtId="0" fontId="7" fillId="0" borderId="89" xfId="0" applyFont="1" applyBorder="1" applyAlignment="1">
      <alignment vertical="center" wrapText="1"/>
    </xf>
    <xf numFmtId="0" fontId="7" fillId="0" borderId="18"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92" xfId="0" applyFont="1" applyBorder="1" applyAlignment="1">
      <alignment horizontal="justify" vertical="center" wrapText="1"/>
    </xf>
    <xf numFmtId="0" fontId="7" fillId="0" borderId="21" xfId="0" applyFont="1" applyBorder="1" applyAlignment="1">
      <alignment horizontal="justify" vertical="center" wrapText="1"/>
    </xf>
    <xf numFmtId="38" fontId="7" fillId="3" borderId="97" xfId="2" applyFont="1" applyFill="1" applyBorder="1" applyAlignment="1" applyProtection="1">
      <alignment horizontal="center" vertical="center" wrapText="1"/>
      <protection locked="0"/>
    </xf>
    <xf numFmtId="38" fontId="7" fillId="3" borderId="98" xfId="2" applyFont="1" applyFill="1" applyBorder="1" applyAlignment="1" applyProtection="1">
      <alignment horizontal="center" vertical="center" wrapText="1"/>
      <protection locked="0"/>
    </xf>
    <xf numFmtId="38" fontId="7" fillId="3" borderId="99" xfId="2" applyFont="1" applyFill="1" applyBorder="1" applyAlignment="1" applyProtection="1">
      <alignment horizontal="center" vertical="center" wrapText="1"/>
      <protection locked="0"/>
    </xf>
    <xf numFmtId="38" fontId="7" fillId="3" borderId="100" xfId="2" applyFont="1" applyFill="1" applyBorder="1" applyAlignment="1" applyProtection="1">
      <alignment horizontal="center" vertical="center" wrapText="1"/>
      <protection locked="0"/>
    </xf>
    <xf numFmtId="38" fontId="7" fillId="3" borderId="103" xfId="2" applyFont="1" applyFill="1" applyBorder="1" applyAlignment="1" applyProtection="1">
      <alignment horizontal="center" vertical="center" wrapText="1"/>
      <protection locked="0"/>
    </xf>
    <xf numFmtId="38" fontId="7" fillId="3" borderId="104" xfId="2"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43"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68" xfId="0" applyFont="1" applyBorder="1" applyAlignment="1">
      <alignment horizontal="center" vertical="center"/>
    </xf>
    <xf numFmtId="0" fontId="7" fillId="0" borderId="23" xfId="0" applyFont="1" applyBorder="1" applyAlignment="1">
      <alignment horizontal="center" vertical="center"/>
    </xf>
    <xf numFmtId="0" fontId="7" fillId="0" borderId="4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6" fillId="4" borderId="40"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0" borderId="70" xfId="0" applyFont="1" applyBorder="1" applyAlignment="1">
      <alignment horizontal="center" vertical="center" textRotation="255" wrapText="1"/>
    </xf>
    <xf numFmtId="0" fontId="7" fillId="0" borderId="76" xfId="0" applyFont="1" applyBorder="1" applyAlignment="1">
      <alignment horizontal="center" vertical="center" textRotation="255" wrapText="1"/>
    </xf>
    <xf numFmtId="0" fontId="7" fillId="0" borderId="82" xfId="0" applyFont="1" applyBorder="1" applyAlignment="1">
      <alignment horizontal="center" vertical="center" textRotation="255" wrapText="1"/>
    </xf>
    <xf numFmtId="0" fontId="7" fillId="0" borderId="71" xfId="0" applyFont="1" applyBorder="1" applyAlignment="1">
      <alignment horizontal="justify" vertical="center" wrapText="1"/>
    </xf>
    <xf numFmtId="0" fontId="7" fillId="0" borderId="31" xfId="0" applyFont="1" applyBorder="1" applyAlignment="1">
      <alignment vertical="center" wrapText="1"/>
    </xf>
    <xf numFmtId="0" fontId="7" fillId="0" borderId="72" xfId="0" applyFont="1" applyBorder="1" applyAlignment="1">
      <alignment vertical="center" wrapText="1"/>
    </xf>
    <xf numFmtId="0" fontId="7"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17" fontId="7" fillId="0" borderId="37" xfId="0" quotePrefix="1" applyNumberFormat="1"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shrinkToFit="1"/>
    </xf>
    <xf numFmtId="0" fontId="7" fillId="4" borderId="39"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1"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6</v>
      </c>
      <c r="C3" s="3">
        <v>2</v>
      </c>
      <c r="D3" s="3">
        <v>3</v>
      </c>
      <c r="E3" s="3">
        <v>4</v>
      </c>
      <c r="F3" s="3">
        <v>5</v>
      </c>
    </row>
    <row r="4" spans="2:6" ht="14.4" x14ac:dyDescent="0.2">
      <c r="B4" s="5"/>
      <c r="C4" s="1" t="b">
        <v>0</v>
      </c>
      <c r="D4" s="1" t="b">
        <v>0</v>
      </c>
      <c r="E4" s="1" t="b">
        <v>0</v>
      </c>
      <c r="F4" s="1" t="b">
        <v>0</v>
      </c>
    </row>
    <row r="7" spans="2:6" ht="14.4" x14ac:dyDescent="0.2">
      <c r="B7" s="6" t="s">
        <v>7</v>
      </c>
      <c r="C7" s="6" t="s">
        <v>8</v>
      </c>
      <c r="D7" s="6" t="s">
        <v>9</v>
      </c>
    </row>
    <row r="8" spans="2:6" ht="14.4" x14ac:dyDescent="0.2">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showZeros="0" tabSelected="1" view="pageBreakPreview" zoomScale="70" zoomScaleNormal="100" zoomScaleSheetLayoutView="70" workbookViewId="0">
      <selection activeCell="L13" sqref="L13"/>
    </sheetView>
  </sheetViews>
  <sheetFormatPr defaultColWidth="8.77734375" defaultRowHeight="15" x14ac:dyDescent="0.2"/>
  <cols>
    <col min="1" max="3" width="9.21875" style="8" customWidth="1"/>
    <col min="4" max="5" width="5" style="8" customWidth="1"/>
    <col min="6" max="6" width="7.109375" style="8" customWidth="1"/>
    <col min="7" max="7" width="9.21875" style="8" customWidth="1"/>
    <col min="8" max="8" width="7.109375" style="8" customWidth="1"/>
    <col min="9" max="9" width="19" style="8" customWidth="1"/>
    <col min="10" max="10" width="9" style="8" customWidth="1"/>
    <col min="11" max="11" width="19" style="8" customWidth="1"/>
    <col min="12" max="12" width="7.109375" style="8" customWidth="1"/>
    <col min="13" max="13" width="20.109375" style="8" customWidth="1"/>
    <col min="14" max="14" width="7.109375" style="8" customWidth="1"/>
    <col min="15" max="15" width="14.77734375" style="8" customWidth="1"/>
    <col min="16" max="16" width="9.109375" style="8" bestFit="1" customWidth="1"/>
    <col min="17" max="18" width="10.6640625" style="8" customWidth="1"/>
    <col min="19" max="20" width="10.77734375" style="8" bestFit="1" customWidth="1"/>
    <col min="21" max="16384" width="8.77734375" style="8"/>
  </cols>
  <sheetData>
    <row r="1" spans="1:20" ht="24.9" customHeight="1" x14ac:dyDescent="0.45">
      <c r="A1" s="7" t="s">
        <v>66</v>
      </c>
      <c r="N1" s="9"/>
    </row>
    <row r="2" spans="1:20" ht="24.9" customHeight="1" x14ac:dyDescent="0.2">
      <c r="A2" s="10" t="s">
        <v>58</v>
      </c>
    </row>
    <row r="3" spans="1:20" ht="15" customHeight="1" thickBot="1" x14ac:dyDescent="0.25">
      <c r="K3" s="11"/>
      <c r="L3" s="11"/>
      <c r="M3" s="11"/>
      <c r="N3" s="11"/>
      <c r="Q3" s="208"/>
      <c r="R3" s="208"/>
      <c r="S3" s="208"/>
      <c r="T3" s="208"/>
    </row>
    <row r="4" spans="1:20" ht="38.1" customHeight="1" thickTop="1" thickBot="1" x14ac:dyDescent="0.25">
      <c r="A4" s="209" t="s">
        <v>10</v>
      </c>
      <c r="B4" s="210"/>
      <c r="C4" s="211"/>
      <c r="D4" s="212"/>
      <c r="E4" s="212"/>
      <c r="F4" s="212"/>
      <c r="G4" s="213" t="s">
        <v>11</v>
      </c>
      <c r="H4" s="214"/>
      <c r="I4" s="215" t="s">
        <v>60</v>
      </c>
      <c r="J4" s="213"/>
      <c r="K4" s="214" t="s">
        <v>12</v>
      </c>
      <c r="L4" s="216"/>
      <c r="M4" s="217" t="s">
        <v>61</v>
      </c>
      <c r="N4" s="218"/>
      <c r="Q4" s="208"/>
      <c r="R4" s="208"/>
      <c r="S4" s="219"/>
      <c r="T4" s="219"/>
    </row>
    <row r="5" spans="1:20" ht="15" customHeight="1" thickTop="1" thickBot="1" x14ac:dyDescent="0.25">
      <c r="A5" s="12"/>
      <c r="B5" s="12"/>
      <c r="C5" s="12"/>
      <c r="D5" s="12"/>
      <c r="E5" s="12"/>
      <c r="F5" s="12"/>
      <c r="G5" s="12"/>
      <c r="H5" s="12"/>
      <c r="I5" s="12"/>
      <c r="J5" s="12"/>
      <c r="K5" s="12"/>
      <c r="L5" s="12"/>
      <c r="M5" s="12"/>
      <c r="N5" s="12"/>
      <c r="Q5" s="11"/>
      <c r="R5" s="11"/>
      <c r="S5" s="13"/>
      <c r="T5" s="13"/>
    </row>
    <row r="6" spans="1:20" ht="32.1" customHeight="1" thickBot="1" x14ac:dyDescent="0.25">
      <c r="A6" s="220" t="s">
        <v>13</v>
      </c>
      <c r="B6" s="200"/>
      <c r="C6" s="200"/>
      <c r="D6" s="200"/>
      <c r="E6" s="200"/>
      <c r="F6" s="200"/>
      <c r="G6" s="200" t="s">
        <v>14</v>
      </c>
      <c r="H6" s="200"/>
      <c r="I6" s="221" t="s">
        <v>15</v>
      </c>
      <c r="J6" s="222"/>
      <c r="K6" s="186" t="s">
        <v>16</v>
      </c>
      <c r="L6" s="186"/>
      <c r="M6" s="200" t="s">
        <v>17</v>
      </c>
      <c r="N6" s="201"/>
      <c r="S6" s="14"/>
      <c r="T6" s="14"/>
    </row>
    <row r="7" spans="1:20" ht="32.1" customHeight="1" x14ac:dyDescent="0.2">
      <c r="A7" s="170" t="s">
        <v>18</v>
      </c>
      <c r="B7" s="195" t="s">
        <v>19</v>
      </c>
      <c r="C7" s="195" t="s">
        <v>20</v>
      </c>
      <c r="D7" s="198" t="s">
        <v>21</v>
      </c>
      <c r="E7" s="199"/>
      <c r="F7" s="15" t="s">
        <v>0</v>
      </c>
      <c r="G7" s="16"/>
      <c r="H7" s="17" t="s">
        <v>22</v>
      </c>
      <c r="I7" s="126">
        <v>112000</v>
      </c>
      <c r="J7" s="19" t="s">
        <v>23</v>
      </c>
      <c r="K7" s="20" t="str">
        <f t="shared" ref="K7:K23" si="0">IF(G7="","",G7*I7)</f>
        <v/>
      </c>
      <c r="L7" s="21" t="s">
        <v>24</v>
      </c>
      <c r="M7" s="22"/>
      <c r="N7" s="23" t="s">
        <v>3</v>
      </c>
      <c r="O7" s="24">
        <f>MIN(K7,SUM(M7))</f>
        <v>0</v>
      </c>
    </row>
    <row r="8" spans="1:20" ht="32.1" customHeight="1" x14ac:dyDescent="0.2">
      <c r="A8" s="171"/>
      <c r="B8" s="196"/>
      <c r="C8" s="196"/>
      <c r="D8" s="178"/>
      <c r="E8" s="179"/>
      <c r="F8" s="25" t="s">
        <v>1</v>
      </c>
      <c r="G8" s="26"/>
      <c r="H8" s="25" t="s">
        <v>22</v>
      </c>
      <c r="I8" s="27">
        <v>80000</v>
      </c>
      <c r="J8" s="28" t="s">
        <v>23</v>
      </c>
      <c r="K8" s="29" t="str">
        <f t="shared" si="0"/>
        <v/>
      </c>
      <c r="L8" s="30" t="s">
        <v>24</v>
      </c>
      <c r="M8" s="31"/>
      <c r="N8" s="32" t="s">
        <v>3</v>
      </c>
      <c r="O8" s="24">
        <f t="shared" ref="O8:O28" si="1">MIN(K8,SUM(M8))</f>
        <v>0</v>
      </c>
    </row>
    <row r="9" spans="1:20" ht="32.1" customHeight="1" x14ac:dyDescent="0.2">
      <c r="A9" s="171"/>
      <c r="B9" s="196"/>
      <c r="C9" s="196"/>
      <c r="D9" s="180"/>
      <c r="E9" s="181"/>
      <c r="F9" s="33" t="s">
        <v>2</v>
      </c>
      <c r="G9" s="34"/>
      <c r="H9" s="35" t="s">
        <v>22</v>
      </c>
      <c r="I9" s="36">
        <v>32000</v>
      </c>
      <c r="J9" s="37" t="s">
        <v>23</v>
      </c>
      <c r="K9" s="38" t="str">
        <f t="shared" si="0"/>
        <v/>
      </c>
      <c r="L9" s="39" t="s">
        <v>24</v>
      </c>
      <c r="M9" s="40"/>
      <c r="N9" s="41" t="s">
        <v>3</v>
      </c>
      <c r="O9" s="24">
        <f t="shared" si="1"/>
        <v>0</v>
      </c>
    </row>
    <row r="10" spans="1:20" ht="32.1" customHeight="1" x14ac:dyDescent="0.2">
      <c r="A10" s="171"/>
      <c r="B10" s="196"/>
      <c r="C10" s="196"/>
      <c r="D10" s="176" t="s">
        <v>25</v>
      </c>
      <c r="E10" s="177"/>
      <c r="F10" s="17" t="s">
        <v>0</v>
      </c>
      <c r="G10" s="16"/>
      <c r="H10" s="17" t="s">
        <v>26</v>
      </c>
      <c r="I10" s="18">
        <v>272000</v>
      </c>
      <c r="J10" s="19" t="s">
        <v>27</v>
      </c>
      <c r="K10" s="20" t="str">
        <f t="shared" si="0"/>
        <v/>
      </c>
      <c r="L10" s="17" t="s">
        <v>24</v>
      </c>
      <c r="M10" s="42"/>
      <c r="N10" s="43" t="s">
        <v>3</v>
      </c>
      <c r="O10" s="24">
        <f t="shared" si="1"/>
        <v>0</v>
      </c>
    </row>
    <row r="11" spans="1:20" ht="32.1" customHeight="1" x14ac:dyDescent="0.2">
      <c r="A11" s="171"/>
      <c r="B11" s="196"/>
      <c r="C11" s="196"/>
      <c r="D11" s="178"/>
      <c r="E11" s="179"/>
      <c r="F11" s="25" t="s">
        <v>1</v>
      </c>
      <c r="G11" s="26"/>
      <c r="H11" s="25" t="s">
        <v>26</v>
      </c>
      <c r="I11" s="27">
        <v>216000</v>
      </c>
      <c r="J11" s="28" t="s">
        <v>27</v>
      </c>
      <c r="K11" s="29" t="str">
        <f t="shared" si="0"/>
        <v/>
      </c>
      <c r="L11" s="25" t="s">
        <v>24</v>
      </c>
      <c r="M11" s="31"/>
      <c r="N11" s="32" t="s">
        <v>3</v>
      </c>
      <c r="O11" s="24">
        <f t="shared" si="1"/>
        <v>0</v>
      </c>
    </row>
    <row r="12" spans="1:20" ht="32.1" customHeight="1" x14ac:dyDescent="0.2">
      <c r="A12" s="171"/>
      <c r="B12" s="196"/>
      <c r="C12" s="196"/>
      <c r="D12" s="180"/>
      <c r="E12" s="181"/>
      <c r="F12" s="33" t="s">
        <v>2</v>
      </c>
      <c r="G12" s="34"/>
      <c r="H12" s="35" t="s">
        <v>26</v>
      </c>
      <c r="I12" s="36">
        <v>176000</v>
      </c>
      <c r="J12" s="37" t="s">
        <v>27</v>
      </c>
      <c r="K12" s="38" t="str">
        <f t="shared" si="0"/>
        <v/>
      </c>
      <c r="L12" s="33" t="s">
        <v>24</v>
      </c>
      <c r="M12" s="40"/>
      <c r="N12" s="41" t="s">
        <v>3</v>
      </c>
      <c r="O12" s="24">
        <f t="shared" si="1"/>
        <v>0</v>
      </c>
    </row>
    <row r="13" spans="1:20" ht="32.1" customHeight="1" x14ac:dyDescent="0.2">
      <c r="A13" s="171"/>
      <c r="B13" s="196"/>
      <c r="C13" s="196"/>
      <c r="D13" s="176" t="s">
        <v>28</v>
      </c>
      <c r="E13" s="177"/>
      <c r="F13" s="17" t="s">
        <v>0</v>
      </c>
      <c r="G13" s="44"/>
      <c r="H13" s="45" t="s">
        <v>26</v>
      </c>
      <c r="I13" s="46">
        <v>272000</v>
      </c>
      <c r="J13" s="47" t="s">
        <v>27</v>
      </c>
      <c r="K13" s="48" t="str">
        <f t="shared" si="0"/>
        <v/>
      </c>
      <c r="L13" s="49" t="s">
        <v>24</v>
      </c>
      <c r="M13" s="42"/>
      <c r="N13" s="43" t="s">
        <v>3</v>
      </c>
      <c r="O13" s="24">
        <f t="shared" si="1"/>
        <v>0</v>
      </c>
    </row>
    <row r="14" spans="1:20" ht="32.1" customHeight="1" x14ac:dyDescent="0.2">
      <c r="A14" s="171"/>
      <c r="B14" s="196"/>
      <c r="C14" s="196"/>
      <c r="D14" s="178"/>
      <c r="E14" s="179"/>
      <c r="F14" s="25" t="s">
        <v>1</v>
      </c>
      <c r="G14" s="26"/>
      <c r="H14" s="25" t="s">
        <v>26</v>
      </c>
      <c r="I14" s="27">
        <v>216000</v>
      </c>
      <c r="J14" s="28" t="s">
        <v>27</v>
      </c>
      <c r="K14" s="29" t="str">
        <f t="shared" si="0"/>
        <v/>
      </c>
      <c r="L14" s="30" t="s">
        <v>24</v>
      </c>
      <c r="M14" s="31"/>
      <c r="N14" s="32" t="s">
        <v>3</v>
      </c>
      <c r="O14" s="24">
        <f t="shared" si="1"/>
        <v>0</v>
      </c>
    </row>
    <row r="15" spans="1:20" ht="32.1" customHeight="1" x14ac:dyDescent="0.2">
      <c r="A15" s="171"/>
      <c r="B15" s="196"/>
      <c r="C15" s="197"/>
      <c r="D15" s="180"/>
      <c r="E15" s="181"/>
      <c r="F15" s="33" t="s">
        <v>2</v>
      </c>
      <c r="G15" s="34"/>
      <c r="H15" s="35" t="s">
        <v>26</v>
      </c>
      <c r="I15" s="36">
        <v>176000</v>
      </c>
      <c r="J15" s="37" t="s">
        <v>27</v>
      </c>
      <c r="K15" s="38" t="str">
        <f t="shared" si="0"/>
        <v/>
      </c>
      <c r="L15" s="39" t="s">
        <v>24</v>
      </c>
      <c r="M15" s="40"/>
      <c r="N15" s="41" t="s">
        <v>3</v>
      </c>
      <c r="O15" s="24">
        <f t="shared" si="1"/>
        <v>0</v>
      </c>
    </row>
    <row r="16" spans="1:20" ht="32.1" customHeight="1" x14ac:dyDescent="0.2">
      <c r="A16" s="171"/>
      <c r="B16" s="196"/>
      <c r="C16" s="176" t="s">
        <v>29</v>
      </c>
      <c r="D16" s="182"/>
      <c r="E16" s="183"/>
      <c r="F16" s="17" t="s">
        <v>0</v>
      </c>
      <c r="G16" s="16"/>
      <c r="H16" s="17" t="s">
        <v>26</v>
      </c>
      <c r="I16" s="18">
        <v>392000</v>
      </c>
      <c r="J16" s="19" t="s">
        <v>27</v>
      </c>
      <c r="K16" s="20" t="str">
        <f t="shared" si="0"/>
        <v/>
      </c>
      <c r="L16" s="21" t="s">
        <v>24</v>
      </c>
      <c r="M16" s="42"/>
      <c r="N16" s="43" t="s">
        <v>3</v>
      </c>
      <c r="O16" s="24">
        <f t="shared" si="1"/>
        <v>0</v>
      </c>
    </row>
    <row r="17" spans="1:18" ht="32.1" customHeight="1" x14ac:dyDescent="0.2">
      <c r="A17" s="171"/>
      <c r="B17" s="197"/>
      <c r="C17" s="180"/>
      <c r="D17" s="184"/>
      <c r="E17" s="185"/>
      <c r="F17" s="33" t="s">
        <v>2</v>
      </c>
      <c r="G17" s="34"/>
      <c r="H17" s="35" t="s">
        <v>26</v>
      </c>
      <c r="I17" s="36">
        <v>344000</v>
      </c>
      <c r="J17" s="37" t="s">
        <v>27</v>
      </c>
      <c r="K17" s="38" t="str">
        <f t="shared" si="0"/>
        <v/>
      </c>
      <c r="L17" s="39" t="s">
        <v>24</v>
      </c>
      <c r="M17" s="40"/>
      <c r="N17" s="41" t="s">
        <v>3</v>
      </c>
      <c r="O17" s="24">
        <f t="shared" si="1"/>
        <v>0</v>
      </c>
    </row>
    <row r="18" spans="1:18" ht="32.1" customHeight="1" x14ac:dyDescent="0.2">
      <c r="A18" s="171"/>
      <c r="B18" s="187" t="s">
        <v>67</v>
      </c>
      <c r="C18" s="188"/>
      <c r="D18" s="176" t="s">
        <v>30</v>
      </c>
      <c r="E18" s="177"/>
      <c r="F18" s="17" t="s">
        <v>31</v>
      </c>
      <c r="G18" s="50"/>
      <c r="H18" s="17" t="s">
        <v>32</v>
      </c>
      <c r="I18" s="51">
        <v>225000</v>
      </c>
      <c r="J18" s="52" t="s">
        <v>33</v>
      </c>
      <c r="K18" s="20" t="str">
        <f t="shared" si="0"/>
        <v/>
      </c>
      <c r="L18" s="21" t="s">
        <v>24</v>
      </c>
      <c r="M18" s="42"/>
      <c r="N18" s="43" t="s">
        <v>3</v>
      </c>
      <c r="O18" s="24">
        <f t="shared" si="1"/>
        <v>0</v>
      </c>
    </row>
    <row r="19" spans="1:18" ht="32.1" customHeight="1" x14ac:dyDescent="0.2">
      <c r="A19" s="171"/>
      <c r="B19" s="189"/>
      <c r="C19" s="190"/>
      <c r="D19" s="180"/>
      <c r="E19" s="181"/>
      <c r="F19" s="35" t="s">
        <v>34</v>
      </c>
      <c r="G19" s="53"/>
      <c r="H19" s="35" t="s">
        <v>32</v>
      </c>
      <c r="I19" s="54">
        <v>338000</v>
      </c>
      <c r="J19" s="55" t="s">
        <v>33</v>
      </c>
      <c r="K19" s="38" t="str">
        <f t="shared" si="0"/>
        <v/>
      </c>
      <c r="L19" s="39" t="s">
        <v>24</v>
      </c>
      <c r="M19" s="40"/>
      <c r="N19" s="41" t="s">
        <v>3</v>
      </c>
      <c r="O19" s="24">
        <f t="shared" si="1"/>
        <v>0</v>
      </c>
    </row>
    <row r="20" spans="1:18" ht="32.1" customHeight="1" x14ac:dyDescent="0.2">
      <c r="A20" s="171"/>
      <c r="B20" s="189"/>
      <c r="C20" s="190"/>
      <c r="D20" s="176" t="s">
        <v>35</v>
      </c>
      <c r="E20" s="177"/>
      <c r="F20" s="17" t="s">
        <v>31</v>
      </c>
      <c r="G20" s="50"/>
      <c r="H20" s="17" t="s">
        <v>32</v>
      </c>
      <c r="I20" s="51">
        <v>80000</v>
      </c>
      <c r="J20" s="52" t="s">
        <v>33</v>
      </c>
      <c r="K20" s="20" t="str">
        <f t="shared" si="0"/>
        <v/>
      </c>
      <c r="L20" s="21" t="s">
        <v>24</v>
      </c>
      <c r="M20" s="42"/>
      <c r="N20" s="43" t="s">
        <v>3</v>
      </c>
      <c r="O20" s="24">
        <f t="shared" si="1"/>
        <v>0</v>
      </c>
    </row>
    <row r="21" spans="1:18" ht="32.1" customHeight="1" x14ac:dyDescent="0.2">
      <c r="A21" s="171"/>
      <c r="B21" s="189"/>
      <c r="C21" s="190"/>
      <c r="D21" s="180"/>
      <c r="E21" s="181"/>
      <c r="F21" s="35" t="s">
        <v>34</v>
      </c>
      <c r="G21" s="56"/>
      <c r="H21" s="35" t="s">
        <v>32</v>
      </c>
      <c r="I21" s="54">
        <v>137000</v>
      </c>
      <c r="J21" s="57" t="s">
        <v>33</v>
      </c>
      <c r="K21" s="38" t="str">
        <f t="shared" si="0"/>
        <v/>
      </c>
      <c r="L21" s="39" t="s">
        <v>24</v>
      </c>
      <c r="M21" s="40"/>
      <c r="N21" s="41" t="s">
        <v>3</v>
      </c>
      <c r="O21" s="24">
        <f t="shared" si="1"/>
        <v>0</v>
      </c>
    </row>
    <row r="22" spans="1:18" ht="32.1" customHeight="1" x14ac:dyDescent="0.2">
      <c r="A22" s="171"/>
      <c r="B22" s="189"/>
      <c r="C22" s="190"/>
      <c r="D22" s="176" t="s">
        <v>36</v>
      </c>
      <c r="E22" s="177"/>
      <c r="F22" s="17" t="s">
        <v>31</v>
      </c>
      <c r="G22" s="50"/>
      <c r="H22" s="17" t="s">
        <v>32</v>
      </c>
      <c r="I22" s="51">
        <v>280000</v>
      </c>
      <c r="J22" s="52" t="s">
        <v>33</v>
      </c>
      <c r="K22" s="20" t="str">
        <f t="shared" si="0"/>
        <v/>
      </c>
      <c r="L22" s="21" t="s">
        <v>24</v>
      </c>
      <c r="M22" s="42"/>
      <c r="N22" s="43" t="s">
        <v>3</v>
      </c>
      <c r="O22" s="24">
        <f t="shared" si="1"/>
        <v>0</v>
      </c>
    </row>
    <row r="23" spans="1:18" ht="32.1" customHeight="1" thickBot="1" x14ac:dyDescent="0.25">
      <c r="A23" s="171"/>
      <c r="B23" s="191"/>
      <c r="C23" s="192"/>
      <c r="D23" s="193"/>
      <c r="E23" s="194"/>
      <c r="F23" s="58" t="s">
        <v>34</v>
      </c>
      <c r="G23" s="59"/>
      <c r="H23" s="58" t="s">
        <v>32</v>
      </c>
      <c r="I23" s="60">
        <v>420000</v>
      </c>
      <c r="J23" s="61" t="s">
        <v>33</v>
      </c>
      <c r="K23" s="62" t="str">
        <f t="shared" si="0"/>
        <v/>
      </c>
      <c r="L23" s="63" t="s">
        <v>24</v>
      </c>
      <c r="M23" s="64"/>
      <c r="N23" s="65" t="s">
        <v>3</v>
      </c>
      <c r="O23" s="24">
        <f t="shared" si="1"/>
        <v>0</v>
      </c>
    </row>
    <row r="24" spans="1:18" ht="32.1" customHeight="1" thickTop="1" thickBot="1" x14ac:dyDescent="0.25">
      <c r="A24" s="172"/>
      <c r="B24" s="150" t="s">
        <v>63</v>
      </c>
      <c r="C24" s="151"/>
      <c r="D24" s="151"/>
      <c r="E24" s="151"/>
      <c r="F24" s="151"/>
      <c r="G24" s="151"/>
      <c r="H24" s="151"/>
      <c r="I24" s="151"/>
      <c r="J24" s="151"/>
      <c r="K24" s="151"/>
      <c r="L24" s="66" t="s">
        <v>24</v>
      </c>
      <c r="M24" s="67">
        <f>O24</f>
        <v>0</v>
      </c>
      <c r="N24" s="68" t="s">
        <v>24</v>
      </c>
      <c r="O24" s="24">
        <f>SUM(O7:O23)</f>
        <v>0</v>
      </c>
    </row>
    <row r="25" spans="1:18" ht="32.1" customHeight="1" x14ac:dyDescent="0.2">
      <c r="A25" s="202" t="s">
        <v>37</v>
      </c>
      <c r="B25" s="205" t="s">
        <v>38</v>
      </c>
      <c r="C25" s="206"/>
      <c r="D25" s="206"/>
      <c r="E25" s="206"/>
      <c r="F25" s="207"/>
      <c r="G25" s="69"/>
      <c r="H25" s="70" t="s">
        <v>5</v>
      </c>
      <c r="I25" s="71">
        <v>452000</v>
      </c>
      <c r="J25" s="72" t="s">
        <v>39</v>
      </c>
      <c r="K25" s="73" t="str">
        <f t="shared" ref="K25:K26" si="2">IF(G25="","",G25*I25)</f>
        <v/>
      </c>
      <c r="L25" s="70" t="s">
        <v>24</v>
      </c>
      <c r="M25" s="74"/>
      <c r="N25" s="75" t="s">
        <v>24</v>
      </c>
      <c r="O25" s="24">
        <f t="shared" si="1"/>
        <v>0</v>
      </c>
    </row>
    <row r="26" spans="1:18" ht="32.1" customHeight="1" x14ac:dyDescent="0.2">
      <c r="A26" s="203"/>
      <c r="B26" s="166" t="s">
        <v>40</v>
      </c>
      <c r="C26" s="167"/>
      <c r="D26" s="167"/>
      <c r="E26" s="167"/>
      <c r="F26" s="168"/>
      <c r="G26" s="76"/>
      <c r="H26" s="77" t="s">
        <v>5</v>
      </c>
      <c r="I26" s="78">
        <v>437000</v>
      </c>
      <c r="J26" s="79" t="s">
        <v>41</v>
      </c>
      <c r="K26" s="73" t="str">
        <f t="shared" si="2"/>
        <v/>
      </c>
      <c r="L26" s="77" t="s">
        <v>24</v>
      </c>
      <c r="M26" s="80"/>
      <c r="N26" s="81" t="s">
        <v>24</v>
      </c>
      <c r="O26" s="24">
        <f t="shared" si="1"/>
        <v>0</v>
      </c>
    </row>
    <row r="27" spans="1:18" ht="32.1" customHeight="1" x14ac:dyDescent="0.2">
      <c r="A27" s="203"/>
      <c r="B27" s="132" t="s">
        <v>42</v>
      </c>
      <c r="C27" s="167"/>
      <c r="D27" s="167"/>
      <c r="E27" s="167"/>
      <c r="F27" s="168"/>
      <c r="G27" s="82"/>
      <c r="H27" s="83" t="s">
        <v>5</v>
      </c>
      <c r="I27" s="84">
        <v>279000</v>
      </c>
      <c r="J27" s="85" t="s">
        <v>43</v>
      </c>
      <c r="K27" s="73" t="str">
        <f>IF(G27="","",G27*I27)</f>
        <v/>
      </c>
      <c r="L27" s="86" t="s">
        <v>24</v>
      </c>
      <c r="M27" s="87"/>
      <c r="N27" s="88" t="s">
        <v>24</v>
      </c>
      <c r="O27" s="24">
        <f t="shared" si="1"/>
        <v>0</v>
      </c>
      <c r="Q27" s="89"/>
      <c r="R27" s="89"/>
    </row>
    <row r="28" spans="1:18" ht="32.1" customHeight="1" x14ac:dyDescent="0.2">
      <c r="A28" s="203"/>
      <c r="B28" s="132" t="s">
        <v>44</v>
      </c>
      <c r="C28" s="167"/>
      <c r="D28" s="167"/>
      <c r="E28" s="167"/>
      <c r="F28" s="168"/>
      <c r="G28" s="90"/>
      <c r="H28" s="83" t="s">
        <v>4</v>
      </c>
      <c r="I28" s="91">
        <v>63000</v>
      </c>
      <c r="J28" s="79" t="s">
        <v>45</v>
      </c>
      <c r="K28" s="92" t="str">
        <f>IF(G28="","",G28*I28)</f>
        <v/>
      </c>
      <c r="L28" s="77" t="s">
        <v>24</v>
      </c>
      <c r="M28" s="80"/>
      <c r="N28" s="81" t="s">
        <v>3</v>
      </c>
      <c r="O28" s="24">
        <f t="shared" si="1"/>
        <v>0</v>
      </c>
    </row>
    <row r="29" spans="1:18" ht="32.1" customHeight="1" x14ac:dyDescent="0.2">
      <c r="A29" s="203"/>
      <c r="B29" s="132" t="s">
        <v>62</v>
      </c>
      <c r="C29" s="167"/>
      <c r="D29" s="167"/>
      <c r="E29" s="167"/>
      <c r="F29" s="168"/>
      <c r="G29" s="93"/>
      <c r="H29" s="83" t="s">
        <v>4</v>
      </c>
      <c r="I29" s="160"/>
      <c r="J29" s="161"/>
      <c r="K29" s="92" t="str">
        <f>IF(G29="","",G29*I29)</f>
        <v/>
      </c>
      <c r="L29" s="77" t="s">
        <v>24</v>
      </c>
      <c r="M29" s="94"/>
      <c r="N29" s="81" t="s">
        <v>3</v>
      </c>
      <c r="O29" s="24">
        <f>M29</f>
        <v>0</v>
      </c>
    </row>
    <row r="30" spans="1:18" ht="32.1" customHeight="1" x14ac:dyDescent="0.2">
      <c r="A30" s="203"/>
      <c r="B30" s="169" t="s">
        <v>46</v>
      </c>
      <c r="C30" s="167"/>
      <c r="D30" s="167"/>
      <c r="E30" s="167"/>
      <c r="F30" s="168"/>
      <c r="G30" s="95"/>
      <c r="H30" s="35" t="s">
        <v>5</v>
      </c>
      <c r="I30" s="162"/>
      <c r="J30" s="163"/>
      <c r="K30" s="96" t="str">
        <f>IF(G30="","",M30)</f>
        <v/>
      </c>
      <c r="L30" s="97" t="s">
        <v>24</v>
      </c>
      <c r="M30" s="94"/>
      <c r="N30" s="98" t="s">
        <v>24</v>
      </c>
      <c r="O30" s="24">
        <f t="shared" ref="O30:O32" si="3">M30</f>
        <v>0</v>
      </c>
    </row>
    <row r="31" spans="1:18" ht="32.1" customHeight="1" x14ac:dyDescent="0.2">
      <c r="A31" s="203"/>
      <c r="B31" s="132" t="s">
        <v>47</v>
      </c>
      <c r="C31" s="167"/>
      <c r="D31" s="167"/>
      <c r="E31" s="167"/>
      <c r="F31" s="168"/>
      <c r="G31" s="99"/>
      <c r="H31" s="83" t="s">
        <v>5</v>
      </c>
      <c r="I31" s="125">
        <v>510000</v>
      </c>
      <c r="J31" s="79" t="s">
        <v>45</v>
      </c>
      <c r="K31" s="92" t="str">
        <f>IF(G31="","",G31*I31)</f>
        <v/>
      </c>
      <c r="L31" s="100" t="s">
        <v>24</v>
      </c>
      <c r="M31" s="80"/>
      <c r="N31" s="101" t="s">
        <v>24</v>
      </c>
      <c r="O31" s="24">
        <f t="shared" ref="O31" si="4">MIN(K31,SUM(M31))</f>
        <v>0</v>
      </c>
    </row>
    <row r="32" spans="1:18" ht="32.1" customHeight="1" thickBot="1" x14ac:dyDescent="0.25">
      <c r="A32" s="203"/>
      <c r="B32" s="147" t="s">
        <v>48</v>
      </c>
      <c r="C32" s="148"/>
      <c r="D32" s="148"/>
      <c r="E32" s="148"/>
      <c r="F32" s="149"/>
      <c r="G32" s="99"/>
      <c r="H32" s="83" t="s">
        <v>5</v>
      </c>
      <c r="I32" s="164"/>
      <c r="J32" s="165"/>
      <c r="K32" s="102" t="str">
        <f>IF(G32="","",M32)</f>
        <v/>
      </c>
      <c r="L32" s="103" t="s">
        <v>24</v>
      </c>
      <c r="M32" s="104"/>
      <c r="N32" s="105" t="s">
        <v>24</v>
      </c>
      <c r="O32" s="24">
        <f t="shared" si="3"/>
        <v>0</v>
      </c>
    </row>
    <row r="33" spans="1:15" ht="32.1" customHeight="1" thickTop="1" x14ac:dyDescent="0.2">
      <c r="A33" s="203"/>
      <c r="B33" s="155" t="s">
        <v>64</v>
      </c>
      <c r="C33" s="156"/>
      <c r="D33" s="156"/>
      <c r="E33" s="156"/>
      <c r="F33" s="156"/>
      <c r="G33" s="156"/>
      <c r="H33" s="156"/>
      <c r="I33" s="156"/>
      <c r="J33" s="156"/>
      <c r="K33" s="156"/>
      <c r="L33" s="157"/>
      <c r="M33" s="106">
        <f>O33</f>
        <v>0</v>
      </c>
      <c r="N33" s="107" t="s">
        <v>24</v>
      </c>
      <c r="O33" s="24">
        <f>SUM(O25:O32)</f>
        <v>0</v>
      </c>
    </row>
    <row r="34" spans="1:15" ht="32.1" customHeight="1" thickBot="1" x14ac:dyDescent="0.25">
      <c r="A34" s="204"/>
      <c r="B34" s="173" t="s">
        <v>49</v>
      </c>
      <c r="C34" s="174"/>
      <c r="D34" s="174"/>
      <c r="E34" s="174"/>
      <c r="F34" s="174"/>
      <c r="G34" s="174"/>
      <c r="H34" s="174"/>
      <c r="I34" s="174"/>
      <c r="J34" s="175"/>
      <c r="K34" s="136"/>
      <c r="L34" s="137"/>
      <c r="M34" s="67">
        <f>IF(M33&gt;M24,M24,M33)</f>
        <v>0</v>
      </c>
      <c r="N34" s="108" t="s">
        <v>3</v>
      </c>
    </row>
    <row r="35" spans="1:15" ht="32.1" customHeight="1" x14ac:dyDescent="0.2">
      <c r="A35" s="138" t="s">
        <v>50</v>
      </c>
      <c r="B35" s="141" t="s">
        <v>56</v>
      </c>
      <c r="C35" s="142"/>
      <c r="D35" s="142"/>
      <c r="E35" s="142"/>
      <c r="F35" s="142"/>
      <c r="G35" s="142"/>
      <c r="H35" s="142"/>
      <c r="I35" s="142"/>
      <c r="J35" s="143"/>
      <c r="K35" s="109">
        <f>M35</f>
        <v>0</v>
      </c>
      <c r="L35" s="110" t="s">
        <v>24</v>
      </c>
      <c r="M35" s="111"/>
      <c r="N35" s="112" t="s">
        <v>3</v>
      </c>
    </row>
    <row r="36" spans="1:15" ht="32.1" customHeight="1" x14ac:dyDescent="0.2">
      <c r="A36" s="139"/>
      <c r="B36" s="144" t="s">
        <v>57</v>
      </c>
      <c r="C36" s="134"/>
      <c r="D36" s="134"/>
      <c r="E36" s="134"/>
      <c r="F36" s="134"/>
      <c r="G36" s="134"/>
      <c r="H36" s="134"/>
      <c r="I36" s="134"/>
      <c r="J36" s="135"/>
      <c r="K36" s="113">
        <f>M36</f>
        <v>0</v>
      </c>
      <c r="L36" s="35" t="s">
        <v>24</v>
      </c>
      <c r="M36" s="114"/>
      <c r="N36" s="115" t="s">
        <v>3</v>
      </c>
    </row>
    <row r="37" spans="1:15" ht="32.1" customHeight="1" x14ac:dyDescent="0.2">
      <c r="A37" s="139"/>
      <c r="B37" s="144" t="s">
        <v>51</v>
      </c>
      <c r="C37" s="134"/>
      <c r="D37" s="134"/>
      <c r="E37" s="134"/>
      <c r="F37" s="134"/>
      <c r="G37" s="134"/>
      <c r="H37" s="134"/>
      <c r="I37" s="134"/>
      <c r="J37" s="135"/>
      <c r="K37" s="145"/>
      <c r="L37" s="146"/>
      <c r="M37" s="116"/>
      <c r="N37" s="117" t="s">
        <v>3</v>
      </c>
    </row>
    <row r="38" spans="1:15" ht="32.1" customHeight="1" x14ac:dyDescent="0.2">
      <c r="A38" s="140"/>
      <c r="B38" s="144" t="s">
        <v>52</v>
      </c>
      <c r="C38" s="134"/>
      <c r="D38" s="134"/>
      <c r="E38" s="134"/>
      <c r="F38" s="134"/>
      <c r="G38" s="134"/>
      <c r="H38" s="134"/>
      <c r="I38" s="134"/>
      <c r="J38" s="135"/>
      <c r="K38" s="145"/>
      <c r="L38" s="146"/>
      <c r="M38" s="114"/>
      <c r="N38" s="101" t="s">
        <v>3</v>
      </c>
    </row>
    <row r="39" spans="1:15" ht="32.1" customHeight="1" thickBot="1" x14ac:dyDescent="0.25">
      <c r="A39" s="152" t="s">
        <v>65</v>
      </c>
      <c r="B39" s="153"/>
      <c r="C39" s="153"/>
      <c r="D39" s="153"/>
      <c r="E39" s="153"/>
      <c r="F39" s="153"/>
      <c r="G39" s="153"/>
      <c r="H39" s="153"/>
      <c r="I39" s="153"/>
      <c r="J39" s="153"/>
      <c r="K39" s="153"/>
      <c r="L39" s="154"/>
      <c r="M39" s="118">
        <f>M24+SUM(M34:M38)</f>
        <v>0</v>
      </c>
      <c r="N39" s="119" t="s">
        <v>3</v>
      </c>
    </row>
    <row r="40" spans="1:15" ht="32.1" customHeight="1" x14ac:dyDescent="0.2">
      <c r="A40" s="130" t="s">
        <v>53</v>
      </c>
      <c r="B40" s="131"/>
      <c r="C40" s="131"/>
      <c r="D40" s="131"/>
      <c r="E40" s="131"/>
      <c r="F40" s="131"/>
      <c r="G40" s="132" t="s">
        <v>59</v>
      </c>
      <c r="H40" s="131"/>
      <c r="I40" s="131"/>
      <c r="J40" s="131"/>
      <c r="K40" s="131"/>
      <c r="L40" s="133"/>
      <c r="M40" s="120">
        <f>IF(M4="","",IF(M4="4/5",ROUNDDOWN(M39*4/5,-3)))</f>
        <v>0</v>
      </c>
      <c r="N40" s="121" t="s">
        <v>24</v>
      </c>
    </row>
    <row r="41" spans="1:15" ht="32.1" customHeight="1" thickBot="1" x14ac:dyDescent="0.25">
      <c r="A41" s="130" t="s">
        <v>54</v>
      </c>
      <c r="B41" s="131"/>
      <c r="C41" s="131"/>
      <c r="D41" s="131"/>
      <c r="E41" s="134"/>
      <c r="F41" s="134"/>
      <c r="G41" s="134"/>
      <c r="H41" s="134"/>
      <c r="I41" s="134"/>
      <c r="J41" s="134"/>
      <c r="K41" s="134"/>
      <c r="L41" s="135"/>
      <c r="M41" s="122">
        <v>700000</v>
      </c>
      <c r="N41" s="117" t="s">
        <v>3</v>
      </c>
    </row>
    <row r="42" spans="1:15" ht="32.1" customHeight="1" thickTop="1" thickBot="1" x14ac:dyDescent="0.25">
      <c r="A42" s="158" t="s">
        <v>68</v>
      </c>
      <c r="B42" s="159"/>
      <c r="C42" s="159"/>
      <c r="D42" s="159"/>
      <c r="E42" s="159"/>
      <c r="F42" s="159"/>
      <c r="G42" s="159"/>
      <c r="H42" s="159"/>
      <c r="I42" s="159"/>
      <c r="J42" s="159"/>
      <c r="K42" s="159"/>
      <c r="L42" s="159"/>
      <c r="M42" s="123">
        <f>IF(M41="","",IF(M40&lt;M41,M40,M41))</f>
        <v>0</v>
      </c>
      <c r="N42" s="124" t="s">
        <v>24</v>
      </c>
    </row>
    <row r="43" spans="1:15" ht="32.1" customHeight="1" x14ac:dyDescent="0.2">
      <c r="A43" s="127" t="s">
        <v>55</v>
      </c>
      <c r="B43" s="128"/>
      <c r="C43" s="128"/>
      <c r="D43" s="128"/>
      <c r="E43" s="128"/>
      <c r="F43" s="128"/>
      <c r="G43" s="128"/>
      <c r="H43" s="128"/>
      <c r="I43" s="128"/>
      <c r="J43" s="128"/>
      <c r="K43" s="128"/>
      <c r="L43" s="128"/>
      <c r="M43" s="129"/>
      <c r="N43" s="129"/>
    </row>
  </sheetData>
  <mergeCells count="53">
    <mergeCell ref="M6:N6"/>
    <mergeCell ref="B29:F29"/>
    <mergeCell ref="A25:A34"/>
    <mergeCell ref="B25:F25"/>
    <mergeCell ref="Q3:T3"/>
    <mergeCell ref="A4:B4"/>
    <mergeCell ref="C4:F4"/>
    <mergeCell ref="G4:H4"/>
    <mergeCell ref="I4:J4"/>
    <mergeCell ref="K4:L4"/>
    <mergeCell ref="M4:N4"/>
    <mergeCell ref="Q4:R4"/>
    <mergeCell ref="S4:T4"/>
    <mergeCell ref="A6:F6"/>
    <mergeCell ref="G6:H6"/>
    <mergeCell ref="I6:J6"/>
    <mergeCell ref="K6:L6"/>
    <mergeCell ref="B18:C23"/>
    <mergeCell ref="D18:E19"/>
    <mergeCell ref="D20:E21"/>
    <mergeCell ref="D22:E23"/>
    <mergeCell ref="B7:B17"/>
    <mergeCell ref="C7:C15"/>
    <mergeCell ref="D7:E9"/>
    <mergeCell ref="D10:E12"/>
    <mergeCell ref="B32:F32"/>
    <mergeCell ref="B24:K24"/>
    <mergeCell ref="A39:L39"/>
    <mergeCell ref="B33:L33"/>
    <mergeCell ref="A42:L42"/>
    <mergeCell ref="I29:J30"/>
    <mergeCell ref="I32:J32"/>
    <mergeCell ref="B26:F26"/>
    <mergeCell ref="B27:F27"/>
    <mergeCell ref="B28:F28"/>
    <mergeCell ref="B30:F30"/>
    <mergeCell ref="B31:F31"/>
    <mergeCell ref="A7:A24"/>
    <mergeCell ref="B34:J34"/>
    <mergeCell ref="D13:E15"/>
    <mergeCell ref="C16:E17"/>
    <mergeCell ref="A43:N43"/>
    <mergeCell ref="A40:F40"/>
    <mergeCell ref="G40:L40"/>
    <mergeCell ref="A41:L41"/>
    <mergeCell ref="K34:L34"/>
    <mergeCell ref="A35:A38"/>
    <mergeCell ref="B35:J35"/>
    <mergeCell ref="B36:J36"/>
    <mergeCell ref="B37:J37"/>
    <mergeCell ref="K37:L37"/>
    <mergeCell ref="B38:J38"/>
    <mergeCell ref="K38:L38"/>
  </mergeCells>
  <phoneticPr fontId="1"/>
  <dataValidations count="4">
    <dataValidation type="list" allowBlank="1" showInputMessage="1" showErrorMessage="1" sqref="C4:F4" xr:uid="{00000000-0002-0000-0200-000000000000}">
      <formula1>"戸建住宅,長屋,共同住宅"</formula1>
    </dataValidation>
    <dataValidation type="list" allowBlank="1" showInputMessage="1" showErrorMessage="1" sqref="C5:F5" xr:uid="{00000000-0002-0000-0200-000001000000}">
      <formula1>"戸建住宅,共同住宅等"</formula1>
    </dataValidation>
    <dataValidation type="list" allowBlank="1" showInputMessage="1" showErrorMessage="1" sqref="M3:N3 I5:J5" xr:uid="{00000000-0002-0000-0200-000002000000}">
      <formula1>"省エネ基準,ZEH水準"</formula1>
    </dataValidation>
    <dataValidation type="custom" allowBlank="1" showInputMessage="1" showErrorMessage="1" sqref="M36" xr:uid="{00000000-0002-0000-0200-000003000000}">
      <formula1>#REF!&lt;&gt;"✓"</formula1>
    </dataValidation>
  </dataValidations>
  <pageMargins left="0.70866141732283472" right="0.70866141732283472" top="0.35433070866141736" bottom="0.35433070866141736" header="0.31496062992125984" footer="0.31496062992125984"/>
  <pageSetup paperSize="9" scale="6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vt:lpstr>
      <vt:lpstr>様式１－1（内訳書）</vt:lpstr>
      <vt:lpstr>'様式１－1（内訳書）'!Print_Area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2025-05-27T10:18:45Z</dcterms:modified>
</cp:coreProperties>
</file>