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HHWorkspaceFolder\"/>
    </mc:Choice>
  </mc:AlternateContent>
  <xr:revisionPtr revIDLastSave="0" documentId="13_ncr:1_{B44327E9-21BE-4292-9C03-783ADC74DA6A}" xr6:coauthVersionLast="47" xr6:coauthVersionMax="47" xr10:uidLastSave="{00000000-0000-0000-0000-000000000000}"/>
  <workbookProtection workbookAlgorithmName="SHA-512" workbookHashValue="05qjTpY8XQIEggxjx9LpwBOQS+eyZ1dRWUJZ2oYjXsKD8cdlvneGtyK+Z4D6SCaZXHKK1fEXqwx+VFSEE6jq+g==" workbookSaltValue="bW34S1pjq+eoDMosZQNJGQ==" workbookSpinCount="100000" lockStructure="1"/>
  <bookViews>
    <workbookView xWindow="-108" yWindow="-108" windowWidth="23256" windowHeight="13896" xr2:uid="{00000000-000D-0000-FFFF-FFFF00000000}"/>
  </bookViews>
  <sheets>
    <sheet name="届出書" sheetId="1" r:id="rId1"/>
    <sheet name="地区計画の内容" sheetId="2" state="hidden" r:id="rId2"/>
    <sheet name="地区計画名" sheetId="4" state="hidden" r:id="rId3"/>
    <sheet name="計算用" sheetId="3" state="hidden" r:id="rId4"/>
  </sheets>
  <definedNames>
    <definedName name="_xlnm._FilterDatabase" localSheetId="1" hidden="1">地区計画の内容!$A$1:$C$103</definedName>
    <definedName name="_xlnm.Print_Area" localSheetId="0">届出書!$A$1:$BB$160</definedName>
    <definedName name="_xlnm.Print_Titles" localSheetId="1">地区計画の内容!$1:$2</definedName>
    <definedName name="タウン田中">地区計画の内容!$B$49</definedName>
    <definedName name="リバーサイド寺部">地区計画の内容!$B$102</definedName>
    <definedName name="伊保向山">地区計画の内容!$B$10</definedName>
    <definedName name="井上2丁目">地区計画の内容!$B$9</definedName>
    <definedName name="井上北">地区計画の内容!$B$8</definedName>
    <definedName name="鵜ケ瀬">地区計画の内容!$B$16:$B$17</definedName>
    <definedName name="越戸平戸橋">地区計画の内容!$B$27:$B$29</definedName>
    <definedName name="猿投野入">地区計画の内容!$B$32</definedName>
    <definedName name="乙部ケ丘">地区計画の内容!$B$24:$B$25</definedName>
    <definedName name="花園">地区計画の内容!$B$79:$B$81</definedName>
    <definedName name="花本産業団地">地区計画の内容!$B$82</definedName>
    <definedName name="花本産業団地南部">地区計画の内容!$B$83:$B$85</definedName>
    <definedName name="岩倉東部">地区計画の内容!$B$13:$B$14</definedName>
    <definedName name="岩滝菅生">地区計画の内容!$B$15</definedName>
    <definedName name="記載例">地区計画の内容!#REF!</definedName>
    <definedName name="吉原鶴喰">地区計画の内容!$B$101</definedName>
    <definedName name="宮上">地区計画の内容!$B$98</definedName>
    <definedName name="五ケ丘">地区計画の内容!$B$5:$B$7</definedName>
    <definedName name="御船山ノ神">地区計画の内容!$B$97</definedName>
    <definedName name="幸穂台">地区計画の内容!$B$31</definedName>
    <definedName name="広美工業団地">地区計画の内容!$B$92</definedName>
    <definedName name="高町東山">地区計画の内容!$B$50</definedName>
    <definedName name="桜">地区計画の内容!$B$30</definedName>
    <definedName name="三軒小坂">地区計画の内容!$B$33:$B$34</definedName>
    <definedName name="四郷">地区計画の内容!$B$35:$B$38</definedName>
    <definedName name="市木南">地区計画の内容!$B$3:$B$4</definedName>
    <definedName name="寺部">地区計画の内容!$B$63:$B$65</definedName>
    <definedName name="七州城">地区計画の内容!$B$39</definedName>
    <definedName name="若林東宮間">地区計画の内容!$B$104</definedName>
    <definedName name="若林東高根下">地区計画の内容!$B$103</definedName>
    <definedName name="上郷配津集落">地区計画の内容!$B$26</definedName>
    <definedName name="浄水">地区計画の内容!$B$40:$B$48</definedName>
    <definedName name="西広瀬工業団地東部">地区計画の内容!$B$76:$B$77</definedName>
    <definedName name="西中山茨廻">地区計画の内容!$B$73</definedName>
    <definedName name="西中山三ツ田">地区計画の内容!$B$75</definedName>
    <definedName name="西中山東宮前">地区計画の内容!$B$74</definedName>
    <definedName name="大清水">地区計画の内容!$B$22</definedName>
    <definedName name="大池汐取">地区計画の内容!$B$20</definedName>
    <definedName name="大島元の山">地区計画の内容!$B$21</definedName>
    <definedName name="大林">地区計画の内容!$B$23</definedName>
    <definedName name="竹元">地区計画の内容!$B$52</definedName>
    <definedName name="竹町北田">地区計画の内容!$B$51</definedName>
    <definedName name="中町">地区計画の内容!$B$71:$B$72</definedName>
    <definedName name="貞宝">地区計画の内容!$B$62</definedName>
    <definedName name="堤町上町">地区計画の内容!$B$61</definedName>
    <definedName name="田中">地区計画の内容!$B$53</definedName>
    <definedName name="渡刈１丁目">地区計画の内容!$B$67:$B$68</definedName>
    <definedName name="土橋">地区計画の内容!$B$54:$B$60</definedName>
    <definedName name="東山">地区計画の内容!$B$88</definedName>
    <definedName name="東保見根川">地区計画の内容!$B$86</definedName>
    <definedName name="東保見山洞">地区計画の内容!$B$87</definedName>
    <definedName name="日南">地区計画の内容!$B$78</definedName>
    <definedName name="入沢">地区計画の内容!$B$11:$B$12</definedName>
    <definedName name="梅坪">地区計画の内容!$B$18:$B$19</definedName>
    <definedName name="美和住宅">地区計画の内容!$B$99</definedName>
    <definedName name="美和東">地区計画の内容!$B$100</definedName>
    <definedName name="百々の杜">地区計画の内容!$B$66</definedName>
    <definedName name="文化ゾーン">地区計画の内容!$B$93:$B$95</definedName>
    <definedName name="平戸橋">地区計画の内容!$B$89:$B$90</definedName>
    <definedName name="平戸橋波岩">地区計画の内容!$B$91</definedName>
    <definedName name="豊田南インター周辺">地区計画の内容!$B$69:$B$70</definedName>
    <definedName name="桝塚東町東郷前">地区計画の内容!$B$96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2" l="1"/>
  <c r="C104" i="2"/>
  <c r="C51" i="2"/>
  <c r="B25" i="3"/>
  <c r="AI38" i="1"/>
  <c r="AR50" i="1"/>
  <c r="AC36" i="1" l="1"/>
  <c r="B3" i="3"/>
  <c r="B2" i="3"/>
  <c r="B26" i="3" s="1"/>
  <c r="C28" i="3" l="1"/>
  <c r="C40" i="3"/>
  <c r="C39" i="3"/>
  <c r="C38" i="3"/>
  <c r="C37" i="3"/>
  <c r="A42" i="3" s="1"/>
  <c r="C36" i="3"/>
  <c r="C35" i="3"/>
  <c r="C34" i="3"/>
  <c r="C33" i="3"/>
  <c r="C31" i="3"/>
  <c r="C30" i="3"/>
  <c r="C29" i="3"/>
  <c r="B4" i="3"/>
  <c r="C32" i="3" l="1"/>
  <c r="D40" i="3"/>
  <c r="D36" i="3"/>
  <c r="D31" i="3"/>
  <c r="D34" i="3"/>
  <c r="D28" i="3"/>
  <c r="D39" i="3"/>
  <c r="D35" i="3"/>
  <c r="D30" i="3"/>
  <c r="D38" i="3"/>
  <c r="D33" i="3"/>
  <c r="AR52" i="1"/>
  <c r="AR48" i="1"/>
  <c r="D29" i="3" l="1"/>
  <c r="D32" i="3"/>
  <c r="D37" i="3"/>
  <c r="E26" i="3" s="1"/>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19" i="2"/>
  <c r="C18" i="2"/>
  <c r="C17" i="2"/>
  <c r="C16" i="2"/>
  <c r="C15" i="2"/>
  <c r="C14" i="2"/>
  <c r="C13" i="2"/>
  <c r="C12" i="2"/>
  <c r="C11" i="2"/>
  <c r="C10" i="2"/>
  <c r="C9" i="2"/>
  <c r="C8" i="2"/>
  <c r="C7" i="2"/>
  <c r="C6" i="2"/>
  <c r="C5" i="2"/>
  <c r="C4" i="2"/>
  <c r="C3" i="2"/>
  <c r="C7" i="3" l="1"/>
  <c r="C6" i="3"/>
  <c r="D6" i="3" s="1"/>
  <c r="F6" i="3" s="1"/>
  <c r="C18" i="3"/>
  <c r="D18" i="3" s="1"/>
  <c r="F18" i="3" s="1"/>
  <c r="C16" i="3"/>
  <c r="D16" i="3" s="1"/>
  <c r="F16" i="3" s="1"/>
  <c r="C14" i="3"/>
  <c r="D14" i="3" s="1"/>
  <c r="F14" i="3" s="1"/>
  <c r="C13" i="3"/>
  <c r="D13" i="3" s="1"/>
  <c r="F13" i="3" s="1"/>
  <c r="C12" i="3"/>
  <c r="D12" i="3" s="1"/>
  <c r="C11" i="3"/>
  <c r="D11" i="3" s="1"/>
  <c r="F11" i="3" s="1"/>
  <c r="C9" i="3"/>
  <c r="D9" i="3" s="1"/>
  <c r="F9" i="3" s="1"/>
  <c r="C8" i="3"/>
  <c r="D8" i="3" s="1"/>
  <c r="F8" i="3" s="1"/>
  <c r="C17" i="3"/>
  <c r="D17" i="3" s="1"/>
  <c r="F17" i="3" s="1"/>
  <c r="C15" i="3"/>
  <c r="A20" i="3" s="1"/>
  <c r="E25" i="3"/>
  <c r="A44" i="3"/>
  <c r="F12" i="3" l="1"/>
  <c r="C10" i="3"/>
  <c r="D10" i="3" s="1"/>
  <c r="D7" i="3"/>
  <c r="F7" i="3" s="1"/>
  <c r="D15" i="3"/>
  <c r="F15" i="3" s="1"/>
  <c r="J9" i="3" s="1"/>
  <c r="F10" i="3" l="1"/>
  <c r="I6" i="3" s="1"/>
  <c r="N40" i="1" s="1"/>
  <c r="J8" i="3"/>
  <c r="E3" i="3"/>
  <c r="A22" i="3"/>
  <c r="F20" i="3"/>
  <c r="X64" i="1" s="1"/>
  <c r="E4" i="3"/>
</calcChain>
</file>

<file path=xl/sharedStrings.xml><?xml version="1.0" encoding="utf-8"?>
<sst xmlns="http://schemas.openxmlformats.org/spreadsheetml/2006/main" count="686" uniqueCount="414">
  <si>
    <t>［</t>
    <phoneticPr fontId="3"/>
  </si>
  <si>
    <t>地区計画</t>
    <rPh sb="0" eb="2">
      <t>チク</t>
    </rPh>
    <rPh sb="2" eb="4">
      <t>ケイカク</t>
    </rPh>
    <phoneticPr fontId="3"/>
  </si>
  <si>
    <t>］</t>
    <phoneticPr fontId="3"/>
  </si>
  <si>
    <t>｛</t>
    <phoneticPr fontId="3"/>
  </si>
  <si>
    <t>地区</t>
    <rPh sb="0" eb="2">
      <t>チク</t>
    </rPh>
    <phoneticPr fontId="3"/>
  </si>
  <si>
    <t>｝</t>
    <phoneticPr fontId="3"/>
  </si>
  <si>
    <t>の区域内における行為の届出書</t>
    <rPh sb="1" eb="3">
      <t>クイキ</t>
    </rPh>
    <rPh sb="3" eb="4">
      <t>ナイ</t>
    </rPh>
    <rPh sb="8" eb="10">
      <t>コウイ</t>
    </rPh>
    <rPh sb="11" eb="13">
      <t>トドケデ</t>
    </rPh>
    <rPh sb="13" eb="14">
      <t>ショ</t>
    </rPh>
    <phoneticPr fontId="3"/>
  </si>
  <si>
    <t>豊　田　市　長　様</t>
    <rPh sb="0" eb="1">
      <t>トヨ</t>
    </rPh>
    <rPh sb="2" eb="3">
      <t>タ</t>
    </rPh>
    <rPh sb="4" eb="5">
      <t>シ</t>
    </rPh>
    <rPh sb="6" eb="7">
      <t>チョウ</t>
    </rPh>
    <rPh sb="8" eb="9">
      <t>サマ</t>
    </rPh>
    <phoneticPr fontId="3"/>
  </si>
  <si>
    <t>届出者</t>
    <rPh sb="0" eb="2">
      <t>トドケデ</t>
    </rPh>
    <rPh sb="2" eb="3">
      <t>シャ</t>
    </rPh>
    <phoneticPr fontId="3"/>
  </si>
  <si>
    <t>住所</t>
    <rPh sb="0" eb="2">
      <t>ジュウショ</t>
    </rPh>
    <phoneticPr fontId="3"/>
  </si>
  <si>
    <t>氏名</t>
    <rPh sb="0" eb="2">
      <t>シメイ</t>
    </rPh>
    <phoneticPr fontId="3"/>
  </si>
  <si>
    <t>都市計画法第５８条の２第１項の規定に基づき、</t>
  </si>
  <si>
    <t>（１）土地の区画、形質の変更</t>
    <phoneticPr fontId="3"/>
  </si>
  <si>
    <t>（２）建築物の建築又は工作物の建設</t>
    <rPh sb="3" eb="6">
      <t>ケンチクブツ</t>
    </rPh>
    <rPh sb="7" eb="9">
      <t>ケンチク</t>
    </rPh>
    <rPh sb="9" eb="10">
      <t>マタ</t>
    </rPh>
    <rPh sb="11" eb="14">
      <t>コウサクブツ</t>
    </rPh>
    <rPh sb="15" eb="17">
      <t>ケンセツ</t>
    </rPh>
    <phoneticPr fontId="3"/>
  </si>
  <si>
    <t>（３）建築物等の用途の変更</t>
    <rPh sb="3" eb="6">
      <t>ケンチクブツ</t>
    </rPh>
    <rPh sb="6" eb="7">
      <t>トウ</t>
    </rPh>
    <rPh sb="8" eb="10">
      <t>ヨウト</t>
    </rPh>
    <rPh sb="11" eb="13">
      <t>ヘンコウ</t>
    </rPh>
    <phoneticPr fontId="3"/>
  </si>
  <si>
    <t>について、下記により届け出ます。</t>
    <phoneticPr fontId="3"/>
  </si>
  <si>
    <t>（４）建築物等の形態又は意匠の変更</t>
    <rPh sb="3" eb="6">
      <t>ケンチクブツ</t>
    </rPh>
    <rPh sb="6" eb="7">
      <t>トウ</t>
    </rPh>
    <rPh sb="8" eb="10">
      <t>ケイタイ</t>
    </rPh>
    <rPh sb="10" eb="11">
      <t>マタ</t>
    </rPh>
    <rPh sb="12" eb="14">
      <t>イショウ</t>
    </rPh>
    <rPh sb="15" eb="17">
      <t>ヘンコウ</t>
    </rPh>
    <phoneticPr fontId="3"/>
  </si>
  <si>
    <t>（５）木竹の伐採</t>
    <rPh sb="3" eb="4">
      <t>キ</t>
    </rPh>
    <rPh sb="4" eb="5">
      <t>タケ</t>
    </rPh>
    <rPh sb="6" eb="8">
      <t>バッサイ</t>
    </rPh>
    <phoneticPr fontId="3"/>
  </si>
  <si>
    <t>記</t>
    <rPh sb="0" eb="1">
      <t>キ</t>
    </rPh>
    <phoneticPr fontId="3"/>
  </si>
  <si>
    <t>１</t>
    <phoneticPr fontId="3"/>
  </si>
  <si>
    <t>行為の場所</t>
    <rPh sb="0" eb="2">
      <t>コウイ</t>
    </rPh>
    <rPh sb="3" eb="5">
      <t>バショ</t>
    </rPh>
    <phoneticPr fontId="3"/>
  </si>
  <si>
    <t>豊田市</t>
    <rPh sb="0" eb="3">
      <t>トヨタシ</t>
    </rPh>
    <phoneticPr fontId="3"/>
  </si>
  <si>
    <t>２</t>
    <phoneticPr fontId="3"/>
  </si>
  <si>
    <t>行為の着手予定日</t>
    <rPh sb="0" eb="2">
      <t>コウイ</t>
    </rPh>
    <rPh sb="3" eb="5">
      <t>チャクシュ</t>
    </rPh>
    <rPh sb="5" eb="7">
      <t>ヨテイ</t>
    </rPh>
    <rPh sb="7" eb="8">
      <t>ビ</t>
    </rPh>
    <phoneticPr fontId="3"/>
  </si>
  <si>
    <t>３</t>
    <phoneticPr fontId="3"/>
  </si>
  <si>
    <t>行為の完了予定日</t>
    <rPh sb="0" eb="2">
      <t>コウイ</t>
    </rPh>
    <rPh sb="3" eb="5">
      <t>カンリョウ</t>
    </rPh>
    <rPh sb="5" eb="7">
      <t>ヨテイ</t>
    </rPh>
    <rPh sb="7" eb="8">
      <t>ビ</t>
    </rPh>
    <phoneticPr fontId="3"/>
  </si>
  <si>
    <t>４</t>
  </si>
  <si>
    <t>設計及び施行方法</t>
    <rPh sb="0" eb="2">
      <t>セッケイ</t>
    </rPh>
    <rPh sb="2" eb="3">
      <t>オヨ</t>
    </rPh>
    <rPh sb="4" eb="6">
      <t>シコウ</t>
    </rPh>
    <rPh sb="6" eb="8">
      <t>ホウホウ</t>
    </rPh>
    <phoneticPr fontId="3"/>
  </si>
  <si>
    <t>（１）土地の区画形質の変更</t>
    <rPh sb="3" eb="5">
      <t>トチ</t>
    </rPh>
    <rPh sb="6" eb="10">
      <t>クカクケイシツ</t>
    </rPh>
    <rPh sb="11" eb="13">
      <t>ヘンコウ</t>
    </rPh>
    <phoneticPr fontId="3"/>
  </si>
  <si>
    <t>区域の面積</t>
    <rPh sb="0" eb="2">
      <t>クイキ</t>
    </rPh>
    <rPh sb="3" eb="5">
      <t>メンセキ</t>
    </rPh>
    <phoneticPr fontId="3"/>
  </si>
  <si>
    <t>㎡</t>
    <phoneticPr fontId="3"/>
  </si>
  <si>
    <t>（２）建築物の建築又は
工作物の建設</t>
    <rPh sb="3" eb="6">
      <t>ケンチクブツ</t>
    </rPh>
    <rPh sb="7" eb="9">
      <t>ケンチク</t>
    </rPh>
    <rPh sb="9" eb="10">
      <t>マタ</t>
    </rPh>
    <rPh sb="12" eb="15">
      <t>コウサクブツ</t>
    </rPh>
    <rPh sb="16" eb="18">
      <t>ケンセツ</t>
    </rPh>
    <phoneticPr fontId="3"/>
  </si>
  <si>
    <t>行為の種別</t>
    <rPh sb="0" eb="2">
      <t>コウイ</t>
    </rPh>
    <rPh sb="3" eb="5">
      <t>シュベツ</t>
    </rPh>
    <phoneticPr fontId="3"/>
  </si>
  <si>
    <t>（</t>
    <phoneticPr fontId="3"/>
  </si>
  <si>
    <t>建築物の建築</t>
    <rPh sb="0" eb="3">
      <t>ケンチクブツ</t>
    </rPh>
    <rPh sb="4" eb="6">
      <t>ケンチク</t>
    </rPh>
    <phoneticPr fontId="3"/>
  </si>
  <si>
    <t>・</t>
    <phoneticPr fontId="3"/>
  </si>
  <si>
    <t>工作物の建設</t>
    <rPh sb="0" eb="3">
      <t>コウサクブツ</t>
    </rPh>
    <rPh sb="4" eb="6">
      <t>ケンセツ</t>
    </rPh>
    <phoneticPr fontId="3"/>
  </si>
  <si>
    <t>）</t>
    <phoneticPr fontId="3"/>
  </si>
  <si>
    <t>（</t>
    <phoneticPr fontId="3"/>
  </si>
  <si>
    <t>・</t>
    <phoneticPr fontId="3"/>
  </si>
  <si>
    <t>）</t>
    <phoneticPr fontId="3"/>
  </si>
  <si>
    <t>設計の概要</t>
    <rPh sb="0" eb="2">
      <t>セッケイ</t>
    </rPh>
    <rPh sb="3" eb="5">
      <t>ガイヨウ</t>
    </rPh>
    <phoneticPr fontId="3"/>
  </si>
  <si>
    <t>届出部分</t>
    <rPh sb="0" eb="2">
      <t>トドケデ</t>
    </rPh>
    <rPh sb="2" eb="4">
      <t>ブブン</t>
    </rPh>
    <phoneticPr fontId="3"/>
  </si>
  <si>
    <t>届出以外の部分</t>
    <rPh sb="0" eb="2">
      <t>トドケデ</t>
    </rPh>
    <rPh sb="2" eb="4">
      <t>イガイ</t>
    </rPh>
    <rPh sb="5" eb="7">
      <t>ブブン</t>
    </rPh>
    <phoneticPr fontId="3"/>
  </si>
  <si>
    <t>合計</t>
    <rPh sb="0" eb="2">
      <t>ゴウケイ</t>
    </rPh>
    <phoneticPr fontId="3"/>
  </si>
  <si>
    <t>敷地面積</t>
    <rPh sb="0" eb="2">
      <t>シキチ</t>
    </rPh>
    <rPh sb="2" eb="4">
      <t>メンセキ</t>
    </rPh>
    <phoneticPr fontId="3"/>
  </si>
  <si>
    <t>㎡</t>
    <phoneticPr fontId="3"/>
  </si>
  <si>
    <t>建築又は建設面積</t>
    <rPh sb="0" eb="2">
      <t>ケンチク</t>
    </rPh>
    <rPh sb="2" eb="3">
      <t>マタ</t>
    </rPh>
    <rPh sb="4" eb="6">
      <t>ケンセツ</t>
    </rPh>
    <rPh sb="6" eb="8">
      <t>メンセキ</t>
    </rPh>
    <phoneticPr fontId="3"/>
  </si>
  <si>
    <t>㎡</t>
    <phoneticPr fontId="3"/>
  </si>
  <si>
    <t>延べ面積</t>
    <rPh sb="0" eb="1">
      <t>ノ</t>
    </rPh>
    <rPh sb="2" eb="4">
      <t>メンセキ</t>
    </rPh>
    <phoneticPr fontId="3"/>
  </si>
  <si>
    <t>（</t>
    <phoneticPr fontId="3"/>
  </si>
  <si>
    <t>㎡）</t>
    <phoneticPr fontId="3"/>
  </si>
  <si>
    <t>最高の高さ</t>
    <rPh sb="0" eb="2">
      <t>サイコウ</t>
    </rPh>
    <rPh sb="3" eb="4">
      <t>タカ</t>
    </rPh>
    <phoneticPr fontId="3"/>
  </si>
  <si>
    <t>用途：</t>
    <rPh sb="0" eb="2">
      <t>ヨウト</t>
    </rPh>
    <phoneticPr fontId="3"/>
  </si>
  <si>
    <t>地盤面から</t>
    <rPh sb="0" eb="2">
      <t>ジバン</t>
    </rPh>
    <rPh sb="2" eb="3">
      <t>メン</t>
    </rPh>
    <phoneticPr fontId="3"/>
  </si>
  <si>
    <t>ｍ</t>
    <phoneticPr fontId="3"/>
  </si>
  <si>
    <t>その他</t>
    <rPh sb="2" eb="3">
      <t>タ</t>
    </rPh>
    <phoneticPr fontId="3"/>
  </si>
  <si>
    <t>最高の軒高</t>
    <rPh sb="0" eb="2">
      <t>サイコウ</t>
    </rPh>
    <rPh sb="3" eb="5">
      <t>ノキダカ</t>
    </rPh>
    <phoneticPr fontId="3"/>
  </si>
  <si>
    <t>（３）建築物の用途の変更</t>
    <rPh sb="3" eb="6">
      <t>ケンチクブツ</t>
    </rPh>
    <rPh sb="7" eb="9">
      <t>ヨウト</t>
    </rPh>
    <rPh sb="10" eb="12">
      <t>ヘンコウ</t>
    </rPh>
    <phoneticPr fontId="3"/>
  </si>
  <si>
    <t>変更部分の延べ面積</t>
    <rPh sb="0" eb="2">
      <t>ヘンコウ</t>
    </rPh>
    <rPh sb="2" eb="4">
      <t>ブブン</t>
    </rPh>
    <rPh sb="5" eb="6">
      <t>ノ</t>
    </rPh>
    <rPh sb="7" eb="9">
      <t>メンセキ</t>
    </rPh>
    <phoneticPr fontId="3"/>
  </si>
  <si>
    <t>変更前の用途</t>
    <rPh sb="0" eb="2">
      <t>ヘンコウ</t>
    </rPh>
    <rPh sb="2" eb="3">
      <t>マエ</t>
    </rPh>
    <rPh sb="4" eb="6">
      <t>ヨウト</t>
    </rPh>
    <phoneticPr fontId="3"/>
  </si>
  <si>
    <t>変更後の用途</t>
    <rPh sb="0" eb="2">
      <t>ヘンコウ</t>
    </rPh>
    <rPh sb="2" eb="3">
      <t>ゴ</t>
    </rPh>
    <rPh sb="4" eb="6">
      <t>ヨウト</t>
    </rPh>
    <phoneticPr fontId="3"/>
  </si>
  <si>
    <t>変更の内容</t>
    <rPh sb="0" eb="2">
      <t>ヘンコウ</t>
    </rPh>
    <rPh sb="3" eb="5">
      <t>ナイヨウ</t>
    </rPh>
    <phoneticPr fontId="3"/>
  </si>
  <si>
    <t>伐採面積</t>
    <rPh sb="0" eb="2">
      <t>バッサイ</t>
    </rPh>
    <rPh sb="2" eb="4">
      <t>メンセキ</t>
    </rPh>
    <phoneticPr fontId="3"/>
  </si>
  <si>
    <t>㎡</t>
    <phoneticPr fontId="3"/>
  </si>
  <si>
    <t>受付欄</t>
    <rPh sb="0" eb="2">
      <t>ウケツケ</t>
    </rPh>
    <rPh sb="2" eb="3">
      <t>ラン</t>
    </rPh>
    <phoneticPr fontId="3"/>
  </si>
  <si>
    <t>決裁欄</t>
    <rPh sb="0" eb="2">
      <t>ケッサイ</t>
    </rPh>
    <rPh sb="2" eb="3">
      <t>ラン</t>
    </rPh>
    <phoneticPr fontId="3"/>
  </si>
  <si>
    <t>整理番号</t>
    <rPh sb="0" eb="2">
      <t>セイリ</t>
    </rPh>
    <rPh sb="2" eb="4">
      <t>バンゴウ</t>
    </rPh>
    <phoneticPr fontId="3"/>
  </si>
  <si>
    <t>第　　　　　号</t>
    <rPh sb="0" eb="1">
      <t>ダイ</t>
    </rPh>
    <rPh sb="6" eb="7">
      <t>ゴウ</t>
    </rPh>
    <phoneticPr fontId="3"/>
  </si>
  <si>
    <t>決定者</t>
    <rPh sb="0" eb="2">
      <t>ケッテイ</t>
    </rPh>
    <rPh sb="2" eb="3">
      <t>シャ</t>
    </rPh>
    <phoneticPr fontId="3"/>
  </si>
  <si>
    <t>　　　　年　　月　　日</t>
    <rPh sb="4" eb="5">
      <t>ネン</t>
    </rPh>
    <rPh sb="7" eb="8">
      <t>ガツ</t>
    </rPh>
    <rPh sb="10" eb="11">
      <t>ニチ</t>
    </rPh>
    <phoneticPr fontId="3"/>
  </si>
  <si>
    <t>地区区分</t>
    <rPh sb="0" eb="2">
      <t>チク</t>
    </rPh>
    <rPh sb="2" eb="4">
      <t>クブン</t>
    </rPh>
    <phoneticPr fontId="3"/>
  </si>
  <si>
    <t>結合</t>
    <rPh sb="0" eb="2">
      <t>ケツゴウ</t>
    </rPh>
    <phoneticPr fontId="3"/>
  </si>
  <si>
    <t>―</t>
    <phoneticPr fontId="10"/>
  </si>
  <si>
    <t>市木南</t>
    <rPh sb="0" eb="2">
      <t>イチギ</t>
    </rPh>
    <rPh sb="2" eb="3">
      <t>ミナミ</t>
    </rPh>
    <phoneticPr fontId="3"/>
  </si>
  <si>
    <t>（A）低層専用住宅</t>
    <rPh sb="3" eb="5">
      <t>テイソウ</t>
    </rPh>
    <rPh sb="5" eb="7">
      <t>センヨウ</t>
    </rPh>
    <rPh sb="7" eb="9">
      <t>ジュウタク</t>
    </rPh>
    <phoneticPr fontId="3"/>
  </si>
  <si>
    <t>（B）一般住宅</t>
    <rPh sb="3" eb="5">
      <t>イッパン</t>
    </rPh>
    <rPh sb="5" eb="7">
      <t>ジュウタク</t>
    </rPh>
    <phoneticPr fontId="3"/>
  </si>
  <si>
    <t>五ケ丘</t>
    <rPh sb="0" eb="3">
      <t>イツツガオカ</t>
    </rPh>
    <phoneticPr fontId="3"/>
  </si>
  <si>
    <t>低層専用住宅</t>
    <rPh sb="0" eb="2">
      <t>テイソウ</t>
    </rPh>
    <rPh sb="2" eb="4">
      <t>センヨウ</t>
    </rPh>
    <rPh sb="4" eb="6">
      <t>ジュウタク</t>
    </rPh>
    <phoneticPr fontId="3"/>
  </si>
  <si>
    <t>一般住宅</t>
    <rPh sb="0" eb="2">
      <t>イッパン</t>
    </rPh>
    <rPh sb="2" eb="4">
      <t>ジュウタク</t>
    </rPh>
    <phoneticPr fontId="3"/>
  </si>
  <si>
    <t>近隣センター</t>
    <rPh sb="0" eb="2">
      <t>キンリン</t>
    </rPh>
    <phoneticPr fontId="3"/>
  </si>
  <si>
    <t>井上北</t>
    <phoneticPr fontId="3"/>
  </si>
  <si>
    <t>井上2丁目</t>
    <phoneticPr fontId="3"/>
  </si>
  <si>
    <t>―</t>
    <phoneticPr fontId="10"/>
  </si>
  <si>
    <t>伊保向山</t>
    <phoneticPr fontId="3"/>
  </si>
  <si>
    <t>入沢</t>
    <phoneticPr fontId="3"/>
  </si>
  <si>
    <t>住宅</t>
    <rPh sb="0" eb="2">
      <t>ジュウタク</t>
    </rPh>
    <phoneticPr fontId="3"/>
  </si>
  <si>
    <t>沿道</t>
    <rPh sb="0" eb="2">
      <t>エンドウ</t>
    </rPh>
    <phoneticPr fontId="3"/>
  </si>
  <si>
    <t>岩倉東部</t>
    <phoneticPr fontId="3"/>
  </si>
  <si>
    <t>低層戸建て</t>
    <rPh sb="0" eb="2">
      <t>テイソウ</t>
    </rPh>
    <rPh sb="2" eb="4">
      <t>コダ</t>
    </rPh>
    <phoneticPr fontId="3"/>
  </si>
  <si>
    <t>岩倉東部</t>
    <phoneticPr fontId="3"/>
  </si>
  <si>
    <t>岩滝菅生</t>
    <phoneticPr fontId="3"/>
  </si>
  <si>
    <t>鵜ケ瀬</t>
    <phoneticPr fontId="3"/>
  </si>
  <si>
    <t>梅坪</t>
    <phoneticPr fontId="3"/>
  </si>
  <si>
    <t>駅前</t>
    <rPh sb="0" eb="2">
      <t>エキマエ</t>
    </rPh>
    <phoneticPr fontId="3"/>
  </si>
  <si>
    <t>大島元の山</t>
    <phoneticPr fontId="3"/>
  </si>
  <si>
    <t>―</t>
    <phoneticPr fontId="10"/>
  </si>
  <si>
    <t>大清水</t>
    <phoneticPr fontId="3"/>
  </si>
  <si>
    <t>大林</t>
    <phoneticPr fontId="3"/>
  </si>
  <si>
    <t>乙部ケ丘</t>
    <phoneticPr fontId="3"/>
  </si>
  <si>
    <t>上郷配津集落</t>
    <phoneticPr fontId="3"/>
  </si>
  <si>
    <t>越戸平戸橋</t>
    <phoneticPr fontId="3"/>
  </si>
  <si>
    <t>低層住宅</t>
    <rPh sb="0" eb="2">
      <t>テイソウ</t>
    </rPh>
    <rPh sb="2" eb="4">
      <t>ジュウタク</t>
    </rPh>
    <phoneticPr fontId="3"/>
  </si>
  <si>
    <t>越戸平戸橋</t>
    <phoneticPr fontId="3"/>
  </si>
  <si>
    <t>既存集落</t>
    <rPh sb="0" eb="2">
      <t>キゾン</t>
    </rPh>
    <rPh sb="2" eb="4">
      <t>シュウラク</t>
    </rPh>
    <phoneticPr fontId="3"/>
  </si>
  <si>
    <t>桜</t>
    <phoneticPr fontId="3"/>
  </si>
  <si>
    <t>幸穂台</t>
    <phoneticPr fontId="3"/>
  </si>
  <si>
    <t>猿投野入</t>
    <phoneticPr fontId="3"/>
  </si>
  <si>
    <t>三軒小坂</t>
    <phoneticPr fontId="3"/>
  </si>
  <si>
    <t>四郷</t>
    <phoneticPr fontId="3"/>
  </si>
  <si>
    <t>商業業務</t>
    <rPh sb="0" eb="2">
      <t>ショウギョウ</t>
    </rPh>
    <rPh sb="2" eb="4">
      <t>ギョウム</t>
    </rPh>
    <phoneticPr fontId="3"/>
  </si>
  <si>
    <t>四郷</t>
    <phoneticPr fontId="3"/>
  </si>
  <si>
    <t>国道沿道</t>
    <rPh sb="0" eb="2">
      <t>コクドウ</t>
    </rPh>
    <rPh sb="2" eb="4">
      <t>エンドウ</t>
    </rPh>
    <phoneticPr fontId="3"/>
  </si>
  <si>
    <t>住宅Ａ</t>
    <rPh sb="0" eb="2">
      <t>ジュウタク</t>
    </rPh>
    <phoneticPr fontId="3"/>
  </si>
  <si>
    <t>住宅Ｂ</t>
    <rPh sb="0" eb="2">
      <t>ジュウタク</t>
    </rPh>
    <phoneticPr fontId="3"/>
  </si>
  <si>
    <t>七州城</t>
    <phoneticPr fontId="3"/>
  </si>
  <si>
    <t>浄水</t>
    <phoneticPr fontId="3"/>
  </si>
  <si>
    <t>駅東西中高層住宅</t>
    <rPh sb="0" eb="1">
      <t>エキ</t>
    </rPh>
    <rPh sb="1" eb="2">
      <t>ヒガシ</t>
    </rPh>
    <rPh sb="2" eb="3">
      <t>ニシ</t>
    </rPh>
    <rPh sb="3" eb="6">
      <t>チュウコウソウ</t>
    </rPh>
    <rPh sb="6" eb="8">
      <t>ジュウタク</t>
    </rPh>
    <phoneticPr fontId="3"/>
  </si>
  <si>
    <t>中高層住宅</t>
    <rPh sb="0" eb="1">
      <t>チュウ</t>
    </rPh>
    <rPh sb="1" eb="3">
      <t>コウソウ</t>
    </rPh>
    <rPh sb="3" eb="5">
      <t>ジュウタク</t>
    </rPh>
    <phoneticPr fontId="3"/>
  </si>
  <si>
    <t>保見浄水沿道</t>
    <rPh sb="0" eb="2">
      <t>ホミ</t>
    </rPh>
    <rPh sb="2" eb="4">
      <t>ジョウスイ</t>
    </rPh>
    <rPh sb="4" eb="6">
      <t>エンドウ</t>
    </rPh>
    <phoneticPr fontId="3"/>
  </si>
  <si>
    <t>駅南</t>
    <rPh sb="0" eb="1">
      <t>エキ</t>
    </rPh>
    <rPh sb="1" eb="2">
      <t>ミナミ</t>
    </rPh>
    <phoneticPr fontId="3"/>
  </si>
  <si>
    <t>教育施設</t>
    <rPh sb="0" eb="2">
      <t>キョウイク</t>
    </rPh>
    <rPh sb="2" eb="4">
      <t>シセツ</t>
    </rPh>
    <phoneticPr fontId="3"/>
  </si>
  <si>
    <t>浄水</t>
    <phoneticPr fontId="3"/>
  </si>
  <si>
    <t>学術研究</t>
    <rPh sb="0" eb="2">
      <t>ガクジュツ</t>
    </rPh>
    <rPh sb="2" eb="4">
      <t>ケンキュウ</t>
    </rPh>
    <phoneticPr fontId="3"/>
  </si>
  <si>
    <t>タウン田中</t>
    <phoneticPr fontId="3"/>
  </si>
  <si>
    <t>高町東山</t>
    <rPh sb="0" eb="2">
      <t>タカマチ</t>
    </rPh>
    <rPh sb="2" eb="4">
      <t>ヒガシヤマ</t>
    </rPh>
    <phoneticPr fontId="3"/>
  </si>
  <si>
    <t>竹元</t>
    <rPh sb="0" eb="2">
      <t>タケモト</t>
    </rPh>
    <phoneticPr fontId="3"/>
  </si>
  <si>
    <t>田中</t>
    <rPh sb="0" eb="2">
      <t>タナカ</t>
    </rPh>
    <phoneticPr fontId="3"/>
  </si>
  <si>
    <t>―</t>
    <phoneticPr fontId="10"/>
  </si>
  <si>
    <t>土橋</t>
    <rPh sb="0" eb="2">
      <t>ツチハシ</t>
    </rPh>
    <phoneticPr fontId="3"/>
  </si>
  <si>
    <t>沿道工業</t>
    <rPh sb="0" eb="2">
      <t>エンドウ</t>
    </rPh>
    <rPh sb="2" eb="4">
      <t>コウギョウ</t>
    </rPh>
    <phoneticPr fontId="3"/>
  </si>
  <si>
    <t>工業</t>
    <rPh sb="0" eb="2">
      <t>コウギョウ</t>
    </rPh>
    <phoneticPr fontId="3"/>
  </si>
  <si>
    <t>堤町上町</t>
    <rPh sb="0" eb="1">
      <t>ツツミ</t>
    </rPh>
    <rPh sb="1" eb="2">
      <t>チョウ</t>
    </rPh>
    <rPh sb="2" eb="4">
      <t>ウエマチ</t>
    </rPh>
    <phoneticPr fontId="3"/>
  </si>
  <si>
    <t>―</t>
    <phoneticPr fontId="10"/>
  </si>
  <si>
    <t>貞宝</t>
    <rPh sb="0" eb="2">
      <t>テイホウ</t>
    </rPh>
    <phoneticPr fontId="3"/>
  </si>
  <si>
    <t>寺部</t>
    <rPh sb="0" eb="2">
      <t>テラベ</t>
    </rPh>
    <phoneticPr fontId="3"/>
  </si>
  <si>
    <t>沿道Ａ</t>
    <rPh sb="0" eb="2">
      <t>エンドウ</t>
    </rPh>
    <phoneticPr fontId="3"/>
  </si>
  <si>
    <t>沿道Ｂ</t>
    <rPh sb="0" eb="2">
      <t>エンドウ</t>
    </rPh>
    <phoneticPr fontId="3"/>
  </si>
  <si>
    <t>百々の杜</t>
    <phoneticPr fontId="3"/>
  </si>
  <si>
    <t>―</t>
    <phoneticPr fontId="10"/>
  </si>
  <si>
    <t>渡刈１丁目</t>
    <rPh sb="0" eb="2">
      <t>トガリ</t>
    </rPh>
    <rPh sb="3" eb="5">
      <t>チョウメ</t>
    </rPh>
    <phoneticPr fontId="3"/>
  </si>
  <si>
    <t>豊田南インター周辺</t>
    <rPh sb="0" eb="2">
      <t>トヨタ</t>
    </rPh>
    <rPh sb="2" eb="3">
      <t>ミナミ</t>
    </rPh>
    <rPh sb="7" eb="9">
      <t>シュウヘン</t>
    </rPh>
    <phoneticPr fontId="3"/>
  </si>
  <si>
    <t>Ａ</t>
    <phoneticPr fontId="3"/>
  </si>
  <si>
    <t>Ｂ</t>
    <phoneticPr fontId="3"/>
  </si>
  <si>
    <t>中町</t>
    <rPh sb="0" eb="2">
      <t>ナカマチ</t>
    </rPh>
    <phoneticPr fontId="3"/>
  </si>
  <si>
    <t>西中山茨廻</t>
    <rPh sb="0" eb="3">
      <t>ニシナカヤマ</t>
    </rPh>
    <phoneticPr fontId="3"/>
  </si>
  <si>
    <t>西中山東宮前</t>
    <phoneticPr fontId="3"/>
  </si>
  <si>
    <t>西中山三ツ田</t>
    <phoneticPr fontId="3"/>
  </si>
  <si>
    <t>西広瀬工業団地東部</t>
    <phoneticPr fontId="3"/>
  </si>
  <si>
    <t>Ａ</t>
    <phoneticPr fontId="3"/>
  </si>
  <si>
    <t>Ｂ</t>
    <phoneticPr fontId="3"/>
  </si>
  <si>
    <t>日南</t>
    <phoneticPr fontId="3"/>
  </si>
  <si>
    <t>花園</t>
    <phoneticPr fontId="3"/>
  </si>
  <si>
    <t>花園</t>
    <phoneticPr fontId="3"/>
  </si>
  <si>
    <t>花本産業団地</t>
    <phoneticPr fontId="3"/>
  </si>
  <si>
    <t>花本産業団地南部</t>
    <phoneticPr fontId="3"/>
  </si>
  <si>
    <t>Ｃ</t>
    <phoneticPr fontId="3"/>
  </si>
  <si>
    <t>東保見根川</t>
    <phoneticPr fontId="3"/>
  </si>
  <si>
    <t>東保見山洞</t>
    <phoneticPr fontId="3"/>
  </si>
  <si>
    <t>東山</t>
    <phoneticPr fontId="3"/>
  </si>
  <si>
    <t>平戸橋</t>
    <phoneticPr fontId="3"/>
  </si>
  <si>
    <t>沿道A</t>
    <rPh sb="0" eb="2">
      <t>エンドウ</t>
    </rPh>
    <phoneticPr fontId="3"/>
  </si>
  <si>
    <t>平戸橋</t>
    <phoneticPr fontId="3"/>
  </si>
  <si>
    <t>沿道B</t>
    <rPh sb="0" eb="2">
      <t>エンドウ</t>
    </rPh>
    <phoneticPr fontId="3"/>
  </si>
  <si>
    <t>平戸橋波岩</t>
    <rPh sb="3" eb="4">
      <t>ナミ</t>
    </rPh>
    <rPh sb="4" eb="5">
      <t>イワ</t>
    </rPh>
    <phoneticPr fontId="3"/>
  </si>
  <si>
    <t>―</t>
    <phoneticPr fontId="10"/>
  </si>
  <si>
    <t>広美工業団地</t>
    <phoneticPr fontId="3"/>
  </si>
  <si>
    <t>文化ゾーン</t>
    <rPh sb="0" eb="2">
      <t>ブンカ</t>
    </rPh>
    <phoneticPr fontId="3"/>
  </si>
  <si>
    <t>文化振興</t>
    <rPh sb="0" eb="4">
      <t>ブンカシンコウ</t>
    </rPh>
    <phoneticPr fontId="3"/>
  </si>
  <si>
    <t>桝塚東町東郷前</t>
    <phoneticPr fontId="3"/>
  </si>
  <si>
    <t>御船山ノ神</t>
    <phoneticPr fontId="3"/>
  </si>
  <si>
    <t>宮上</t>
    <phoneticPr fontId="3"/>
  </si>
  <si>
    <t>美和住宅</t>
    <phoneticPr fontId="3"/>
  </si>
  <si>
    <t>美和東</t>
    <phoneticPr fontId="3"/>
  </si>
  <si>
    <t>吉原鶴喰</t>
    <phoneticPr fontId="3"/>
  </si>
  <si>
    <t>リバーサイド寺部</t>
    <phoneticPr fontId="3"/>
  </si>
  <si>
    <t>若林東高根下</t>
    <phoneticPr fontId="3"/>
  </si>
  <si>
    <t>壁面後退</t>
    <rPh sb="0" eb="4">
      <t>ヘキメンコウタイ</t>
    </rPh>
    <phoneticPr fontId="3"/>
  </si>
  <si>
    <t>建築物の高さ制限</t>
    <rPh sb="0" eb="3">
      <t>ケンチクブツ</t>
    </rPh>
    <rPh sb="4" eb="5">
      <t>タカ</t>
    </rPh>
    <rPh sb="6" eb="8">
      <t>セイゲン</t>
    </rPh>
    <phoneticPr fontId="3"/>
  </si>
  <si>
    <t>距離</t>
    <rPh sb="0" eb="2">
      <t>キョリ</t>
    </rPh>
    <phoneticPr fontId="3"/>
  </si>
  <si>
    <t>最高</t>
    <rPh sb="0" eb="2">
      <t>サイコウ</t>
    </rPh>
    <phoneticPr fontId="3"/>
  </si>
  <si>
    <t>軒</t>
    <rPh sb="0" eb="1">
      <t>ノキ</t>
    </rPh>
    <phoneticPr fontId="3"/>
  </si>
  <si>
    <t xml:space="preserve">
</t>
    <phoneticPr fontId="3"/>
  </si>
  <si>
    <t>備考</t>
    <rPh sb="0" eb="2">
      <t>ビコウ</t>
    </rPh>
    <phoneticPr fontId="3"/>
  </si>
  <si>
    <t xml:space="preserve">　　　 </t>
    <phoneticPr fontId="3"/>
  </si>
  <si>
    <t xml:space="preserve">       </t>
    <phoneticPr fontId="3"/>
  </si>
  <si>
    <t>添付図書</t>
    <phoneticPr fontId="3"/>
  </si>
  <si>
    <t>１</t>
    <phoneticPr fontId="3"/>
  </si>
  <si>
    <t>２</t>
  </si>
  <si>
    <t>３</t>
  </si>
  <si>
    <t>５</t>
  </si>
  <si>
    <t>６</t>
  </si>
  <si>
    <t>土地の区画形質の変更</t>
    <rPh sb="0" eb="2">
      <t>トチ</t>
    </rPh>
    <rPh sb="3" eb="5">
      <t>クカク</t>
    </rPh>
    <rPh sb="5" eb="7">
      <t>ケイシツ</t>
    </rPh>
    <rPh sb="8" eb="10">
      <t>ヘンコウ</t>
    </rPh>
    <phoneticPr fontId="3"/>
  </si>
  <si>
    <t>その他参考となるべき事項を記載した図書</t>
    <phoneticPr fontId="3"/>
  </si>
  <si>
    <t>縮尺</t>
    <rPh sb="0" eb="2">
      <t>シュクシャク</t>
    </rPh>
    <phoneticPr fontId="3"/>
  </si>
  <si>
    <t>１／２，５００程度</t>
    <rPh sb="7" eb="9">
      <t>テイド</t>
    </rPh>
    <phoneticPr fontId="3"/>
  </si>
  <si>
    <t>１／１，０００程度</t>
    <rPh sb="7" eb="9">
      <t>テイド</t>
    </rPh>
    <phoneticPr fontId="3"/>
  </si>
  <si>
    <t>１／１００程度</t>
    <rPh sb="5" eb="7">
      <t>テイド</t>
    </rPh>
    <phoneticPr fontId="3"/>
  </si>
  <si>
    <t>付近見取図</t>
    <rPh sb="0" eb="2">
      <t>フキン</t>
    </rPh>
    <rPh sb="2" eb="5">
      <t>ミトリズ</t>
    </rPh>
    <phoneticPr fontId="3"/>
  </si>
  <si>
    <t>当該行為の区域図</t>
    <rPh sb="0" eb="2">
      <t>トウガイ</t>
    </rPh>
    <rPh sb="2" eb="4">
      <t>コウイ</t>
    </rPh>
    <rPh sb="5" eb="7">
      <t>クイキ</t>
    </rPh>
    <rPh sb="7" eb="8">
      <t>ズ</t>
    </rPh>
    <phoneticPr fontId="3"/>
  </si>
  <si>
    <t>当該行為の周辺図</t>
    <rPh sb="0" eb="2">
      <t>トウガイ</t>
    </rPh>
    <rPh sb="2" eb="4">
      <t>コウイ</t>
    </rPh>
    <rPh sb="5" eb="7">
      <t>シュウヘン</t>
    </rPh>
    <rPh sb="7" eb="8">
      <t>ズ</t>
    </rPh>
    <phoneticPr fontId="3"/>
  </si>
  <si>
    <t>設計図</t>
    <rPh sb="0" eb="3">
      <t>セッケイズ</t>
    </rPh>
    <phoneticPr fontId="3"/>
  </si>
  <si>
    <t>付近見取図</t>
    <phoneticPr fontId="3"/>
  </si>
  <si>
    <t>配置図</t>
    <phoneticPr fontId="3"/>
  </si>
  <si>
    <t>２面以上の立面図</t>
    <phoneticPr fontId="3"/>
  </si>
  <si>
    <t>各階平面図（建築物に限る）</t>
    <phoneticPr fontId="3"/>
  </si>
  <si>
    <t>添付図書</t>
    <rPh sb="0" eb="2">
      <t>テンプ</t>
    </rPh>
    <rPh sb="2" eb="4">
      <t>トショ</t>
    </rPh>
    <phoneticPr fontId="3"/>
  </si>
  <si>
    <t>行為</t>
    <rPh sb="0" eb="2">
      <t>コウイ</t>
    </rPh>
    <phoneticPr fontId="3"/>
  </si>
  <si>
    <t>２面以上の立面図（姿図）</t>
    <rPh sb="9" eb="10">
      <t>スガタ</t>
    </rPh>
    <rPh sb="10" eb="11">
      <t>ズ</t>
    </rPh>
    <phoneticPr fontId="3"/>
  </si>
  <si>
    <t>２面以上の立面図</t>
    <phoneticPr fontId="3"/>
  </si>
  <si>
    <t>建築物、工作物の形態又は
意匠の変更</t>
    <rPh sb="0" eb="3">
      <t>ケンチクブツ</t>
    </rPh>
    <rPh sb="4" eb="7">
      <t>コウサクブツ</t>
    </rPh>
    <rPh sb="8" eb="10">
      <t>ケイタイ</t>
    </rPh>
    <rPh sb="10" eb="11">
      <t>マタ</t>
    </rPh>
    <rPh sb="13" eb="15">
      <t>イショウ</t>
    </rPh>
    <rPh sb="16" eb="18">
      <t>ヘンコウ</t>
    </rPh>
    <phoneticPr fontId="3"/>
  </si>
  <si>
    <t>木竹の伐採</t>
    <phoneticPr fontId="3"/>
  </si>
  <si>
    <t>当該行為の施工方法図</t>
    <rPh sb="5" eb="7">
      <t>セコウ</t>
    </rPh>
    <rPh sb="7" eb="9">
      <t>ホウホウ</t>
    </rPh>
    <rPh sb="9" eb="10">
      <t>ズ</t>
    </rPh>
    <phoneticPr fontId="3"/>
  </si>
  <si>
    <t>容積</t>
    <rPh sb="0" eb="2">
      <t>ヨウセキ</t>
    </rPh>
    <phoneticPr fontId="3"/>
  </si>
  <si>
    <t>建蔽</t>
    <rPh sb="0" eb="2">
      <t>ケンペイ</t>
    </rPh>
    <phoneticPr fontId="3"/>
  </si>
  <si>
    <t>住宅Ａ</t>
    <phoneticPr fontId="3"/>
  </si>
  <si>
    <t>住宅B</t>
    <phoneticPr fontId="3"/>
  </si>
  <si>
    <t>住宅C</t>
    <phoneticPr fontId="3"/>
  </si>
  <si>
    <t>住宅D</t>
    <rPh sb="0" eb="2">
      <t>ジュウタク</t>
    </rPh>
    <phoneticPr fontId="3"/>
  </si>
  <si>
    <t>駅前住宅</t>
    <phoneticPr fontId="3"/>
  </si>
  <si>
    <t>一般住宅</t>
    <phoneticPr fontId="3"/>
  </si>
  <si>
    <t>除外</t>
    <rPh sb="0" eb="2">
      <t>ジョガイ</t>
    </rPh>
    <phoneticPr fontId="3"/>
  </si>
  <si>
    <t>部分</t>
    <rPh sb="0" eb="2">
      <t>ブブン</t>
    </rPh>
    <phoneticPr fontId="3"/>
  </si>
  <si>
    <t>井上北</t>
  </si>
  <si>
    <t>井上2丁目</t>
  </si>
  <si>
    <t>伊保向山</t>
  </si>
  <si>
    <t>入沢</t>
  </si>
  <si>
    <t>岩倉東部</t>
  </si>
  <si>
    <t>岩滝菅生</t>
  </si>
  <si>
    <t>鵜ケ瀬</t>
  </si>
  <si>
    <t>梅坪</t>
  </si>
  <si>
    <t>大島元の山</t>
  </si>
  <si>
    <t>大清水</t>
  </si>
  <si>
    <t>大林</t>
  </si>
  <si>
    <t>乙部ケ丘</t>
  </si>
  <si>
    <t>上郷配津集落</t>
  </si>
  <si>
    <t>越戸平戸橋</t>
  </si>
  <si>
    <t>桜</t>
  </si>
  <si>
    <t>幸穂台</t>
  </si>
  <si>
    <t>猿投野入</t>
  </si>
  <si>
    <t>三軒小坂</t>
  </si>
  <si>
    <t>四郷</t>
  </si>
  <si>
    <t>七州城</t>
  </si>
  <si>
    <t>浄水</t>
  </si>
  <si>
    <t>タウン田中</t>
  </si>
  <si>
    <t>百々の杜</t>
  </si>
  <si>
    <t>西中山東宮前</t>
  </si>
  <si>
    <t>西中山三ツ田</t>
  </si>
  <si>
    <t>西広瀬工業団地東部</t>
  </si>
  <si>
    <t>日南</t>
  </si>
  <si>
    <t>花園</t>
  </si>
  <si>
    <t>花本産業団地</t>
  </si>
  <si>
    <t>花本産業団地南部</t>
  </si>
  <si>
    <t>東保見根川</t>
  </si>
  <si>
    <t>東保見山洞</t>
  </si>
  <si>
    <t>東山</t>
  </si>
  <si>
    <t>平戸橋</t>
  </si>
  <si>
    <t>広美工業団地</t>
  </si>
  <si>
    <t>桝塚東町東郷前</t>
  </si>
  <si>
    <t>御船山ノ神</t>
  </si>
  <si>
    <t>宮上</t>
  </si>
  <si>
    <t>美和東</t>
  </si>
  <si>
    <t>吉原鶴喰</t>
  </si>
  <si>
    <t>リバーサイド寺部</t>
  </si>
  <si>
    <t>若林東高根下</t>
  </si>
  <si>
    <t>□</t>
  </si>
  <si>
    <t>建築物の建築</t>
  </si>
  <si>
    <t>工作物の建設</t>
  </si>
  <si>
    <t>新築</t>
  </si>
  <si>
    <t>届出内容参照</t>
    <rPh sb="0" eb="2">
      <t>トドケデ</t>
    </rPh>
    <rPh sb="2" eb="4">
      <t>ナイヨウ</t>
    </rPh>
    <rPh sb="4" eb="6">
      <t>サンショウ</t>
    </rPh>
    <phoneticPr fontId="3"/>
  </si>
  <si>
    <t>地区名</t>
    <rPh sb="0" eb="2">
      <t>チク</t>
    </rPh>
    <rPh sb="2" eb="3">
      <t>メイ</t>
    </rPh>
    <phoneticPr fontId="3"/>
  </si>
  <si>
    <t>用途制限</t>
    <rPh sb="0" eb="2">
      <t>ヨウト</t>
    </rPh>
    <rPh sb="2" eb="4">
      <t>セイゲン</t>
    </rPh>
    <phoneticPr fontId="3"/>
  </si>
  <si>
    <t>壁面後退</t>
    <rPh sb="0" eb="2">
      <t>ヘキメン</t>
    </rPh>
    <rPh sb="2" eb="4">
      <t>コウタイ</t>
    </rPh>
    <phoneticPr fontId="3"/>
  </si>
  <si>
    <t>形態意匠</t>
    <rPh sb="0" eb="2">
      <t>ケイタイ</t>
    </rPh>
    <rPh sb="2" eb="4">
      <t>イショウ</t>
    </rPh>
    <phoneticPr fontId="3"/>
  </si>
  <si>
    <t>垣さく</t>
    <rPh sb="0" eb="1">
      <t>カキ</t>
    </rPh>
    <phoneticPr fontId="3"/>
  </si>
  <si>
    <t>ＣＢ</t>
  </si>
  <si>
    <t>フェンス</t>
  </si>
  <si>
    <t>生垣</t>
  </si>
  <si>
    <t>立面図（建）</t>
    <rPh sb="0" eb="3">
      <t>リツメンズ</t>
    </rPh>
    <rPh sb="4" eb="5">
      <t>タツル</t>
    </rPh>
    <phoneticPr fontId="3"/>
  </si>
  <si>
    <t>立面図（工）</t>
    <rPh sb="0" eb="3">
      <t>リツメンズ</t>
    </rPh>
    <rPh sb="4" eb="5">
      <t>コウ</t>
    </rPh>
    <phoneticPr fontId="3"/>
  </si>
  <si>
    <t>・</t>
    <phoneticPr fontId="3"/>
  </si>
  <si>
    <t>ＣＰ</t>
  </si>
  <si>
    <t>建築物等の形態又は意匠</t>
    <rPh sb="0" eb="3">
      <t>ケンチクブツ</t>
    </rPh>
    <rPh sb="3" eb="4">
      <t>トウ</t>
    </rPh>
    <rPh sb="5" eb="7">
      <t>ケイタイ</t>
    </rPh>
    <rPh sb="7" eb="8">
      <t>マタ</t>
    </rPh>
    <rPh sb="9" eb="11">
      <t>イショウ</t>
    </rPh>
    <phoneticPr fontId="3"/>
  </si>
  <si>
    <t>形態意匠の文言</t>
    <rPh sb="0" eb="2">
      <t>ケイタイ</t>
    </rPh>
    <rPh sb="2" eb="4">
      <t>イショウ</t>
    </rPh>
    <rPh sb="5" eb="7">
      <t>モンゴン</t>
    </rPh>
    <phoneticPr fontId="3"/>
  </si>
  <si>
    <t>連絡先</t>
    <rPh sb="0" eb="3">
      <t>レンラクサキ</t>
    </rPh>
    <phoneticPr fontId="3"/>
  </si>
  <si>
    <t>［</t>
    <phoneticPr fontId="3"/>
  </si>
  <si>
    <t>］</t>
    <phoneticPr fontId="3"/>
  </si>
  <si>
    <t>１　建築物の屋根、外壁又はこれに代わる柱の色彩は、豊田市景観計画に基づく景観形成基準を遵守し、周囲の環境と調和した色調とする。
２　敷地内に設置する屋外広告物は、形状、色彩意匠その他表示の方法について豊田市屋外広告物条例を遵守し、美観風致を害さないものとする。ただし、設置できる広告物は自己の用に供するものに限る。</t>
    <phoneticPr fontId="3"/>
  </si>
  <si>
    <t>擁壁の構造：</t>
    <rPh sb="0" eb="2">
      <t>ヨウヘキ</t>
    </rPh>
    <rPh sb="3" eb="5">
      <t>コウゾウ</t>
    </rPh>
    <phoneticPr fontId="3"/>
  </si>
  <si>
    <t>その他</t>
    <rPh sb="2" eb="3">
      <t>タ</t>
    </rPh>
    <phoneticPr fontId="3"/>
  </si>
  <si>
    <t>屋根の色彩は茶、青、緑又は黒を、外壁は、白、茶又は緑を基調とし、健全な住宅地にふさわしいものとする。</t>
    <phoneticPr fontId="3"/>
  </si>
  <si>
    <t>屋根及び外壁の色彩は、周辺の住宅地と調和したものとする。</t>
    <phoneticPr fontId="3"/>
  </si>
  <si>
    <t>建築物の屋根、外壁又はこれに代わる柱の色彩は、豊田市景観計画に基づく景観形成基準を遵守し、周囲の環境と調和した色調とする。</t>
    <phoneticPr fontId="3"/>
  </si>
  <si>
    <t>建築物等の色彩及び形態は、やすらぎのある住宅地景観が形成されるよう、周辺の自然環境に調和したものとする。</t>
    <phoneticPr fontId="3"/>
  </si>
  <si>
    <t>建築物においては、屋根の色彩は、茶、青、緑又は黒を、外壁は白、茶、緑を基調とし、健全な住宅地にふさわしいものとする。</t>
    <phoneticPr fontId="3"/>
  </si>
  <si>
    <t>建築物等の色彩及び形態は、健全な住宅地にふさわしいものとし、原色は使用しないものとする。</t>
    <phoneticPr fontId="3"/>
  </si>
  <si>
    <t>建築物等の色彩及び形態は、周辺の自然環境に調和したものとする。</t>
    <phoneticPr fontId="3"/>
  </si>
  <si>
    <t>建築物等の色彩については、街並み景観に配慮し、商業地にふさわしくかつ周辺と調和のとれたものとする。</t>
    <phoneticPr fontId="3"/>
  </si>
  <si>
    <t>建築物等の色彩及び形態は、健全な住宅地にふさわしいものとし原色は使用しないものとする。</t>
    <phoneticPr fontId="3"/>
  </si>
  <si>
    <t>色彩については街並み景観に配慮し、商店街にふさわしくかつ周辺と調和のとれたものとする。</t>
    <phoneticPr fontId="3"/>
  </si>
  <si>
    <t>建築物等の色彩及び形態は健全な住宅地にふさわしいものとし原色は使用しないものとする。</t>
    <phoneticPr fontId="3"/>
  </si>
  <si>
    <t>擁壁</t>
    <rPh sb="0" eb="2">
      <t>ヨウヘキ</t>
    </rPh>
    <phoneticPr fontId="3"/>
  </si>
  <si>
    <t>建築物等の色彩及び形態は周辺の環境に配慮し、健全な住宅地にふさわしいものとする。</t>
    <phoneticPr fontId="3"/>
  </si>
  <si>
    <t>―</t>
    <phoneticPr fontId="3"/>
  </si>
  <si>
    <t>建築物等の色彩及び形態は、周辺の環境にふさわしいものとする。</t>
  </si>
  <si>
    <t>建築物等の色彩及び形態は、周辺の環境にふさわしいものとする。</t>
    <phoneticPr fontId="3"/>
  </si>
  <si>
    <t>１　建築物等の色彩は、原色は使用しないものとし、城下町らしいたたずまいと調和したものとする。
２　建築物（物置・車庫等の附属建築物を除く。）の最上階の屋根の勾配は、10分の1以上とする。</t>
    <phoneticPr fontId="3"/>
  </si>
  <si>
    <t>建築物等の色彩及び形態は、低層住宅地に調和したものとし、やすらぎのある住宅地景観が形成されるよう配慮する。</t>
    <phoneticPr fontId="3"/>
  </si>
  <si>
    <t>建築物等の色彩及び形態は、隣接した低層住宅地及び幹線道路沿いの軸線景観に配慮する。</t>
    <phoneticPr fontId="3"/>
  </si>
  <si>
    <t>建築物等の色彩及び形態は、やすらぎのある住宅地景観が形成されるよう配慮する。</t>
    <phoneticPr fontId="3"/>
  </si>
  <si>
    <t>建築物等の色彩及び形態は、周辺の住宅地や田園景観と調和したものとする。</t>
    <phoneticPr fontId="3"/>
  </si>
  <si>
    <t>建築物の屋根、外壁又はこれに代わる柱の色彩は、豊田市景観計画に基づく景観形成基準を遵守し、周囲の環境と調和した色調とする</t>
    <phoneticPr fontId="3"/>
  </si>
  <si>
    <t>建築物等の屋根、外壁又はこれに代わる柱の色彩は、豊田市景観計画に基づく景観形成基準を遵守し、周囲の環境と調和した色調とする。</t>
    <rPh sb="3" eb="4">
      <t>トウ</t>
    </rPh>
    <phoneticPr fontId="3"/>
  </si>
  <si>
    <t>建物の外壁の色彩は原色を避け、周囲の環境に調和した落ち着いた色にする。</t>
    <rPh sb="0" eb="2">
      <t>タテモノ</t>
    </rPh>
    <phoneticPr fontId="3"/>
  </si>
  <si>
    <t>建築物等の色彩及び形態は、周辺の環境に配慮し、健全な住宅地にふさわしいものとする。</t>
    <phoneticPr fontId="3"/>
  </si>
  <si>
    <t>建築物の屋根、外壁又はこれに代わる柱の色彩は、豊田市景観計画に基づく景観形成基準を遵守し、周囲の環境と調和した色調とする。</t>
    <phoneticPr fontId="3"/>
  </si>
  <si>
    <t>建築物及び広告物の色彩及び形態は、周辺の田園景観と調和したものとする。</t>
    <phoneticPr fontId="3"/>
  </si>
  <si>
    <t>建築物等の色彩及び形態は、豊田市景観計画に基づく景観形成基準を遵守し、文化ゾーンのコンセプトに調和したものとする。</t>
    <phoneticPr fontId="3"/>
  </si>
  <si>
    <t>建築物等の色彩及び形態は、健全な住宅地にふさわしいものとし、原色は使用しないものとする。</t>
    <phoneticPr fontId="3"/>
  </si>
  <si>
    <t>垣又はさくの構造：</t>
    <rPh sb="0" eb="1">
      <t>カキ</t>
    </rPh>
    <rPh sb="1" eb="2">
      <t>マタ</t>
    </rPh>
    <rPh sb="6" eb="8">
      <t>コウゾウ</t>
    </rPh>
    <phoneticPr fontId="3"/>
  </si>
  <si>
    <t>練り積み</t>
  </si>
  <si>
    <t>ＲＣ</t>
  </si>
  <si>
    <t>改築</t>
  </si>
  <si>
    <t>増築</t>
  </si>
  <si>
    <t>移転</t>
  </si>
  <si>
    <t>敷地面積</t>
    <rPh sb="0" eb="1">
      <t>フ</t>
    </rPh>
    <rPh sb="1" eb="2">
      <t>チ</t>
    </rPh>
    <rPh sb="2" eb="4">
      <t>メンセキ</t>
    </rPh>
    <phoneticPr fontId="3"/>
  </si>
  <si>
    <t>制限の内容</t>
    <rPh sb="0" eb="2">
      <t>セイゲン</t>
    </rPh>
    <rPh sb="3" eb="5">
      <t>ナイヨウ</t>
    </rPh>
    <phoneticPr fontId="3"/>
  </si>
  <si>
    <t>対応項目</t>
    <rPh sb="0" eb="2">
      <t>タイオウ</t>
    </rPh>
    <rPh sb="2" eb="4">
      <t>コウモク</t>
    </rPh>
    <phoneticPr fontId="3"/>
  </si>
  <si>
    <t>容積率</t>
    <rPh sb="0" eb="2">
      <t>ヨウセキ</t>
    </rPh>
    <rPh sb="2" eb="3">
      <t>リツ</t>
    </rPh>
    <phoneticPr fontId="3"/>
  </si>
  <si>
    <t>建蔽率</t>
    <rPh sb="0" eb="2">
      <t>ケンペイ</t>
    </rPh>
    <rPh sb="2" eb="3">
      <t>リツ</t>
    </rPh>
    <phoneticPr fontId="3"/>
  </si>
  <si>
    <t>最低敷地面積</t>
    <rPh sb="0" eb="2">
      <t>サイテイ</t>
    </rPh>
    <rPh sb="2" eb="4">
      <t>シキチ</t>
    </rPh>
    <rPh sb="4" eb="6">
      <t>メンセキ</t>
    </rPh>
    <phoneticPr fontId="3"/>
  </si>
  <si>
    <t>部分の高さ</t>
    <rPh sb="0" eb="2">
      <t>ブブン</t>
    </rPh>
    <rPh sb="3" eb="4">
      <t>タカ</t>
    </rPh>
    <phoneticPr fontId="3"/>
  </si>
  <si>
    <t>垣さくの構造</t>
    <rPh sb="0" eb="1">
      <t>カキ</t>
    </rPh>
    <rPh sb="4" eb="6">
      <t>コウゾウ</t>
    </rPh>
    <phoneticPr fontId="3"/>
  </si>
  <si>
    <t>擁壁の構造</t>
    <rPh sb="0" eb="2">
      <t>ヨウヘキ</t>
    </rPh>
    <rPh sb="3" eb="5">
      <t>コウゾウ</t>
    </rPh>
    <phoneticPr fontId="3"/>
  </si>
  <si>
    <t>形態又は意匠</t>
    <rPh sb="0" eb="2">
      <t>ケイタイ</t>
    </rPh>
    <rPh sb="2" eb="3">
      <t>マタ</t>
    </rPh>
    <rPh sb="4" eb="6">
      <t>イショウ</t>
    </rPh>
    <phoneticPr fontId="3"/>
  </si>
  <si>
    <t>判定</t>
    <rPh sb="0" eb="2">
      <t>ハンテイ</t>
    </rPh>
    <phoneticPr fontId="3"/>
  </si>
  <si>
    <t>必要図面</t>
    <rPh sb="0" eb="2">
      <t>ヒツヨウ</t>
    </rPh>
    <rPh sb="2" eb="4">
      <t>ズメン</t>
    </rPh>
    <phoneticPr fontId="3"/>
  </si>
  <si>
    <t>形態意匠の文言</t>
    <phoneticPr fontId="3"/>
  </si>
  <si>
    <t>用途制限</t>
    <rPh sb="0" eb="2">
      <t>ヨウト</t>
    </rPh>
    <rPh sb="2" eb="4">
      <t>セイゲン</t>
    </rPh>
    <phoneticPr fontId="3"/>
  </si>
  <si>
    <t>容積</t>
    <rPh sb="0" eb="2">
      <t>ヨウセキ</t>
    </rPh>
    <phoneticPr fontId="3"/>
  </si>
  <si>
    <t>建蔽</t>
    <rPh sb="0" eb="2">
      <t>ケンペイ</t>
    </rPh>
    <phoneticPr fontId="3"/>
  </si>
  <si>
    <t>敷地面積</t>
    <rPh sb="0" eb="2">
      <t>シキチ</t>
    </rPh>
    <rPh sb="2" eb="4">
      <t>メンセキ</t>
    </rPh>
    <phoneticPr fontId="3"/>
  </si>
  <si>
    <t>敷地面積の記入⇒</t>
    <rPh sb="5" eb="7">
      <t>キニュウ</t>
    </rPh>
    <phoneticPr fontId="3"/>
  </si>
  <si>
    <t>距離</t>
    <rPh sb="0" eb="2">
      <t>キョリ</t>
    </rPh>
    <phoneticPr fontId="3"/>
  </si>
  <si>
    <t>最高</t>
    <rPh sb="0" eb="2">
      <t>サイコウ</t>
    </rPh>
    <phoneticPr fontId="3"/>
  </si>
  <si>
    <t>軒</t>
    <rPh sb="0" eb="1">
      <t>ノキ</t>
    </rPh>
    <phoneticPr fontId="3"/>
  </si>
  <si>
    <t>部分</t>
    <rPh sb="0" eb="2">
      <t>ブブン</t>
    </rPh>
    <phoneticPr fontId="3"/>
  </si>
  <si>
    <t>形態意匠</t>
    <rPh sb="0" eb="2">
      <t>ケイタイ</t>
    </rPh>
    <rPh sb="2" eb="4">
      <t>イショウ</t>
    </rPh>
    <phoneticPr fontId="3"/>
  </si>
  <si>
    <t>垣さく</t>
    <rPh sb="0" eb="1">
      <t>カキ</t>
    </rPh>
    <phoneticPr fontId="3"/>
  </si>
  <si>
    <t>その他</t>
    <rPh sb="2" eb="3">
      <t>タ</t>
    </rPh>
    <phoneticPr fontId="3"/>
  </si>
  <si>
    <t>擁壁</t>
    <rPh sb="0" eb="2">
      <t>ヨウヘキ</t>
    </rPh>
    <phoneticPr fontId="3"/>
  </si>
  <si>
    <t>←</t>
    <phoneticPr fontId="3"/>
  </si>
  <si>
    <t>確認申請のとき</t>
    <rPh sb="0" eb="2">
      <t>カクニン</t>
    </rPh>
    <rPh sb="2" eb="4">
      <t>シンセイ</t>
    </rPh>
    <phoneticPr fontId="3"/>
  </si>
  <si>
    <t>届出の要否</t>
    <rPh sb="0" eb="2">
      <t>トドケデ</t>
    </rPh>
    <rPh sb="3" eb="5">
      <t>ヨウヒ</t>
    </rPh>
    <phoneticPr fontId="3"/>
  </si>
  <si>
    <t>← 該当しないものは削除又は空白を選択</t>
    <rPh sb="2" eb="4">
      <t>ガイトウ</t>
    </rPh>
    <rPh sb="10" eb="12">
      <t>サクジョ</t>
    </rPh>
    <rPh sb="12" eb="13">
      <t>マタ</t>
    </rPh>
    <rPh sb="14" eb="16">
      <t>クウハク</t>
    </rPh>
    <rPh sb="17" eb="19">
      <t>センタク</t>
    </rPh>
    <phoneticPr fontId="3"/>
  </si>
  <si>
    <t>← 該当しないものは削除又は空白を選択</t>
    <phoneticPr fontId="3"/>
  </si>
  <si>
    <t>← 建築物ごとに用途を記載</t>
    <rPh sb="2" eb="5">
      <t>ケンチクブツ</t>
    </rPh>
    <rPh sb="8" eb="10">
      <t>ヨウト</t>
    </rPh>
    <rPh sb="11" eb="13">
      <t>キサイ</t>
    </rPh>
    <phoneticPr fontId="3"/>
  </si>
  <si>
    <t>← 当該地区の制限の内容を表示
　 設計内容が適合している旨を確認してチェック</t>
    <rPh sb="2" eb="4">
      <t>トウガイ</t>
    </rPh>
    <rPh sb="4" eb="6">
      <t>チク</t>
    </rPh>
    <rPh sb="7" eb="9">
      <t>セイゲン</t>
    </rPh>
    <rPh sb="10" eb="12">
      <t>ナイヨウ</t>
    </rPh>
    <rPh sb="13" eb="15">
      <t>ヒョウジ</t>
    </rPh>
    <rPh sb="18" eb="20">
      <t>セッケイ</t>
    </rPh>
    <rPh sb="20" eb="22">
      <t>ナイヨウ</t>
    </rPh>
    <rPh sb="23" eb="25">
      <t>テキゴウ</t>
    </rPh>
    <rPh sb="29" eb="30">
      <t>ムネ</t>
    </rPh>
    <rPh sb="31" eb="33">
      <t>カクニン</t>
    </rPh>
    <phoneticPr fontId="3"/>
  </si>
  <si>
    <t>← 面積と用途を記載</t>
    <rPh sb="2" eb="4">
      <t>メンセキ</t>
    </rPh>
    <rPh sb="5" eb="7">
      <t>ヨウト</t>
    </rPh>
    <rPh sb="8" eb="10">
      <t>キサイ</t>
    </rPh>
    <phoneticPr fontId="3"/>
  </si>
  <si>
    <t>← 面積を入力（半角数字。以下同じ。）</t>
    <rPh sb="2" eb="4">
      <t>メンセキ</t>
    </rPh>
    <rPh sb="5" eb="7">
      <t>ニュウリョク</t>
    </rPh>
    <rPh sb="8" eb="10">
      <t>ハンカク</t>
    </rPh>
    <rPh sb="10" eb="12">
      <t>スウジ</t>
    </rPh>
    <rPh sb="13" eb="15">
      <t>イカ</t>
    </rPh>
    <rPh sb="15" eb="16">
      <t>オナ</t>
    </rPh>
    <phoneticPr fontId="3"/>
  </si>
  <si>
    <t>← 具体的な変更内容を記載</t>
    <rPh sb="2" eb="5">
      <t>グタイテキ</t>
    </rPh>
    <rPh sb="6" eb="8">
      <t>ヘンコウ</t>
    </rPh>
    <rPh sb="8" eb="10">
      <t>ナイヨウ</t>
    </rPh>
    <rPh sb="11" eb="13">
      <t>キサイ</t>
    </rPh>
    <phoneticPr fontId="3"/>
  </si>
  <si>
    <t>← 対象の面積を記載</t>
    <rPh sb="2" eb="4">
      <t>タイショウ</t>
    </rPh>
    <rPh sb="5" eb="7">
      <t>メンセキ</t>
    </rPh>
    <rPh sb="8" eb="10">
      <t>キサイ</t>
    </rPh>
    <phoneticPr fontId="3"/>
  </si>
  <si>
    <t>← それぞれ面積を記載
　 合計欄は自動で表示されます。</t>
    <rPh sb="6" eb="8">
      <t>メンセキ</t>
    </rPh>
    <rPh sb="9" eb="11">
      <t>キサイ</t>
    </rPh>
    <rPh sb="14" eb="16">
      <t>ゴウケイ</t>
    </rPh>
    <rPh sb="16" eb="17">
      <t>ラン</t>
    </rPh>
    <rPh sb="18" eb="20">
      <t>ジドウ</t>
    </rPh>
    <rPh sb="21" eb="23">
      <t>ヒョウジ</t>
    </rPh>
    <phoneticPr fontId="3"/>
  </si>
  <si>
    <t>← 届出者の住所及び氏名を記載</t>
    <rPh sb="2" eb="4">
      <t>トドケデ</t>
    </rPh>
    <rPh sb="4" eb="5">
      <t>シャ</t>
    </rPh>
    <rPh sb="6" eb="8">
      <t>ジュウショ</t>
    </rPh>
    <rPh sb="8" eb="9">
      <t>オヨ</t>
    </rPh>
    <rPh sb="10" eb="12">
      <t>シメイ</t>
    </rPh>
    <rPh sb="13" eb="15">
      <t>キサイ</t>
    </rPh>
    <phoneticPr fontId="3"/>
  </si>
  <si>
    <t>← 届出担当者の連絡先を記載（［］内は電話番号）</t>
    <rPh sb="2" eb="4">
      <t>トドケデ</t>
    </rPh>
    <rPh sb="4" eb="7">
      <t>タントウシャ</t>
    </rPh>
    <rPh sb="8" eb="11">
      <t>レンラクサキ</t>
    </rPh>
    <rPh sb="12" eb="14">
      <t>キサイ</t>
    </rPh>
    <rPh sb="17" eb="18">
      <t>ナイ</t>
    </rPh>
    <rPh sb="19" eb="21">
      <t>デンワ</t>
    </rPh>
    <rPh sb="21" eb="23">
      <t>バンゴウ</t>
    </rPh>
    <phoneticPr fontId="3"/>
  </si>
  <si>
    <t>← 対象の行為種別にチェック
　 （□⇒■に変換する）</t>
    <rPh sb="2" eb="4">
      <t>タイショウ</t>
    </rPh>
    <rPh sb="5" eb="7">
      <t>コウイ</t>
    </rPh>
    <rPh sb="7" eb="9">
      <t>シュベツ</t>
    </rPh>
    <rPh sb="22" eb="24">
      <t>ヘンカン</t>
    </rPh>
    <phoneticPr fontId="3"/>
  </si>
  <si>
    <t>← 行為の対象地の地番を記載</t>
    <rPh sb="2" eb="4">
      <t>コウイ</t>
    </rPh>
    <rPh sb="5" eb="8">
      <t>タイショウチ</t>
    </rPh>
    <rPh sb="9" eb="11">
      <t>チバン</t>
    </rPh>
    <rPh sb="12" eb="14">
      <t>キサイ</t>
    </rPh>
    <phoneticPr fontId="3"/>
  </si>
  <si>
    <t>← 着手予定日と完了予定日を記載</t>
    <rPh sb="2" eb="4">
      <t>チャクシュ</t>
    </rPh>
    <rPh sb="4" eb="6">
      <t>ヨテイ</t>
    </rPh>
    <rPh sb="6" eb="7">
      <t>ビ</t>
    </rPh>
    <rPh sb="8" eb="10">
      <t>カンリョウ</t>
    </rPh>
    <rPh sb="10" eb="12">
      <t>ヨテイ</t>
    </rPh>
    <rPh sb="12" eb="13">
      <t>ビ</t>
    </rPh>
    <rPh sb="14" eb="16">
      <t>キサイ</t>
    </rPh>
    <phoneticPr fontId="3"/>
  </si>
  <si>
    <t>←用途</t>
    <rPh sb="1" eb="3">
      <t>ヨウト</t>
    </rPh>
    <phoneticPr fontId="3"/>
  </si>
  <si>
    <t>←延べ面積</t>
    <rPh sb="1" eb="2">
      <t>ノ</t>
    </rPh>
    <rPh sb="3" eb="5">
      <t>メンセキ</t>
    </rPh>
    <phoneticPr fontId="3"/>
  </si>
  <si>
    <t>←建築面積</t>
    <rPh sb="1" eb="3">
      <t>ケンチク</t>
    </rPh>
    <rPh sb="3" eb="5">
      <t>メンセキ</t>
    </rPh>
    <phoneticPr fontId="3"/>
  </si>
  <si>
    <t>←敷地面積</t>
    <phoneticPr fontId="3"/>
  </si>
  <si>
    <t>←最高の高さ</t>
    <rPh sb="1" eb="3">
      <t>サイコウ</t>
    </rPh>
    <rPh sb="4" eb="5">
      <t>タカ</t>
    </rPh>
    <phoneticPr fontId="3"/>
  </si>
  <si>
    <t>←最高の軒高</t>
  </si>
  <si>
    <t>←形態又は意匠</t>
  </si>
  <si>
    <t>←垣さくの構造</t>
  </si>
  <si>
    <t>←擁壁の構造</t>
  </si>
  <si>
    <t>第２地区</t>
    <phoneticPr fontId="3"/>
  </si>
  <si>
    <t>地区名</t>
    <rPh sb="0" eb="2">
      <t>チク</t>
    </rPh>
    <rPh sb="2" eb="3">
      <t>メイ</t>
    </rPh>
    <phoneticPr fontId="3"/>
  </si>
  <si>
    <t>結合</t>
    <rPh sb="0" eb="2">
      <t>ケツゴウ</t>
    </rPh>
    <phoneticPr fontId="3"/>
  </si>
  <si>
    <t>区分</t>
    <rPh sb="0" eb="2">
      <t>クブン</t>
    </rPh>
    <phoneticPr fontId="3"/>
  </si>
  <si>
    <t>最終判定</t>
    <phoneticPr fontId="3"/>
  </si>
  <si>
    <t>形態意匠の文言</t>
    <rPh sb="0" eb="2">
      <t>ケイタイ</t>
    </rPh>
    <rPh sb="2" eb="4">
      <t>イショウ</t>
    </rPh>
    <rPh sb="5" eb="7">
      <t>モンゴン</t>
    </rPh>
    <phoneticPr fontId="3"/>
  </si>
  <si>
    <t>届出有無</t>
    <rPh sb="0" eb="2">
      <t>トドケデ</t>
    </rPh>
    <rPh sb="2" eb="4">
      <t>ウム</t>
    </rPh>
    <phoneticPr fontId="3"/>
  </si>
  <si>
    <t>← 届出日を記載。</t>
    <rPh sb="2" eb="4">
      <t>トドケデ</t>
    </rPh>
    <rPh sb="4" eb="5">
      <t>ビ</t>
    </rPh>
    <rPh sb="6" eb="8">
      <t>キサイ</t>
    </rPh>
    <phoneticPr fontId="3"/>
  </si>
  <si>
    <t>←各部分の高さ</t>
    <rPh sb="1" eb="4">
      <t>カクブブン</t>
    </rPh>
    <rPh sb="5" eb="6">
      <t>タカ</t>
    </rPh>
    <phoneticPr fontId="3"/>
  </si>
  <si>
    <t>←壁面後退</t>
    <rPh sb="1" eb="3">
      <t>ヘキメン</t>
    </rPh>
    <rPh sb="3" eb="5">
      <t>コウタイ</t>
    </rPh>
    <phoneticPr fontId="3"/>
  </si>
  <si>
    <t>←その他</t>
    <rPh sb="3" eb="4">
      <t>タ</t>
    </rPh>
    <phoneticPr fontId="3"/>
  </si>
  <si>
    <t>※用途・敷地面積は過半が属する方を適用</t>
    <rPh sb="1" eb="3">
      <t>ヨウト</t>
    </rPh>
    <rPh sb="4" eb="6">
      <t>シキチ</t>
    </rPh>
    <rPh sb="6" eb="8">
      <t>メンセキ</t>
    </rPh>
    <rPh sb="9" eb="11">
      <t>カハン</t>
    </rPh>
    <rPh sb="12" eb="13">
      <t>ゾク</t>
    </rPh>
    <rPh sb="15" eb="16">
      <t>ホウ</t>
    </rPh>
    <rPh sb="17" eb="19">
      <t>テキヨウ</t>
    </rPh>
    <phoneticPr fontId="3"/>
  </si>
  <si>
    <t>（２）</t>
    <phoneticPr fontId="3"/>
  </si>
  <si>
    <t>（１）</t>
    <phoneticPr fontId="3"/>
  </si>
  <si>
    <t>届出者が法人である場合においては、氏名は、その法人の名称及び代表者の氏名を記載すること。</t>
    <phoneticPr fontId="3"/>
  </si>
  <si>
    <t>１．</t>
    <phoneticPr fontId="3"/>
  </si>
  <si>
    <t>建築物等の用途の変更について変更部分が二以上あるときは、各部分ごとに記載すること。</t>
    <phoneticPr fontId="3"/>
  </si>
  <si>
    <t>２．</t>
  </si>
  <si>
    <t>地区計画又は住宅地高度利用地区計画において定められている内容に照らして、必要な事項について記載すること。</t>
    <phoneticPr fontId="3"/>
  </si>
  <si>
    <t>都市計画法第１２条の９に規定する内容を定めた地区整備計画の区域内における建築物の建築又は用途の変更については次によること。</t>
    <phoneticPr fontId="3"/>
  </si>
  <si>
    <t>３．</t>
    <phoneticPr fontId="3"/>
  </si>
  <si>
    <t>４．</t>
    <phoneticPr fontId="3"/>
  </si>
  <si>
    <t>当該建築物の建築については、（２）延べ面積欄の（　）の中に当該建築物の住宅の用途に供する部分の延べ面積を記載すること。用途の変更があわせて行われるときは、用途変更後の住宅の用途に供する部分の延べ面積を記載すること。</t>
    <phoneticPr fontId="3"/>
  </si>
  <si>
    <t>当該建築物の用途の変更については（２）敷地面積の合計欄及び（２）延べ面積の合計欄（同欄中の（　）は、用途変更後の当該建築物の住宅の用途に供する部分の延べ面積の合計欄）についても記載すること。</t>
    <phoneticPr fontId="3"/>
  </si>
  <si>
    <t>同一の土地の区域について２以上の種類を行おうとするときは、一の届出書によることができる。</t>
    <phoneticPr fontId="3"/>
  </si>
  <si>
    <t>５．</t>
    <phoneticPr fontId="3"/>
  </si>
  <si>
    <t>緑化施設の面積は、都市緑地法施行規則第９条に定める方法により算定すること。</t>
    <phoneticPr fontId="3"/>
  </si>
  <si>
    <t>６．</t>
  </si>
  <si>
    <t>保管</t>
    <rPh sb="0" eb="2">
      <t>ホカン</t>
    </rPh>
    <phoneticPr fontId="3"/>
  </si>
  <si>
    <t>←地区計画・地区名を選択
行為の対象地が２つの地区に属する場合は、敷地の過半が属する地区を上の{　}内で選択し、もう一方の地区を下の{ }で選択</t>
    <rPh sb="1" eb="3">
      <t>チク</t>
    </rPh>
    <rPh sb="3" eb="5">
      <t>ケイカク</t>
    </rPh>
    <rPh sb="6" eb="8">
      <t>チク</t>
    </rPh>
    <rPh sb="8" eb="9">
      <t>メイ</t>
    </rPh>
    <rPh sb="10" eb="12">
      <t>センタク</t>
    </rPh>
    <rPh sb="13" eb="15">
      <t>コウイ</t>
    </rPh>
    <rPh sb="16" eb="19">
      <t>タイショウチ</t>
    </rPh>
    <rPh sb="23" eb="25">
      <t>チク</t>
    </rPh>
    <rPh sb="26" eb="27">
      <t>ゾク</t>
    </rPh>
    <rPh sb="29" eb="31">
      <t>バアイ</t>
    </rPh>
    <rPh sb="33" eb="35">
      <t>シキチ</t>
    </rPh>
    <rPh sb="36" eb="38">
      <t>カハン</t>
    </rPh>
    <rPh sb="39" eb="40">
      <t>ゾク</t>
    </rPh>
    <rPh sb="42" eb="44">
      <t>チク</t>
    </rPh>
    <rPh sb="45" eb="46">
      <t>ウエ</t>
    </rPh>
    <rPh sb="50" eb="51">
      <t>ナイ</t>
    </rPh>
    <rPh sb="52" eb="54">
      <t>センタク</t>
    </rPh>
    <rPh sb="58" eb="60">
      <t>イッポウ</t>
    </rPh>
    <rPh sb="61" eb="63">
      <t>チク</t>
    </rPh>
    <rPh sb="64" eb="65">
      <t>シタ</t>
    </rPh>
    <rPh sb="70" eb="72">
      <t>センタク</t>
    </rPh>
    <phoneticPr fontId="3"/>
  </si>
  <si>
    <t>竹町北田</t>
    <rPh sb="0" eb="4">
      <t>タケチョウキタダ</t>
    </rPh>
    <phoneticPr fontId="3"/>
  </si>
  <si>
    <t>建築物等の色彩及び形態は、周辺の自然環境並びにやすらぎのある住宅地景観と調和したものとする。</t>
    <phoneticPr fontId="3"/>
  </si>
  <si>
    <t>１　建築物等の色彩は、原色は使用しないものとし、周辺の自然景観及び低層住宅地景観と調和した、健全な住宅地にふさわしいものとする。
２　建築物（物置、車庫等の附属建築物等を除く。）の屋根の勾配は、１０分の３以上とする。</t>
    <rPh sb="67" eb="70">
      <t>ケンチクブツ</t>
    </rPh>
    <rPh sb="71" eb="73">
      <t>モノオキ</t>
    </rPh>
    <rPh sb="74" eb="76">
      <t>シャコ</t>
    </rPh>
    <rPh sb="76" eb="77">
      <t>トウ</t>
    </rPh>
    <rPh sb="78" eb="80">
      <t>フゾク</t>
    </rPh>
    <rPh sb="80" eb="83">
      <t>ケンチクブツ</t>
    </rPh>
    <rPh sb="83" eb="84">
      <t>トウ</t>
    </rPh>
    <rPh sb="85" eb="86">
      <t>ノゾ</t>
    </rPh>
    <rPh sb="90" eb="92">
      <t>ヤネ</t>
    </rPh>
    <rPh sb="93" eb="95">
      <t>コウバイ</t>
    </rPh>
    <rPh sb="99" eb="100">
      <t>ブン</t>
    </rPh>
    <rPh sb="102" eb="104">
      <t>イジョウ</t>
    </rPh>
    <phoneticPr fontId="3"/>
  </si>
  <si>
    <t>美和住宅</t>
    <phoneticPr fontId="3"/>
  </si>
  <si>
    <t>若林東宮間</t>
    <rPh sb="3" eb="5">
      <t>ミヤマ</t>
    </rPh>
    <phoneticPr fontId="3"/>
  </si>
  <si>
    <t>大池汐取</t>
    <rPh sb="0" eb="2">
      <t>オオイケ</t>
    </rPh>
    <rPh sb="2" eb="4">
      <t>シオトリ</t>
    </rPh>
    <phoneticPr fontId="3"/>
  </si>
  <si>
    <t>若林東宮間</t>
    <rPh sb="3" eb="5">
      <t>ミヤマ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</si>
</sst>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numFmts>
  <fonts count="17" x14ac:knownFonts="1">
    <font>
      <sz val="11"/>
      <color theme="1"/>
      <name val="ＭＳ Ｐゴシック"/>
      <family val="2"/>
      <charset val="128"/>
      <scheme val="minor"/>
    </font>
    <font>
      <sz val="11"/>
      <color theme="1"/>
      <name val="ＭＳ Ｐゴシック"/>
      <family val="2"/>
      <charset val="128"/>
      <scheme val="minor"/>
    </font>
    <font>
      <sz val="10.5"/>
      <color theme="1"/>
      <name val="HGｺﾞｼｯｸM"/>
      <family val="3"/>
      <charset val="128"/>
    </font>
    <font>
      <sz val="6"/>
      <name val="ＭＳ Ｐゴシック"/>
      <family val="2"/>
      <charset val="128"/>
      <scheme val="minor"/>
    </font>
    <font>
      <sz val="14"/>
      <color theme="1"/>
      <name val="HGｺﾞｼｯｸM"/>
      <family val="3"/>
      <charset val="128"/>
    </font>
    <font>
      <b/>
      <sz val="14"/>
      <color theme="1"/>
      <name val="HGｺﾞｼｯｸM"/>
      <family val="3"/>
      <charset val="128"/>
    </font>
    <font>
      <sz val="12"/>
      <color theme="1"/>
      <name val="HGｺﾞｼｯｸM"/>
      <family val="3"/>
      <charset val="128"/>
    </font>
    <font>
      <sz val="9"/>
      <color theme="1"/>
      <name val="HGｺﾞｼｯｸM"/>
      <family val="3"/>
      <charset val="128"/>
    </font>
    <font>
      <sz val="9.5"/>
      <color theme="1"/>
      <name val="HGｺﾞｼｯｸM"/>
      <family val="3"/>
      <charset val="128"/>
    </font>
    <font>
      <sz val="10"/>
      <color theme="1"/>
      <name val="HGｺﾞｼｯｸM"/>
      <family val="3"/>
      <charset val="128"/>
    </font>
    <font>
      <sz val="6"/>
      <name val="ＭＳ Ｐゴシック"/>
      <family val="3"/>
      <charset val="128"/>
    </font>
    <font>
      <sz val="10.5"/>
      <color rgb="FFFF0000"/>
      <name val="HGｺﾞｼｯｸM"/>
      <family val="3"/>
      <charset val="128"/>
    </font>
    <font>
      <sz val="6"/>
      <color theme="1"/>
      <name val="HGｺﾞｼｯｸM"/>
      <family val="3"/>
      <charset val="128"/>
    </font>
    <font>
      <sz val="8"/>
      <color theme="1"/>
      <name val="HGｺﾞｼｯｸM"/>
      <family val="3"/>
      <charset val="128"/>
    </font>
    <font>
      <sz val="6"/>
      <color theme="1"/>
      <name val="ＭＳ Ｐゴシック"/>
      <family val="2"/>
      <charset val="128"/>
      <scheme val="minor"/>
    </font>
    <font>
      <sz val="6"/>
      <color theme="1"/>
      <name val="ＭＳ Ｐゴシック"/>
      <family val="3"/>
      <charset val="128"/>
      <scheme val="minor"/>
    </font>
    <font>
      <b/>
      <sz val="9"/>
      <color rgb="FFFF0000"/>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C000"/>
        <bgColor indexed="64"/>
      </patternFill>
    </fill>
  </fills>
  <borders count="43">
    <border>
      <left/>
      <right/>
      <top/>
      <bottom/>
      <diagonal/>
    </border>
    <border>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right style="thin">
        <color auto="1"/>
      </right>
      <top/>
      <bottom style="dotted">
        <color indexed="64"/>
      </bottom>
      <diagonal/>
    </border>
    <border>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327">
    <xf numFmtId="0" fontId="0" fillId="0" borderId="0" xfId="0">
      <alignment vertical="center"/>
    </xf>
    <xf numFmtId="0" fontId="2" fillId="0" borderId="0" xfId="0" applyFont="1">
      <alignment vertical="center"/>
    </xf>
    <xf numFmtId="0" fontId="2"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1" fillId="0" borderId="0" xfId="1">
      <alignment vertical="center"/>
    </xf>
    <xf numFmtId="0" fontId="1" fillId="0" borderId="17" xfId="1" applyBorder="1" applyAlignment="1">
      <alignment vertical="center" wrapText="1"/>
    </xf>
    <xf numFmtId="0" fontId="1" fillId="0" borderId="17" xfId="1" applyBorder="1">
      <alignment vertical="center"/>
    </xf>
    <xf numFmtId="0" fontId="1" fillId="0" borderId="17" xfId="1" applyBorder="1" applyAlignment="1">
      <alignment vertical="center" wrapText="1" shrinkToFit="1"/>
    </xf>
    <xf numFmtId="0" fontId="0" fillId="0" borderId="12" xfId="0" applyBorder="1" applyAlignment="1">
      <alignment horizontal="center" vertical="center" shrinkToFit="1"/>
    </xf>
    <xf numFmtId="0" fontId="2" fillId="2" borderId="0" xfId="0" applyFont="1" applyFill="1" applyAlignment="1">
      <alignment vertical="center" wrapText="1"/>
    </xf>
    <xf numFmtId="0" fontId="2" fillId="2" borderId="3" xfId="0" applyFont="1" applyFill="1" applyBorder="1" applyAlignment="1">
      <alignment vertical="center" wrapText="1"/>
    </xf>
    <xf numFmtId="0" fontId="0" fillId="0" borderId="17" xfId="1" applyFont="1" applyBorder="1">
      <alignment vertical="center"/>
    </xf>
    <xf numFmtId="0" fontId="0" fillId="0" borderId="0" xfId="1" applyFont="1">
      <alignment vertical="center"/>
    </xf>
    <xf numFmtId="0" fontId="2" fillId="2" borderId="0" xfId="0" applyFont="1" applyFill="1" applyAlignment="1">
      <alignment horizontal="center" vertical="center"/>
    </xf>
    <xf numFmtId="176" fontId="2" fillId="2" borderId="0" xfId="0" applyNumberFormat="1" applyFont="1" applyFill="1">
      <alignment vertical="center"/>
    </xf>
    <xf numFmtId="0" fontId="2" fillId="2" borderId="0" xfId="0" applyFont="1" applyFill="1" applyAlignment="1">
      <alignment horizontal="right" vertical="center"/>
    </xf>
    <xf numFmtId="0" fontId="2" fillId="2" borderId="0" xfId="0" applyFont="1" applyFill="1" applyAlignment="1"/>
    <xf numFmtId="0" fontId="2" fillId="5" borderId="3" xfId="0" applyFont="1" applyFill="1" applyBorder="1">
      <alignment vertical="center"/>
    </xf>
    <xf numFmtId="0" fontId="2" fillId="5" borderId="4" xfId="0" applyFont="1" applyFill="1" applyBorder="1">
      <alignment vertical="center"/>
    </xf>
    <xf numFmtId="0" fontId="2" fillId="5" borderId="6" xfId="0" applyFont="1" applyFill="1" applyBorder="1">
      <alignment vertical="center"/>
    </xf>
    <xf numFmtId="0" fontId="2" fillId="5" borderId="7" xfId="0" applyFont="1" applyFill="1" applyBorder="1">
      <alignment vertical="center"/>
    </xf>
    <xf numFmtId="0" fontId="1" fillId="0" borderId="0" xfId="1" applyAlignment="1">
      <alignment horizontal="center" vertical="center"/>
    </xf>
    <xf numFmtId="0" fontId="12" fillId="0" borderId="0" xfId="0" applyFont="1">
      <alignment vertical="center"/>
    </xf>
    <xf numFmtId="0" fontId="2" fillId="2" borderId="0" xfId="0" applyFont="1" applyFill="1" applyAlignment="1">
      <alignment shrinkToFit="1"/>
    </xf>
    <xf numFmtId="0" fontId="2" fillId="2" borderId="13" xfId="0" applyFont="1" applyFill="1" applyBorder="1">
      <alignment vertical="center"/>
    </xf>
    <xf numFmtId="0" fontId="14" fillId="0" borderId="17" xfId="1" applyFont="1" applyBorder="1" applyAlignment="1">
      <alignment horizontal="left" vertical="center" wrapText="1"/>
    </xf>
    <xf numFmtId="0" fontId="14" fillId="0" borderId="17" xfId="1" applyFont="1" applyBorder="1" applyAlignment="1">
      <alignment horizontal="left" vertical="center"/>
    </xf>
    <xf numFmtId="0" fontId="15" fillId="0" borderId="17" xfId="1" applyFont="1" applyBorder="1">
      <alignment vertical="center"/>
    </xf>
    <xf numFmtId="0" fontId="0" fillId="0" borderId="15" xfId="1" applyFont="1" applyBorder="1">
      <alignment vertical="center"/>
    </xf>
    <xf numFmtId="0" fontId="0" fillId="0" borderId="22" xfId="0" applyBorder="1" applyAlignment="1">
      <alignment horizontal="center" vertical="center"/>
    </xf>
    <xf numFmtId="0" fontId="0" fillId="0" borderId="0" xfId="1" applyFont="1" applyAlignment="1">
      <alignment horizontal="center" vertical="center"/>
    </xf>
    <xf numFmtId="0" fontId="1" fillId="6" borderId="17" xfId="1" applyFill="1" applyBorder="1">
      <alignment vertical="center"/>
    </xf>
    <xf numFmtId="0" fontId="1" fillId="6" borderId="15" xfId="1" applyFill="1" applyBorder="1">
      <alignment vertical="center"/>
    </xf>
    <xf numFmtId="0" fontId="0" fillId="0" borderId="23" xfId="1" applyFont="1" applyBorder="1">
      <alignment vertical="center"/>
    </xf>
    <xf numFmtId="0" fontId="0" fillId="0" borderId="27" xfId="1" applyFont="1" applyBorder="1">
      <alignment vertical="center"/>
    </xf>
    <xf numFmtId="0" fontId="0" fillId="0" borderId="28" xfId="0" applyBorder="1" applyAlignment="1">
      <alignment horizontal="center" vertical="center"/>
    </xf>
    <xf numFmtId="0" fontId="0" fillId="0" borderId="29" xfId="1" applyFont="1" applyBorder="1" applyAlignment="1">
      <alignment horizontal="center" vertical="center"/>
    </xf>
    <xf numFmtId="0" fontId="0" fillId="0" borderId="30" xfId="0" applyBorder="1" applyAlignment="1">
      <alignment horizontal="center" vertical="center"/>
    </xf>
    <xf numFmtId="0" fontId="12" fillId="0" borderId="8" xfId="0" applyFont="1" applyBorder="1">
      <alignment vertical="center"/>
    </xf>
    <xf numFmtId="0" fontId="0" fillId="0" borderId="37" xfId="1" applyFont="1" applyBorder="1" applyAlignment="1">
      <alignment horizontal="center" vertical="center"/>
    </xf>
    <xf numFmtId="0" fontId="0" fillId="0" borderId="38" xfId="1" applyFont="1" applyBorder="1" applyAlignment="1">
      <alignment horizontal="center" vertical="center"/>
    </xf>
    <xf numFmtId="0" fontId="1" fillId="6" borderId="6" xfId="1" applyFill="1" applyBorder="1" applyAlignment="1">
      <alignment horizontal="center" vertical="center"/>
    </xf>
    <xf numFmtId="0" fontId="0" fillId="6" borderId="36" xfId="0" applyFill="1" applyBorder="1" applyAlignment="1">
      <alignment horizontal="center" vertical="center"/>
    </xf>
    <xf numFmtId="0" fontId="1" fillId="6" borderId="13" xfId="1" applyFill="1" applyBorder="1" applyAlignment="1">
      <alignment horizontal="center" vertical="center"/>
    </xf>
    <xf numFmtId="0" fontId="0" fillId="6" borderId="26" xfId="0" applyFill="1" applyBorder="1" applyAlignment="1">
      <alignment horizontal="center" vertical="center"/>
    </xf>
    <xf numFmtId="0" fontId="1" fillId="6" borderId="12" xfId="1" applyFill="1" applyBorder="1" applyAlignment="1">
      <alignment horizontal="center" vertical="center"/>
    </xf>
    <xf numFmtId="0" fontId="0" fillId="0" borderId="31" xfId="1" applyFont="1" applyBorder="1">
      <alignment vertical="center"/>
    </xf>
    <xf numFmtId="0" fontId="0" fillId="6" borderId="32" xfId="0" applyFill="1" applyBorder="1" applyAlignment="1">
      <alignment horizontal="center" vertical="center"/>
    </xf>
    <xf numFmtId="0" fontId="6" fillId="2" borderId="0" xfId="0" applyFont="1" applyFill="1">
      <alignment vertical="center"/>
    </xf>
    <xf numFmtId="0" fontId="0" fillId="7" borderId="17" xfId="0" applyFill="1" applyBorder="1">
      <alignment vertical="center"/>
    </xf>
    <xf numFmtId="0" fontId="1" fillId="7" borderId="17" xfId="1" applyFill="1" applyBorder="1">
      <alignment vertical="center"/>
    </xf>
    <xf numFmtId="0" fontId="0" fillId="0" borderId="39" xfId="0" applyBorder="1">
      <alignment vertical="center"/>
    </xf>
    <xf numFmtId="0" fontId="0" fillId="7" borderId="40" xfId="0" applyFill="1" applyBorder="1">
      <alignment vertical="center"/>
    </xf>
    <xf numFmtId="0" fontId="0" fillId="7" borderId="41" xfId="0" applyFill="1" applyBorder="1">
      <alignment vertical="center"/>
    </xf>
    <xf numFmtId="0" fontId="0" fillId="0" borderId="3" xfId="0" applyBorder="1">
      <alignment vertical="center"/>
    </xf>
    <xf numFmtId="0" fontId="0" fillId="0" borderId="4" xfId="0" applyBorder="1">
      <alignment vertical="center"/>
    </xf>
    <xf numFmtId="0" fontId="0" fillId="0" borderId="42" xfId="0" applyBorder="1">
      <alignment vertical="center"/>
    </xf>
    <xf numFmtId="0" fontId="0" fillId="0" borderId="17" xfId="0" applyBorder="1" applyAlignment="1">
      <alignment horizontal="center" vertical="center"/>
    </xf>
    <xf numFmtId="0" fontId="2" fillId="2" borderId="0" xfId="0" applyFont="1" applyFill="1" applyAlignment="1">
      <alignment vertical="top" wrapText="1"/>
    </xf>
    <xf numFmtId="49" fontId="2" fillId="2" borderId="0" xfId="0" applyNumberFormat="1" applyFont="1" applyFill="1" applyAlignment="1">
      <alignment vertical="top"/>
    </xf>
    <xf numFmtId="0" fontId="2" fillId="2" borderId="0" xfId="0" applyFont="1" applyFill="1" applyAlignment="1">
      <alignment vertical="top"/>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7" fillId="2" borderId="7" xfId="0" applyFont="1" applyFill="1" applyBorder="1" applyAlignment="1">
      <alignment horizontal="right" vertical="center"/>
    </xf>
    <xf numFmtId="49" fontId="2" fillId="2" borderId="0" xfId="0" applyNumberFormat="1" applyFont="1" applyFill="1" applyAlignment="1">
      <alignment vertical="top" wrapText="1"/>
    </xf>
    <xf numFmtId="0" fontId="2" fillId="2" borderId="0" xfId="0" applyFont="1" applyFill="1" applyAlignment="1">
      <alignment vertical="top" wrapText="1"/>
    </xf>
    <xf numFmtId="0" fontId="6" fillId="0" borderId="0" xfId="0" applyFont="1" applyAlignment="1">
      <alignment vertical="top"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0" xfId="0" applyFont="1">
      <alignment vertical="center"/>
    </xf>
    <xf numFmtId="0" fontId="6" fillId="0" borderId="0" xfId="0" applyFont="1" applyAlignment="1">
      <alignment vertical="top"/>
    </xf>
    <xf numFmtId="0" fontId="6" fillId="0" borderId="8" xfId="0" applyFont="1" applyBorder="1">
      <alignment vertical="center"/>
    </xf>
    <xf numFmtId="0" fontId="6" fillId="0" borderId="8" xfId="0" applyFont="1" applyBorder="1" applyAlignment="1">
      <alignment vertical="top" wrapText="1"/>
    </xf>
    <xf numFmtId="0" fontId="4" fillId="2" borderId="0" xfId="0" applyFont="1" applyFill="1">
      <alignment vertical="center"/>
    </xf>
    <xf numFmtId="0" fontId="4" fillId="2" borderId="0" xfId="0" applyFont="1" applyFill="1" applyAlignment="1" applyProtection="1">
      <alignment horizontal="center" vertical="center"/>
      <protection locked="0"/>
    </xf>
    <xf numFmtId="0" fontId="5" fillId="2" borderId="0" xfId="0" applyFont="1" applyFill="1">
      <alignment vertical="center"/>
    </xf>
    <xf numFmtId="0" fontId="6" fillId="2"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6" fillId="2" borderId="0" xfId="0" applyFont="1" applyFill="1">
      <alignment vertical="center"/>
    </xf>
    <xf numFmtId="0" fontId="11" fillId="2" borderId="0" xfId="0" applyFont="1" applyFill="1" applyAlignment="1" applyProtection="1">
      <alignment horizontal="center" vertical="center"/>
      <protection hidden="1"/>
    </xf>
    <xf numFmtId="0" fontId="2" fillId="5" borderId="3" xfId="0" applyFont="1" applyFill="1" applyBorder="1" applyAlignment="1">
      <alignment horizontal="right" vertical="center"/>
    </xf>
    <xf numFmtId="0" fontId="2" fillId="5" borderId="6" xfId="0" applyFont="1" applyFill="1" applyBorder="1" applyAlignment="1">
      <alignment horizontal="right" vertical="center"/>
    </xf>
    <xf numFmtId="0" fontId="2" fillId="4" borderId="0" xfId="0" applyFont="1" applyFill="1" applyAlignment="1" applyProtection="1">
      <alignment horizontal="center" vertical="center"/>
      <protection locked="0"/>
    </xf>
    <xf numFmtId="0" fontId="2" fillId="2" borderId="0" xfId="0" applyFont="1" applyFill="1">
      <alignment vertical="center"/>
    </xf>
    <xf numFmtId="176" fontId="2" fillId="0" borderId="0" xfId="0" applyNumberFormat="1" applyFont="1" applyAlignment="1" applyProtection="1">
      <alignment horizontal="right" vertical="center"/>
      <protection locked="0"/>
    </xf>
    <xf numFmtId="0" fontId="2" fillId="2" borderId="0" xfId="0" applyFont="1" applyFill="1" applyAlignment="1"/>
    <xf numFmtId="0" fontId="2" fillId="2" borderId="0" xfId="0" applyFont="1" applyFill="1" applyAlignment="1" applyProtection="1">
      <alignment shrinkToFit="1"/>
      <protection locked="0"/>
    </xf>
    <xf numFmtId="0" fontId="2" fillId="2" borderId="1" xfId="0" applyFont="1" applyFill="1" applyBorder="1" applyAlignment="1" applyProtection="1">
      <alignment shrinkToFit="1"/>
      <protection locked="0"/>
    </xf>
    <xf numFmtId="0" fontId="2" fillId="2" borderId="0" xfId="0" applyFont="1" applyFill="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0" xfId="0" applyFont="1" applyFill="1" applyAlignment="1">
      <alignment horizontal="right" vertical="center"/>
    </xf>
    <xf numFmtId="0" fontId="2" fillId="2" borderId="1" xfId="0" applyFont="1" applyFill="1" applyBorder="1" applyAlignment="1">
      <alignment horizontal="right" vertical="center"/>
    </xf>
    <xf numFmtId="0" fontId="2" fillId="2" borderId="1" xfId="0" applyFont="1" applyFill="1" applyBorder="1">
      <alignment vertical="center"/>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horizontal="distributed" vertical="distributed"/>
    </xf>
    <xf numFmtId="0" fontId="2" fillId="2" borderId="0" xfId="0" applyFont="1" applyFill="1" applyProtection="1">
      <alignment vertical="center"/>
      <protection locked="0"/>
    </xf>
    <xf numFmtId="0" fontId="2" fillId="2" borderId="1" xfId="0" applyFont="1" applyFill="1" applyBorder="1" applyProtection="1">
      <alignment vertical="center"/>
      <protection locked="0"/>
    </xf>
    <xf numFmtId="0" fontId="2" fillId="2" borderId="0" xfId="0" applyFont="1" applyFill="1" applyAlignment="1">
      <alignment horizontal="left" vertical="center"/>
    </xf>
    <xf numFmtId="0" fontId="2" fillId="5" borderId="2" xfId="0" applyFont="1" applyFill="1" applyBorder="1">
      <alignment vertical="center"/>
    </xf>
    <xf numFmtId="0" fontId="2" fillId="5" borderId="3" xfId="0" applyFont="1" applyFill="1" applyBorder="1">
      <alignment vertical="center"/>
    </xf>
    <xf numFmtId="0" fontId="2" fillId="5" borderId="4" xfId="0" applyFont="1" applyFill="1" applyBorder="1">
      <alignment vertical="center"/>
    </xf>
    <xf numFmtId="0" fontId="2" fillId="5" borderId="5" xfId="0" applyFont="1" applyFill="1" applyBorder="1">
      <alignment vertical="center"/>
    </xf>
    <xf numFmtId="0" fontId="2" fillId="5" borderId="6" xfId="0" applyFont="1" applyFill="1" applyBorder="1">
      <alignment vertical="center"/>
    </xf>
    <xf numFmtId="0" fontId="2" fillId="5" borderId="7" xfId="0" applyFont="1" applyFill="1" applyBorder="1">
      <alignment vertical="center"/>
    </xf>
    <xf numFmtId="0" fontId="2" fillId="5" borderId="3" xfId="0" applyFont="1" applyFill="1" applyBorder="1" applyProtection="1">
      <alignment vertical="center"/>
      <protection locked="0"/>
    </xf>
    <xf numFmtId="0" fontId="2" fillId="5" borderId="6" xfId="0" applyFont="1" applyFill="1" applyBorder="1" applyProtection="1">
      <alignment vertical="center"/>
      <protection locked="0"/>
    </xf>
    <xf numFmtId="176" fontId="2" fillId="2" borderId="0" xfId="0" applyNumberFormat="1" applyFont="1" applyFill="1" applyAlignment="1" applyProtection="1">
      <alignment horizontal="left" vertical="center"/>
      <protection locked="0"/>
    </xf>
    <xf numFmtId="0" fontId="11" fillId="2" borderId="1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2" fillId="2" borderId="9"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6" fillId="2" borderId="0" xfId="0" applyFont="1" applyFill="1">
      <alignment vertical="center"/>
    </xf>
    <xf numFmtId="0" fontId="16" fillId="2" borderId="9" xfId="0" applyFont="1" applyFill="1" applyBorder="1">
      <alignment vertical="center"/>
    </xf>
    <xf numFmtId="0" fontId="16" fillId="2" borderId="6" xfId="0" applyFont="1" applyFill="1" applyBorder="1">
      <alignment vertical="center"/>
    </xf>
    <xf numFmtId="0" fontId="16" fillId="2" borderId="7" xfId="0" applyFont="1" applyFill="1" applyBorder="1">
      <alignment vertical="center"/>
    </xf>
    <xf numFmtId="0" fontId="2" fillId="5" borderId="0" xfId="0" applyFont="1" applyFill="1">
      <alignment vertical="center"/>
    </xf>
    <xf numFmtId="0" fontId="2" fillId="5" borderId="9" xfId="0" applyFont="1" applyFill="1" applyBorder="1">
      <alignment vertical="center"/>
    </xf>
    <xf numFmtId="0" fontId="2" fillId="5" borderId="2" xfId="0" applyFont="1" applyFill="1" applyBorder="1" applyProtection="1">
      <alignment vertical="center"/>
      <protection locked="0"/>
    </xf>
    <xf numFmtId="0" fontId="2" fillId="5" borderId="5" xfId="0" applyFont="1" applyFill="1" applyBorder="1" applyProtection="1">
      <alignment vertical="center"/>
      <protection locked="0"/>
    </xf>
    <xf numFmtId="0" fontId="2" fillId="5" borderId="2" xfId="0" applyFont="1" applyFill="1" applyBorder="1" applyProtection="1">
      <alignment vertical="center"/>
      <protection hidden="1"/>
    </xf>
    <xf numFmtId="0" fontId="2" fillId="5" borderId="3" xfId="0" applyFont="1" applyFill="1" applyBorder="1" applyProtection="1">
      <alignment vertical="center"/>
      <protection hidden="1"/>
    </xf>
    <xf numFmtId="0" fontId="2" fillId="5" borderId="5" xfId="0" applyFont="1" applyFill="1" applyBorder="1" applyProtection="1">
      <alignment vertical="center"/>
      <protection hidden="1"/>
    </xf>
    <xf numFmtId="0" fontId="2" fillId="5" borderId="6" xfId="0" applyFont="1" applyFill="1" applyBorder="1" applyProtection="1">
      <alignment vertical="center"/>
      <protection hidden="1"/>
    </xf>
    <xf numFmtId="0" fontId="2" fillId="5" borderId="3"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Protection="1">
      <alignment vertical="center"/>
      <protection locked="0"/>
    </xf>
    <xf numFmtId="0" fontId="2" fillId="5" borderId="0" xfId="0" applyFont="1" applyFill="1" applyProtection="1">
      <alignment vertical="center"/>
      <protection locked="0"/>
    </xf>
    <xf numFmtId="0" fontId="2" fillId="5" borderId="8" xfId="0" applyFont="1" applyFill="1" applyBorder="1" applyProtection="1">
      <alignment vertical="center"/>
      <protection hidden="1"/>
    </xf>
    <xf numFmtId="0" fontId="2" fillId="5" borderId="0" xfId="0" applyFont="1" applyFill="1" applyProtection="1">
      <alignment vertical="center"/>
      <protection hidden="1"/>
    </xf>
    <xf numFmtId="0" fontId="2" fillId="5" borderId="8" xfId="0" applyFont="1" applyFill="1" applyBorder="1" applyAlignment="1">
      <alignment horizontal="right" vertical="center"/>
    </xf>
    <xf numFmtId="0" fontId="2" fillId="5" borderId="5" xfId="0" applyFont="1" applyFill="1" applyBorder="1" applyAlignment="1">
      <alignment horizontal="right" vertical="center"/>
    </xf>
    <xf numFmtId="0" fontId="2" fillId="5" borderId="12" xfId="0" applyFont="1" applyFill="1" applyBorder="1">
      <alignment vertical="center"/>
    </xf>
    <xf numFmtId="0" fontId="2" fillId="5" borderId="13" xfId="0" applyFont="1" applyFill="1" applyBorder="1">
      <alignment vertical="center"/>
    </xf>
    <xf numFmtId="0" fontId="2" fillId="5" borderId="14" xfId="0" applyFont="1" applyFill="1" applyBorder="1">
      <alignment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2" fillId="5" borderId="4" xfId="0" applyFont="1" applyFill="1" applyBorder="1" applyProtection="1">
      <alignment vertical="center"/>
      <protection locked="0"/>
    </xf>
    <xf numFmtId="0" fontId="2" fillId="5" borderId="7" xfId="0" applyFont="1" applyFill="1" applyBorder="1" applyProtection="1">
      <alignment vertical="center"/>
      <protection locked="0"/>
    </xf>
    <xf numFmtId="0" fontId="7" fillId="5" borderId="0" xfId="0" applyFont="1" applyFill="1" applyProtection="1">
      <alignment vertical="center"/>
      <protection locked="0"/>
    </xf>
    <xf numFmtId="0" fontId="7" fillId="5" borderId="6" xfId="0" applyFont="1" applyFill="1" applyBorder="1" applyProtection="1">
      <alignment vertical="center"/>
      <protection locked="0"/>
    </xf>
    <xf numFmtId="0" fontId="7" fillId="5" borderId="0" xfId="0" applyFont="1" applyFill="1">
      <alignment vertical="center"/>
    </xf>
    <xf numFmtId="0" fontId="7" fillId="5" borderId="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3"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3" xfId="0" applyFont="1" applyFill="1" applyBorder="1" applyProtection="1">
      <alignment vertical="center"/>
      <protection locked="0"/>
    </xf>
    <xf numFmtId="0" fontId="2" fillId="2" borderId="6" xfId="0" applyFont="1" applyFill="1" applyBorder="1" applyProtection="1">
      <alignment vertical="center"/>
      <protection locked="0"/>
    </xf>
    <xf numFmtId="0" fontId="2" fillId="2" borderId="0" xfId="0" applyFont="1" applyFill="1" applyAlignment="1" applyProtection="1">
      <alignment horizontal="right" vertical="center"/>
      <protection locked="0"/>
    </xf>
    <xf numFmtId="0" fontId="2" fillId="2" borderId="6" xfId="0" applyFont="1" applyFill="1" applyBorder="1" applyAlignment="1" applyProtection="1">
      <alignment horizontal="right" vertical="center"/>
      <protection locked="0"/>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8" xfId="0" applyFont="1" applyFill="1" applyBorder="1">
      <alignment vertical="center"/>
    </xf>
    <xf numFmtId="0" fontId="7" fillId="2" borderId="0" xfId="0" applyFont="1" applyFill="1">
      <alignment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7" fillId="2" borderId="8" xfId="0" applyFont="1" applyFill="1" applyBorder="1" applyAlignment="1">
      <alignment horizontal="center" vertical="top"/>
    </xf>
    <xf numFmtId="0" fontId="7" fillId="2" borderId="0" xfId="0" applyFont="1" applyFill="1" applyAlignment="1">
      <alignment horizontal="center" vertical="top"/>
    </xf>
    <xf numFmtId="0" fontId="7" fillId="2" borderId="9" xfId="0" applyFont="1" applyFill="1" applyBorder="1" applyAlignment="1">
      <alignment horizontal="center" vertical="top"/>
    </xf>
    <xf numFmtId="0" fontId="2" fillId="5" borderId="12" xfId="0" applyFont="1" applyFill="1" applyBorder="1" applyAlignment="1">
      <alignment horizontal="left" vertical="center"/>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49" fontId="2" fillId="2" borderId="0" xfId="0" applyNumberFormat="1" applyFont="1" applyFill="1" applyAlignment="1">
      <alignment horizontal="right" vertical="top" wrapText="1"/>
    </xf>
    <xf numFmtId="49" fontId="2" fillId="2" borderId="0" xfId="0" applyNumberFormat="1" applyFont="1" applyFill="1" applyAlignment="1">
      <alignment vertical="top"/>
    </xf>
    <xf numFmtId="0" fontId="2" fillId="2" borderId="0" xfId="0" applyFont="1" applyFill="1" applyAlignment="1">
      <alignment vertical="top"/>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2" fillId="0" borderId="17" xfId="0" applyFont="1" applyBorder="1">
      <alignment vertical="center"/>
    </xf>
    <xf numFmtId="0" fontId="2" fillId="2" borderId="15" xfId="0" applyFont="1" applyFill="1" applyBorder="1" applyAlignment="1">
      <alignment vertical="center" wrapText="1"/>
    </xf>
    <xf numFmtId="0" fontId="2" fillId="2" borderId="18" xfId="0" applyFont="1" applyFill="1" applyBorder="1" applyAlignment="1">
      <alignment vertical="center" wrapText="1"/>
    </xf>
    <xf numFmtId="0" fontId="2" fillId="2" borderId="9" xfId="0" applyFont="1" applyFill="1" applyBorder="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6" xfId="0" applyFont="1" applyFill="1" applyBorder="1">
      <alignment vertical="center"/>
    </xf>
    <xf numFmtId="0" fontId="2" fillId="2" borderId="15" xfId="0" applyFont="1" applyFill="1" applyBorder="1" applyAlignment="1">
      <alignment vertical="center" shrinkToFit="1"/>
    </xf>
    <xf numFmtId="0" fontId="2" fillId="2" borderId="18" xfId="0" applyFont="1" applyFill="1" applyBorder="1" applyAlignment="1">
      <alignment vertical="center" shrinkToFit="1"/>
    </xf>
    <xf numFmtId="0" fontId="2" fillId="2" borderId="16" xfId="0" applyFont="1" applyFill="1" applyBorder="1" applyAlignment="1">
      <alignment vertical="center" shrinkToFit="1"/>
    </xf>
    <xf numFmtId="0" fontId="2" fillId="0" borderId="15" xfId="0" applyFont="1" applyBorder="1">
      <alignment vertical="center"/>
    </xf>
    <xf numFmtId="0" fontId="2" fillId="0" borderId="18" xfId="0" applyFont="1" applyBorder="1">
      <alignment vertical="center"/>
    </xf>
    <xf numFmtId="0" fontId="2" fillId="0" borderId="16" xfId="0" applyFont="1" applyBorder="1">
      <alignment vertical="center"/>
    </xf>
    <xf numFmtId="49" fontId="2" fillId="0" borderId="15"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6" xfId="0" applyNumberFormat="1" applyFont="1" applyBorder="1" applyAlignment="1">
      <alignment horizontal="center" vertical="center"/>
    </xf>
    <xf numFmtId="0" fontId="2" fillId="2" borderId="8" xfId="0" applyFont="1" applyFill="1" applyBorder="1" applyAlignment="1">
      <alignment vertical="center" shrinkToFit="1"/>
    </xf>
    <xf numFmtId="0" fontId="2" fillId="2" borderId="0" xfId="0" applyFont="1" applyFill="1" applyAlignment="1">
      <alignment vertical="center" shrinkToFit="1"/>
    </xf>
    <xf numFmtId="0" fontId="2" fillId="2" borderId="9"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0" borderId="8" xfId="0" applyFont="1" applyBorder="1">
      <alignment vertical="center"/>
    </xf>
    <xf numFmtId="0" fontId="2" fillId="0" borderId="0" xfId="0" applyFont="1">
      <alignment vertical="center"/>
    </xf>
    <xf numFmtId="0" fontId="2" fillId="0" borderId="9"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2" fillId="2" borderId="15" xfId="0" applyFont="1" applyFill="1" applyBorder="1">
      <alignment vertical="center"/>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2" borderId="9"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3" xfId="0" applyFont="1" applyFill="1" applyBorder="1" applyAlignment="1" applyProtection="1">
      <alignment vertical="center" shrinkToFit="1"/>
      <protection locked="0"/>
    </xf>
    <xf numFmtId="0" fontId="2" fillId="2" borderId="6" xfId="0" applyFont="1" applyFill="1" applyBorder="1" applyAlignment="1" applyProtection="1">
      <alignment vertical="center" shrinkToFit="1"/>
      <protection locked="0"/>
    </xf>
    <xf numFmtId="0" fontId="13" fillId="0" borderId="3" xfId="0" applyFont="1" applyBorder="1" applyAlignment="1" applyProtection="1">
      <alignment vertical="center" wrapText="1"/>
      <protection hidden="1"/>
    </xf>
    <xf numFmtId="0" fontId="13" fillId="0" borderId="4" xfId="0" applyFont="1" applyBorder="1" applyAlignment="1" applyProtection="1">
      <alignment vertical="center" wrapText="1"/>
      <protection hidden="1"/>
    </xf>
    <xf numFmtId="0" fontId="13" fillId="0" borderId="0" xfId="0" applyFont="1" applyAlignment="1" applyProtection="1">
      <alignment vertical="center" wrapText="1"/>
      <protection hidden="1"/>
    </xf>
    <xf numFmtId="0" fontId="13" fillId="0" borderId="9" xfId="0" applyFont="1" applyBorder="1" applyAlignment="1" applyProtection="1">
      <alignment vertical="center" wrapText="1"/>
      <protection hidden="1"/>
    </xf>
    <xf numFmtId="0" fontId="13" fillId="0" borderId="6" xfId="0" applyFont="1" applyBorder="1" applyAlignment="1" applyProtection="1">
      <alignment vertical="center" wrapText="1"/>
      <protection hidden="1"/>
    </xf>
    <xf numFmtId="0" fontId="13" fillId="0" borderId="7" xfId="0" applyFont="1" applyBorder="1" applyAlignment="1" applyProtection="1">
      <alignment vertical="center" wrapText="1"/>
      <protection hidden="1"/>
    </xf>
    <xf numFmtId="0" fontId="2" fillId="5" borderId="2" xfId="0" applyFont="1" applyFill="1" applyBorder="1" applyAlignment="1">
      <alignment vertical="center" textRotation="255"/>
    </xf>
    <xf numFmtId="0" fontId="2" fillId="5" borderId="3" xfId="0" applyFont="1" applyFill="1" applyBorder="1" applyAlignment="1">
      <alignment vertical="center" textRotation="255"/>
    </xf>
    <xf numFmtId="0" fontId="2" fillId="5" borderId="4" xfId="0" applyFont="1" applyFill="1" applyBorder="1" applyAlignment="1">
      <alignment vertical="center" textRotation="255"/>
    </xf>
    <xf numFmtId="0" fontId="2" fillId="5" borderId="8" xfId="0" applyFont="1" applyFill="1" applyBorder="1" applyAlignment="1">
      <alignment vertical="center" textRotation="255"/>
    </xf>
    <xf numFmtId="0" fontId="2" fillId="5" borderId="0" xfId="0" applyFont="1" applyFill="1" applyAlignment="1">
      <alignment vertical="center" textRotation="255"/>
    </xf>
    <xf numFmtId="0" fontId="2" fillId="5" borderId="9" xfId="0" applyFont="1" applyFill="1" applyBorder="1" applyAlignment="1">
      <alignment vertical="center" textRotation="255"/>
    </xf>
    <xf numFmtId="0" fontId="2" fillId="5" borderId="5" xfId="0" applyFont="1" applyFill="1" applyBorder="1" applyAlignment="1">
      <alignment vertical="center" textRotation="255"/>
    </xf>
    <xf numFmtId="0" fontId="2" fillId="5" borderId="6" xfId="0" applyFont="1" applyFill="1" applyBorder="1" applyAlignment="1">
      <alignment vertical="center" textRotation="255"/>
    </xf>
    <xf numFmtId="0" fontId="2" fillId="5" borderId="7" xfId="0" applyFont="1" applyFill="1" applyBorder="1" applyAlignment="1">
      <alignment vertical="center" textRotation="255"/>
    </xf>
    <xf numFmtId="0" fontId="2" fillId="5" borderId="2" xfId="0" applyFont="1" applyFill="1" applyBorder="1" applyAlignment="1">
      <alignment vertical="center" textRotation="255" wrapText="1"/>
    </xf>
    <xf numFmtId="0" fontId="2" fillId="5" borderId="3" xfId="0" applyFont="1" applyFill="1" applyBorder="1" applyAlignment="1">
      <alignment vertical="center" textRotation="255" wrapText="1"/>
    </xf>
    <xf numFmtId="0" fontId="2" fillId="5" borderId="4" xfId="0" applyFont="1" applyFill="1" applyBorder="1" applyAlignment="1">
      <alignment vertical="center" textRotation="255" wrapText="1"/>
    </xf>
    <xf numFmtId="0" fontId="2" fillId="5" borderId="8" xfId="0" applyFont="1" applyFill="1" applyBorder="1" applyAlignment="1">
      <alignment vertical="center" textRotation="255" wrapText="1"/>
    </xf>
    <xf numFmtId="0" fontId="2" fillId="5" borderId="0" xfId="0" applyFont="1" applyFill="1" applyAlignment="1">
      <alignment vertical="center" textRotation="255" wrapText="1"/>
    </xf>
    <xf numFmtId="0" fontId="2" fillId="5" borderId="9" xfId="0" applyFont="1" applyFill="1" applyBorder="1" applyAlignment="1">
      <alignment vertical="center" textRotation="255" wrapText="1"/>
    </xf>
    <xf numFmtId="0" fontId="2" fillId="5" borderId="5" xfId="0" applyFont="1" applyFill="1" applyBorder="1" applyAlignment="1">
      <alignment vertical="center" textRotation="255" wrapText="1"/>
    </xf>
    <xf numFmtId="0" fontId="2" fillId="5" borderId="6" xfId="0" applyFont="1" applyFill="1" applyBorder="1" applyAlignment="1">
      <alignment vertical="center" textRotation="255" wrapText="1"/>
    </xf>
    <xf numFmtId="0" fontId="2" fillId="5" borderId="7" xfId="0" applyFont="1" applyFill="1" applyBorder="1" applyAlignment="1">
      <alignment vertical="center" textRotation="255" wrapText="1"/>
    </xf>
    <xf numFmtId="0" fontId="2" fillId="0" borderId="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0" xfId="0" applyFont="1" applyFill="1" applyAlignment="1" applyProtection="1">
      <alignment horizontal="right" vertical="center"/>
      <protection locked="0"/>
    </xf>
    <xf numFmtId="0" fontId="2" fillId="5" borderId="6" xfId="0" applyFont="1" applyFill="1" applyBorder="1" applyAlignment="1" applyProtection="1">
      <alignment horizontal="right" vertical="center"/>
      <protection locked="0"/>
    </xf>
    <xf numFmtId="0" fontId="2" fillId="5" borderId="9" xfId="0" applyFont="1" applyFill="1" applyBorder="1" applyProtection="1">
      <alignment vertical="center"/>
      <protection locked="0"/>
    </xf>
    <xf numFmtId="0" fontId="2" fillId="5" borderId="8" xfId="0" applyFont="1" applyFill="1" applyBorder="1">
      <alignment vertical="center"/>
    </xf>
    <xf numFmtId="0" fontId="7" fillId="5" borderId="9" xfId="0" applyFont="1" applyFill="1" applyBorder="1">
      <alignment vertical="center"/>
    </xf>
    <xf numFmtId="0" fontId="2" fillId="2" borderId="1" xfId="0" applyFont="1" applyFill="1" applyBorder="1" applyAlignment="1" applyProtection="1">
      <alignment horizontal="center" vertical="center"/>
      <protection locked="0"/>
    </xf>
    <xf numFmtId="0" fontId="2" fillId="5" borderId="1" xfId="0" applyFont="1" applyFill="1" applyBorder="1" applyProtection="1">
      <alignment vertical="center"/>
      <protection locked="0"/>
    </xf>
    <xf numFmtId="0" fontId="2" fillId="5" borderId="10" xfId="0" applyFont="1" applyFill="1" applyBorder="1" applyProtection="1">
      <alignment vertical="center"/>
      <protection locked="0"/>
    </xf>
    <xf numFmtId="0" fontId="0" fillId="0" borderId="17" xfId="1" applyFont="1" applyBorder="1" applyAlignment="1">
      <alignment horizontal="center" vertical="center"/>
    </xf>
    <xf numFmtId="0" fontId="1" fillId="3" borderId="15" xfId="1" applyFill="1" applyBorder="1" applyAlignment="1">
      <alignment horizontal="center" vertical="center"/>
    </xf>
    <xf numFmtId="0" fontId="1" fillId="3" borderId="16" xfId="1" applyFill="1" applyBorder="1" applyAlignment="1">
      <alignment horizontal="center" vertical="center"/>
    </xf>
    <xf numFmtId="0" fontId="1" fillId="3" borderId="15" xfId="1" applyFill="1" applyBorder="1" applyAlignment="1">
      <alignment horizontal="center" vertical="center" wrapText="1"/>
    </xf>
    <xf numFmtId="0" fontId="1" fillId="3" borderId="16" xfId="1" applyFill="1" applyBorder="1" applyAlignment="1">
      <alignment horizontal="center" vertical="center" wrapText="1"/>
    </xf>
    <xf numFmtId="0" fontId="0" fillId="0" borderId="2" xfId="0" applyBorder="1" applyAlignment="1">
      <alignment horizontal="center" vertical="center" wrapText="1" shrinkToFit="1"/>
    </xf>
    <xf numFmtId="0" fontId="0" fillId="0" borderId="5" xfId="0" applyBorder="1" applyAlignment="1">
      <alignment horizontal="center" vertical="center" shrinkToFit="1"/>
    </xf>
    <xf numFmtId="0" fontId="0" fillId="0" borderId="17" xfId="0" applyBorder="1" applyAlignment="1">
      <alignment horizontal="center" vertical="center" wrapText="1" shrinkToFit="1"/>
    </xf>
    <xf numFmtId="0" fontId="0" fillId="0" borderId="17" xfId="0" applyBorder="1" applyAlignment="1">
      <alignment horizontal="center" vertical="center" shrinkToFit="1"/>
    </xf>
    <xf numFmtId="0" fontId="0" fillId="0" borderId="5" xfId="0" applyBorder="1" applyAlignment="1">
      <alignment horizontal="center" vertical="center" wrapText="1"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7" borderId="2" xfId="0"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0" fillId="7" borderId="8" xfId="0" applyFill="1" applyBorder="1" applyAlignment="1">
      <alignment vertical="center" wrapText="1"/>
    </xf>
    <xf numFmtId="0" fontId="0" fillId="7" borderId="0" xfId="0" applyFill="1" applyAlignment="1">
      <alignment vertical="center" wrapText="1"/>
    </xf>
    <xf numFmtId="0" fontId="0" fillId="7" borderId="9" xfId="0" applyFill="1" applyBorder="1" applyAlignment="1">
      <alignment vertical="center" wrapText="1"/>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7" xfId="0" applyFill="1" applyBorder="1" applyAlignment="1">
      <alignment vertical="center" wrapText="1"/>
    </xf>
    <xf numFmtId="0" fontId="1" fillId="6" borderId="33" xfId="1" applyFill="1" applyBorder="1">
      <alignment vertical="center"/>
    </xf>
    <xf numFmtId="0" fontId="1" fillId="6" borderId="34" xfId="1" applyFill="1" applyBorder="1">
      <alignment vertical="center"/>
    </xf>
    <xf numFmtId="0" fontId="1" fillId="6" borderId="35" xfId="1" applyFill="1" applyBorder="1">
      <alignment vertical="center"/>
    </xf>
    <xf numFmtId="0" fontId="0" fillId="0" borderId="25" xfId="1" applyFont="1" applyBorder="1" applyAlignment="1">
      <alignment horizontal="right" vertical="center"/>
    </xf>
    <xf numFmtId="0" fontId="0" fillId="0" borderId="14" xfId="1" applyFont="1" applyBorder="1" applyAlignment="1">
      <alignment horizontal="right" vertical="center"/>
    </xf>
    <xf numFmtId="0" fontId="0" fillId="0" borderId="25" xfId="1" applyFont="1" applyBorder="1">
      <alignment vertical="center"/>
    </xf>
    <xf numFmtId="0" fontId="0" fillId="0" borderId="13" xfId="1" applyFont="1" applyBorder="1">
      <alignment vertical="center"/>
    </xf>
    <xf numFmtId="0" fontId="0" fillId="0" borderId="24" xfId="1" applyFont="1" applyBorder="1">
      <alignment vertical="center"/>
    </xf>
  </cellXfs>
  <cellStyles count="2">
    <cellStyle name="標準" xfId="0" builtinId="0"/>
    <cellStyle name="標準 2" xfId="1" xr:uid="{00000000-0005-0000-0000-000001000000}"/>
  </cellStyles>
  <dxfs count="66">
    <dxf>
      <fill>
        <patternFill>
          <bgColor rgb="FFFFC000"/>
        </patternFill>
      </fill>
    </dxf>
    <dxf>
      <fill>
        <patternFill>
          <bgColor rgb="FFFFC000"/>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theme="4"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bgColor theme="4" tint="0.79998168889431442"/>
        </patternFill>
      </fill>
    </dxf>
    <dxf>
      <font>
        <color rgb="FFFF0000"/>
      </font>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tint="-0.34998626667073579"/>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patternFill>
      </fill>
    </dxf>
    <dxf>
      <fill>
        <patternFill>
          <bgColor theme="0" tint="-0.34998626667073579"/>
        </patternFill>
      </fill>
    </dxf>
    <dxf>
      <fill>
        <patternFill>
          <bgColor theme="0"/>
        </patternFill>
      </fill>
    </dxf>
    <dxf>
      <fill>
        <patternFill>
          <bgColor theme="0" tint="-0.34998626667073579"/>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66676</xdr:colOff>
      <xdr:row>20</xdr:row>
      <xdr:rowOff>47625</xdr:rowOff>
    </xdr:from>
    <xdr:to>
      <xdr:col>24</xdr:col>
      <xdr:colOff>38101</xdr:colOff>
      <xdr:row>29</xdr:row>
      <xdr:rowOff>47625</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2914651" y="1962150"/>
          <a:ext cx="95250" cy="942975"/>
        </a:xfrm>
        <a:prstGeom prst="rightBrace">
          <a:avLst>
            <a:gd name="adj1" fmla="val 8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160"/>
  <sheetViews>
    <sheetView tabSelected="1" view="pageBreakPreview" zoomScaleNormal="100" zoomScaleSheetLayoutView="100" workbookViewId="0">
      <selection activeCell="X64" sqref="X64:BB69"/>
    </sheetView>
  </sheetViews>
  <sheetFormatPr defaultColWidth="1.6640625" defaultRowHeight="9" customHeight="1" x14ac:dyDescent="0.2"/>
  <cols>
    <col min="1" max="2" width="1.6640625" style="1"/>
    <col min="3" max="3" width="1.6640625" style="1" customWidth="1"/>
    <col min="4" max="8" width="1.6640625" style="1"/>
    <col min="9" max="9" width="1.77734375" style="1" customWidth="1"/>
    <col min="10" max="11" width="1.6640625" style="1"/>
    <col min="12" max="12" width="1.6640625" style="1" customWidth="1"/>
    <col min="13" max="19" width="1.6640625" style="1"/>
    <col min="20" max="20" width="1.6640625" style="1" customWidth="1"/>
    <col min="21" max="52" width="1.6640625" style="1"/>
    <col min="53" max="53" width="1.6640625" style="1" customWidth="1"/>
    <col min="54" max="16384" width="1.6640625" style="1"/>
  </cols>
  <sheetData>
    <row r="1" spans="1:98" ht="9" customHeight="1" x14ac:dyDescent="0.2">
      <c r="A1" s="2"/>
      <c r="B1" s="2"/>
      <c r="C1" s="2"/>
      <c r="D1" s="2"/>
      <c r="E1" s="2"/>
      <c r="F1" s="2"/>
      <c r="G1" s="87" t="s">
        <v>0</v>
      </c>
      <c r="H1" s="87"/>
      <c r="I1" s="88"/>
      <c r="J1" s="88"/>
      <c r="K1" s="88"/>
      <c r="L1" s="88"/>
      <c r="M1" s="88"/>
      <c r="N1" s="88"/>
      <c r="O1" s="88"/>
      <c r="P1" s="88"/>
      <c r="Q1" s="88"/>
      <c r="R1" s="88"/>
      <c r="S1" s="88"/>
      <c r="T1" s="88"/>
      <c r="U1" s="88"/>
      <c r="V1" s="88"/>
      <c r="W1" s="88"/>
      <c r="X1" s="89" t="s">
        <v>1</v>
      </c>
      <c r="Y1" s="89"/>
      <c r="Z1" s="89"/>
      <c r="AA1" s="89"/>
      <c r="AB1" s="89"/>
      <c r="AC1" s="89"/>
      <c r="AD1" s="89"/>
      <c r="AE1" s="89"/>
      <c r="AF1" s="87" t="s">
        <v>2</v>
      </c>
      <c r="AG1" s="87"/>
      <c r="AH1" s="2"/>
      <c r="AI1" s="2"/>
      <c r="AJ1" s="93"/>
      <c r="AK1" s="93"/>
      <c r="AL1" s="93"/>
      <c r="AM1" s="93"/>
      <c r="AN1" s="93"/>
      <c r="AO1" s="93"/>
      <c r="AP1" s="93"/>
      <c r="AQ1" s="93"/>
      <c r="AR1" s="93"/>
      <c r="AS1" s="93"/>
      <c r="AT1" s="93"/>
      <c r="AU1" s="93"/>
      <c r="AV1" s="93"/>
      <c r="AW1" s="93"/>
      <c r="AX1" s="93"/>
      <c r="AY1" s="93"/>
      <c r="AZ1" s="93"/>
      <c r="BA1" s="93"/>
      <c r="BB1" s="93"/>
      <c r="BC1" s="80" t="s">
        <v>406</v>
      </c>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row>
    <row r="2" spans="1:98" ht="9" customHeight="1" x14ac:dyDescent="0.2">
      <c r="A2" s="2"/>
      <c r="B2" s="2"/>
      <c r="C2" s="2"/>
      <c r="D2" s="2"/>
      <c r="E2" s="2"/>
      <c r="F2" s="2"/>
      <c r="G2" s="87"/>
      <c r="H2" s="87"/>
      <c r="I2" s="88"/>
      <c r="J2" s="88"/>
      <c r="K2" s="88"/>
      <c r="L2" s="88"/>
      <c r="M2" s="88"/>
      <c r="N2" s="88"/>
      <c r="O2" s="88"/>
      <c r="P2" s="88"/>
      <c r="Q2" s="88"/>
      <c r="R2" s="88"/>
      <c r="S2" s="88"/>
      <c r="T2" s="88"/>
      <c r="U2" s="88"/>
      <c r="V2" s="88"/>
      <c r="W2" s="88"/>
      <c r="X2" s="89"/>
      <c r="Y2" s="89"/>
      <c r="Z2" s="89"/>
      <c r="AA2" s="89"/>
      <c r="AB2" s="89"/>
      <c r="AC2" s="89"/>
      <c r="AD2" s="89"/>
      <c r="AE2" s="89"/>
      <c r="AF2" s="87"/>
      <c r="AG2" s="87"/>
      <c r="AH2" s="2"/>
      <c r="AI2" s="2"/>
      <c r="AJ2" s="93"/>
      <c r="AK2" s="93"/>
      <c r="AL2" s="93"/>
      <c r="AM2" s="93"/>
      <c r="AN2" s="93"/>
      <c r="AO2" s="93"/>
      <c r="AP2" s="93"/>
      <c r="AQ2" s="93"/>
      <c r="AR2" s="93"/>
      <c r="AS2" s="93"/>
      <c r="AT2" s="93"/>
      <c r="AU2" s="93"/>
      <c r="AV2" s="93"/>
      <c r="AW2" s="93"/>
      <c r="AX2" s="93"/>
      <c r="AY2" s="93"/>
      <c r="AZ2" s="93"/>
      <c r="BA2" s="93"/>
      <c r="BB2" s="93"/>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row>
    <row r="3" spans="1:98" ht="9" customHeight="1" x14ac:dyDescent="0.2">
      <c r="A3" s="2"/>
      <c r="B3" s="2"/>
      <c r="C3" s="2"/>
      <c r="D3" s="2"/>
      <c r="E3" s="2"/>
      <c r="F3" s="18"/>
      <c r="G3" s="87"/>
      <c r="H3" s="87"/>
      <c r="I3" s="88"/>
      <c r="J3" s="88"/>
      <c r="K3" s="88"/>
      <c r="L3" s="88"/>
      <c r="M3" s="88"/>
      <c r="N3" s="88"/>
      <c r="O3" s="88"/>
      <c r="P3" s="88"/>
      <c r="Q3" s="88"/>
      <c r="R3" s="88"/>
      <c r="S3" s="88"/>
      <c r="T3" s="88"/>
      <c r="U3" s="88"/>
      <c r="V3" s="88"/>
      <c r="W3" s="88"/>
      <c r="X3" s="89"/>
      <c r="Y3" s="89"/>
      <c r="Z3" s="89"/>
      <c r="AA3" s="89"/>
      <c r="AB3" s="89"/>
      <c r="AC3" s="89"/>
      <c r="AD3" s="89"/>
      <c r="AE3" s="89"/>
      <c r="AF3" s="87"/>
      <c r="AG3" s="87"/>
      <c r="AH3" s="2"/>
      <c r="AI3" s="2"/>
      <c r="AJ3" s="93"/>
      <c r="AK3" s="93"/>
      <c r="AL3" s="93"/>
      <c r="AM3" s="93"/>
      <c r="AN3" s="93"/>
      <c r="AO3" s="93"/>
      <c r="AP3" s="93"/>
      <c r="AQ3" s="93"/>
      <c r="AR3" s="93"/>
      <c r="AS3" s="93"/>
      <c r="AT3" s="93"/>
      <c r="AU3" s="93"/>
      <c r="AV3" s="93"/>
      <c r="AW3" s="93"/>
      <c r="AX3" s="93"/>
      <c r="AY3" s="93"/>
      <c r="AZ3" s="93"/>
      <c r="BA3" s="93"/>
      <c r="BB3" s="93"/>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row>
    <row r="4" spans="1:98" ht="9" customHeight="1" x14ac:dyDescent="0.2">
      <c r="A4" s="2"/>
      <c r="B4" s="2"/>
      <c r="C4" s="2"/>
      <c r="D4" s="2"/>
      <c r="E4" s="2"/>
      <c r="F4" s="2"/>
      <c r="G4" s="2"/>
      <c r="H4" s="90" t="s">
        <v>3</v>
      </c>
      <c r="I4" s="90"/>
      <c r="J4" s="91"/>
      <c r="K4" s="91"/>
      <c r="L4" s="91"/>
      <c r="M4" s="91"/>
      <c r="N4" s="91"/>
      <c r="O4" s="91"/>
      <c r="P4" s="91"/>
      <c r="Q4" s="91"/>
      <c r="R4" s="91"/>
      <c r="S4" s="91"/>
      <c r="T4" s="91"/>
      <c r="U4" s="91"/>
      <c r="V4" s="91"/>
      <c r="W4" s="91"/>
      <c r="X4" s="91"/>
      <c r="Y4" s="92" t="s">
        <v>4</v>
      </c>
      <c r="Z4" s="92"/>
      <c r="AA4" s="92"/>
      <c r="AB4" s="92"/>
      <c r="AC4" s="92" t="s">
        <v>5</v>
      </c>
      <c r="AD4" s="92"/>
      <c r="AE4" s="92" t="s">
        <v>6</v>
      </c>
      <c r="AF4" s="92"/>
      <c r="AG4" s="92"/>
      <c r="AH4" s="92"/>
      <c r="AI4" s="92"/>
      <c r="AJ4" s="92"/>
      <c r="AK4" s="92"/>
      <c r="AL4" s="92"/>
      <c r="AM4" s="92"/>
      <c r="AN4" s="92"/>
      <c r="AO4" s="92"/>
      <c r="AP4" s="92"/>
      <c r="AQ4" s="92"/>
      <c r="AR4" s="92"/>
      <c r="AS4" s="92"/>
      <c r="AT4" s="92"/>
      <c r="AU4" s="92"/>
      <c r="AV4" s="92"/>
      <c r="AW4" s="92"/>
      <c r="AX4" s="92"/>
      <c r="AY4" s="92"/>
      <c r="AZ4" s="2"/>
      <c r="BA4" s="2"/>
      <c r="BB4" s="2"/>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row>
    <row r="5" spans="1:98" ht="9" customHeight="1" x14ac:dyDescent="0.2">
      <c r="A5" s="2"/>
      <c r="B5" s="2"/>
      <c r="C5" s="2"/>
      <c r="D5" s="2"/>
      <c r="E5" s="2"/>
      <c r="F5" s="2"/>
      <c r="G5" s="2"/>
      <c r="H5" s="90"/>
      <c r="I5" s="90"/>
      <c r="J5" s="91"/>
      <c r="K5" s="91"/>
      <c r="L5" s="91"/>
      <c r="M5" s="91"/>
      <c r="N5" s="91"/>
      <c r="O5" s="91"/>
      <c r="P5" s="91"/>
      <c r="Q5" s="91"/>
      <c r="R5" s="91"/>
      <c r="S5" s="91"/>
      <c r="T5" s="91"/>
      <c r="U5" s="91"/>
      <c r="V5" s="91"/>
      <c r="W5" s="91"/>
      <c r="X5" s="91"/>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2"/>
      <c r="BA5" s="2"/>
      <c r="BB5" s="2"/>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row>
    <row r="6" spans="1:98" ht="6" customHeight="1" x14ac:dyDescent="0.2">
      <c r="A6" s="2"/>
      <c r="B6" s="2"/>
      <c r="C6" s="2"/>
      <c r="D6" s="2"/>
      <c r="E6" s="2"/>
      <c r="F6" s="2"/>
      <c r="G6" s="2"/>
      <c r="H6" s="90" t="s">
        <v>3</v>
      </c>
      <c r="I6" s="90"/>
      <c r="J6" s="91"/>
      <c r="K6" s="91"/>
      <c r="L6" s="91"/>
      <c r="M6" s="91"/>
      <c r="N6" s="91"/>
      <c r="O6" s="91"/>
      <c r="P6" s="91"/>
      <c r="Q6" s="91"/>
      <c r="R6" s="91"/>
      <c r="S6" s="91"/>
      <c r="T6" s="91"/>
      <c r="U6" s="91"/>
      <c r="V6" s="91"/>
      <c r="W6" s="91"/>
      <c r="X6" s="91"/>
      <c r="Y6" s="92" t="s">
        <v>5</v>
      </c>
      <c r="Z6" s="92"/>
      <c r="AA6" s="53"/>
      <c r="AB6" s="53"/>
      <c r="AC6" s="2"/>
      <c r="AD6" s="2"/>
      <c r="AE6" s="19"/>
      <c r="AF6" s="19"/>
      <c r="AG6" s="2"/>
      <c r="AH6" s="2"/>
      <c r="AI6" s="2"/>
      <c r="AJ6" s="2"/>
      <c r="AK6" s="2"/>
      <c r="AL6" s="2"/>
      <c r="AM6" s="2"/>
      <c r="AN6" s="2"/>
      <c r="AO6" s="2"/>
      <c r="AP6" s="2"/>
      <c r="AQ6" s="2"/>
      <c r="AR6" s="2"/>
      <c r="AS6" s="2"/>
      <c r="AT6" s="2"/>
      <c r="AU6" s="2"/>
      <c r="AV6" s="2"/>
      <c r="AW6" s="2"/>
      <c r="AX6" s="2"/>
      <c r="AY6" s="2"/>
      <c r="AZ6" s="2"/>
      <c r="BA6" s="2"/>
      <c r="BB6" s="2"/>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row>
    <row r="7" spans="1:98" ht="9" customHeight="1" x14ac:dyDescent="0.2">
      <c r="A7" s="2"/>
      <c r="B7" s="2"/>
      <c r="C7" s="2"/>
      <c r="D7" s="2"/>
      <c r="E7" s="2"/>
      <c r="F7" s="2"/>
      <c r="G7" s="2"/>
      <c r="H7" s="90"/>
      <c r="I7" s="90"/>
      <c r="J7" s="91"/>
      <c r="K7" s="91"/>
      <c r="L7" s="91"/>
      <c r="M7" s="91"/>
      <c r="N7" s="91"/>
      <c r="O7" s="91"/>
      <c r="P7" s="91"/>
      <c r="Q7" s="91"/>
      <c r="R7" s="91"/>
      <c r="S7" s="91"/>
      <c r="T7" s="91"/>
      <c r="U7" s="91"/>
      <c r="V7" s="91"/>
      <c r="W7" s="91"/>
      <c r="X7" s="91"/>
      <c r="Y7" s="92"/>
      <c r="Z7" s="92"/>
      <c r="AA7" s="53"/>
      <c r="AB7" s="53"/>
      <c r="AC7" s="2"/>
      <c r="AD7" s="2"/>
      <c r="AE7" s="2"/>
      <c r="AF7" s="2"/>
      <c r="AG7" s="2"/>
      <c r="AH7" s="2"/>
      <c r="AI7" s="2"/>
      <c r="AJ7" s="2"/>
      <c r="AK7" s="2"/>
      <c r="AL7" s="98"/>
      <c r="AM7" s="98"/>
      <c r="AN7" s="98"/>
      <c r="AO7" s="98"/>
      <c r="AP7" s="98"/>
      <c r="AQ7" s="98"/>
      <c r="AR7" s="98"/>
      <c r="AS7" s="98"/>
      <c r="AT7" s="98"/>
      <c r="AU7" s="98"/>
      <c r="AV7" s="98"/>
      <c r="AW7" s="98"/>
      <c r="AX7" s="98"/>
      <c r="AY7" s="98"/>
      <c r="AZ7" s="98"/>
      <c r="BA7" s="98"/>
      <c r="BB7" s="98"/>
      <c r="BC7" s="80" t="s">
        <v>384</v>
      </c>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row>
    <row r="8" spans="1:98" ht="9"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98"/>
      <c r="AM8" s="98"/>
      <c r="AN8" s="98"/>
      <c r="AO8" s="98"/>
      <c r="AP8" s="98"/>
      <c r="AQ8" s="98"/>
      <c r="AR8" s="98"/>
      <c r="AS8" s="98"/>
      <c r="AT8" s="98"/>
      <c r="AU8" s="98"/>
      <c r="AV8" s="98"/>
      <c r="AW8" s="98"/>
      <c r="AX8" s="98"/>
      <c r="AY8" s="98"/>
      <c r="AZ8" s="98"/>
      <c r="BA8" s="98"/>
      <c r="BB8" s="98"/>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row>
    <row r="9" spans="1:98" ht="9" customHeight="1" x14ac:dyDescent="0.2">
      <c r="A9" s="83" t="s">
        <v>7</v>
      </c>
      <c r="B9" s="83"/>
      <c r="C9" s="83"/>
      <c r="D9" s="83"/>
      <c r="E9" s="83"/>
      <c r="F9" s="83"/>
      <c r="G9" s="83"/>
      <c r="H9" s="83"/>
      <c r="I9" s="83"/>
      <c r="J9" s="83"/>
      <c r="K9" s="83"/>
      <c r="L9" s="83"/>
      <c r="M9" s="83"/>
      <c r="N9" s="83"/>
      <c r="O9" s="8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row>
    <row r="10" spans="1:98" ht="9" customHeight="1" x14ac:dyDescent="0.2">
      <c r="A10" s="83"/>
      <c r="B10" s="83"/>
      <c r="C10" s="83"/>
      <c r="D10" s="83"/>
      <c r="E10" s="83"/>
      <c r="F10" s="83"/>
      <c r="G10" s="83"/>
      <c r="H10" s="83"/>
      <c r="I10" s="83"/>
      <c r="J10" s="83"/>
      <c r="K10" s="83"/>
      <c r="L10" s="83"/>
      <c r="M10" s="83"/>
      <c r="N10" s="83"/>
      <c r="O10" s="83"/>
      <c r="P10" s="2"/>
      <c r="Q10" s="2"/>
      <c r="R10" s="2"/>
      <c r="S10" s="2"/>
      <c r="T10" s="20"/>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row>
    <row r="11" spans="1:98" ht="9.75" customHeight="1" x14ac:dyDescent="0.2">
      <c r="A11" s="2"/>
      <c r="B11" s="2"/>
      <c r="C11" s="2"/>
      <c r="D11" s="2"/>
      <c r="E11" s="2"/>
      <c r="F11" s="2"/>
      <c r="G11" s="2"/>
      <c r="H11" s="2"/>
      <c r="I11" s="2"/>
      <c r="J11" s="2"/>
      <c r="K11" s="2"/>
      <c r="L11" s="2"/>
      <c r="M11" s="2"/>
      <c r="N11" s="2"/>
      <c r="O11" s="2"/>
      <c r="P11" s="2"/>
      <c r="Q11" s="97" t="s">
        <v>8</v>
      </c>
      <c r="R11" s="97"/>
      <c r="S11" s="97"/>
      <c r="T11" s="97"/>
      <c r="U11" s="2"/>
      <c r="V11" s="99" t="s">
        <v>9</v>
      </c>
      <c r="W11" s="99"/>
      <c r="X11" s="99"/>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83" t="s">
        <v>363</v>
      </c>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row>
    <row r="12" spans="1:98" ht="9.75" customHeight="1" x14ac:dyDescent="0.2">
      <c r="A12" s="2"/>
      <c r="B12" s="2"/>
      <c r="C12" s="2"/>
      <c r="D12" s="2"/>
      <c r="E12" s="2"/>
      <c r="F12" s="2"/>
      <c r="G12" s="2"/>
      <c r="H12" s="2"/>
      <c r="I12" s="2"/>
      <c r="J12" s="2"/>
      <c r="K12" s="2"/>
      <c r="L12" s="2"/>
      <c r="M12" s="2"/>
      <c r="N12" s="2"/>
      <c r="O12" s="2"/>
      <c r="P12" s="2"/>
      <c r="Q12" s="97"/>
      <c r="R12" s="97"/>
      <c r="S12" s="97"/>
      <c r="T12" s="97"/>
      <c r="U12" s="2"/>
      <c r="V12" s="99"/>
      <c r="W12" s="99"/>
      <c r="X12" s="99"/>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row>
    <row r="13" spans="1:98" ht="9.75" customHeight="1" x14ac:dyDescent="0.2">
      <c r="A13" s="2"/>
      <c r="B13" s="2"/>
      <c r="C13" s="2"/>
      <c r="D13" s="2"/>
      <c r="E13" s="2"/>
      <c r="F13" s="2"/>
      <c r="G13" s="2"/>
      <c r="H13" s="2"/>
      <c r="I13" s="2"/>
      <c r="J13" s="2"/>
      <c r="K13" s="2"/>
      <c r="L13" s="2"/>
      <c r="M13" s="2"/>
      <c r="N13" s="2"/>
      <c r="O13" s="2"/>
      <c r="P13" s="2"/>
      <c r="Q13" s="2"/>
      <c r="R13" s="2"/>
      <c r="S13" s="2"/>
      <c r="T13" s="2"/>
      <c r="U13" s="2"/>
      <c r="V13" s="99" t="s">
        <v>10</v>
      </c>
      <c r="W13" s="99"/>
      <c r="X13" s="99"/>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row>
    <row r="14" spans="1:98" ht="9.75" customHeight="1" x14ac:dyDescent="0.2">
      <c r="A14" s="2"/>
      <c r="B14" s="2"/>
      <c r="C14" s="2"/>
      <c r="D14" s="2"/>
      <c r="E14" s="2"/>
      <c r="F14" s="2"/>
      <c r="G14" s="2"/>
      <c r="H14" s="2"/>
      <c r="I14" s="2"/>
      <c r="J14" s="2"/>
      <c r="K14" s="2"/>
      <c r="L14" s="2"/>
      <c r="M14" s="2"/>
      <c r="N14" s="2"/>
      <c r="O14" s="2"/>
      <c r="P14" s="2"/>
      <c r="Q14" s="2"/>
      <c r="R14" s="2"/>
      <c r="S14" s="2"/>
      <c r="T14" s="2"/>
      <c r="U14" s="2"/>
      <c r="V14" s="99"/>
      <c r="W14" s="99"/>
      <c r="X14" s="99"/>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row>
    <row r="15" spans="1:98" ht="6"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1"/>
      <c r="AB15" s="21"/>
      <c r="AC15" s="21"/>
      <c r="AD15" s="21"/>
      <c r="AE15" s="21"/>
      <c r="AF15" s="21"/>
      <c r="AG15" s="28"/>
      <c r="AH15" s="28"/>
      <c r="AI15" s="28"/>
      <c r="AJ15" s="28"/>
      <c r="AK15" s="28"/>
      <c r="AL15" s="28"/>
      <c r="AM15" s="28"/>
      <c r="AN15" s="28"/>
      <c r="AO15" s="28"/>
      <c r="AP15" s="28"/>
      <c r="AQ15" s="28"/>
      <c r="AR15" s="28"/>
      <c r="AS15" s="28"/>
      <c r="AT15" s="28"/>
      <c r="AU15" s="28"/>
      <c r="AV15" s="28"/>
      <c r="AW15" s="28"/>
      <c r="AX15" s="28"/>
      <c r="AY15" s="28"/>
      <c r="AZ15" s="28"/>
      <c r="BA15" s="28"/>
      <c r="BB15" s="28"/>
    </row>
    <row r="16" spans="1:98" ht="9.75" customHeight="1" x14ac:dyDescent="0.2">
      <c r="A16" s="2"/>
      <c r="B16" s="2"/>
      <c r="C16" s="2"/>
      <c r="D16" s="2"/>
      <c r="E16" s="2"/>
      <c r="F16" s="2"/>
      <c r="G16" s="2"/>
      <c r="H16" s="2"/>
      <c r="I16" s="2"/>
      <c r="J16" s="2"/>
      <c r="K16" s="2"/>
      <c r="L16" s="2"/>
      <c r="M16" s="2"/>
      <c r="N16" s="2"/>
      <c r="O16" s="2"/>
      <c r="P16" s="2"/>
      <c r="Q16" s="97" t="s">
        <v>284</v>
      </c>
      <c r="R16" s="97"/>
      <c r="S16" s="97"/>
      <c r="T16" s="97"/>
      <c r="U16" s="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4" t="s">
        <v>285</v>
      </c>
      <c r="AT16" s="91"/>
      <c r="AU16" s="91"/>
      <c r="AV16" s="91"/>
      <c r="AW16" s="91"/>
      <c r="AX16" s="91"/>
      <c r="AY16" s="91"/>
      <c r="AZ16" s="91"/>
      <c r="BA16" s="91"/>
      <c r="BB16" s="97" t="s">
        <v>286</v>
      </c>
      <c r="BC16" s="83" t="s">
        <v>364</v>
      </c>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row>
    <row r="17" spans="1:89" ht="9.75" customHeight="1" x14ac:dyDescent="0.2">
      <c r="A17" s="2"/>
      <c r="B17" s="2"/>
      <c r="C17" s="2"/>
      <c r="D17" s="2"/>
      <c r="E17" s="2"/>
      <c r="F17" s="2"/>
      <c r="G17" s="2"/>
      <c r="H17" s="2"/>
      <c r="I17" s="2"/>
      <c r="J17" s="2"/>
      <c r="K17" s="2"/>
      <c r="L17" s="2"/>
      <c r="M17" s="2"/>
      <c r="N17" s="2"/>
      <c r="O17" s="2"/>
      <c r="P17" s="2"/>
      <c r="Q17" s="97"/>
      <c r="R17" s="97"/>
      <c r="S17" s="97"/>
      <c r="T17" s="97"/>
      <c r="U17" s="2"/>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5"/>
      <c r="AT17" s="294"/>
      <c r="AU17" s="294"/>
      <c r="AV17" s="294"/>
      <c r="AW17" s="294"/>
      <c r="AX17" s="294"/>
      <c r="AY17" s="294"/>
      <c r="AZ17" s="294"/>
      <c r="BA17" s="294"/>
      <c r="BB17" s="106"/>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row>
    <row r="18" spans="1:89" ht="6.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89" ht="9" customHeight="1" x14ac:dyDescent="0.2">
      <c r="A19" s="2"/>
      <c r="B19" s="2"/>
      <c r="C19" s="97" t="s">
        <v>11</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89" ht="9" customHeight="1" x14ac:dyDescent="0.2">
      <c r="A20" s="2"/>
      <c r="B20" s="2"/>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82" t="s">
        <v>365</v>
      </c>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row>
    <row r="21" spans="1:89" ht="8.25" customHeight="1" x14ac:dyDescent="0.2">
      <c r="A21" s="96" t="s">
        <v>265</v>
      </c>
      <c r="B21" s="96"/>
      <c r="C21" s="97" t="s">
        <v>12</v>
      </c>
      <c r="D21" s="97"/>
      <c r="E21" s="97"/>
      <c r="F21" s="97"/>
      <c r="G21" s="97"/>
      <c r="H21" s="97"/>
      <c r="I21" s="97"/>
      <c r="J21" s="97"/>
      <c r="K21" s="97"/>
      <c r="L21" s="97"/>
      <c r="M21" s="97"/>
      <c r="N21" s="97"/>
      <c r="O21" s="97"/>
      <c r="P21" s="97"/>
      <c r="Q21" s="97"/>
      <c r="R21" s="97"/>
      <c r="S21" s="97"/>
      <c r="T21" s="97"/>
      <c r="U21" s="97"/>
      <c r="V21" s="97"/>
      <c r="W21" s="97"/>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row>
    <row r="22" spans="1:89" ht="8.25" customHeight="1" x14ac:dyDescent="0.2">
      <c r="A22" s="96"/>
      <c r="B22" s="96"/>
      <c r="C22" s="97"/>
      <c r="D22" s="97"/>
      <c r="E22" s="97"/>
      <c r="F22" s="97"/>
      <c r="G22" s="97"/>
      <c r="H22" s="97"/>
      <c r="I22" s="97"/>
      <c r="J22" s="97"/>
      <c r="K22" s="97"/>
      <c r="L22" s="97"/>
      <c r="M22" s="97"/>
      <c r="N22" s="97"/>
      <c r="O22" s="97"/>
      <c r="P22" s="97"/>
      <c r="Q22" s="97"/>
      <c r="R22" s="97"/>
      <c r="S22" s="97"/>
      <c r="T22" s="97"/>
      <c r="U22" s="97"/>
      <c r="V22" s="97"/>
      <c r="W22" s="97"/>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row>
    <row r="23" spans="1:89" ht="8.25" customHeight="1" x14ac:dyDescent="0.2">
      <c r="A23" s="96" t="s">
        <v>265</v>
      </c>
      <c r="B23" s="96"/>
      <c r="C23" s="97" t="s">
        <v>13</v>
      </c>
      <c r="D23" s="97"/>
      <c r="E23" s="97"/>
      <c r="F23" s="97"/>
      <c r="G23" s="97"/>
      <c r="H23" s="97"/>
      <c r="I23" s="97"/>
      <c r="J23" s="97"/>
      <c r="K23" s="97"/>
      <c r="L23" s="97"/>
      <c r="M23" s="97"/>
      <c r="N23" s="97"/>
      <c r="O23" s="97"/>
      <c r="P23" s="97"/>
      <c r="Q23" s="97"/>
      <c r="R23" s="97"/>
      <c r="S23" s="97"/>
      <c r="T23" s="97"/>
      <c r="U23" s="97"/>
      <c r="V23" s="97"/>
      <c r="W23" s="97"/>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row>
    <row r="24" spans="1:89" ht="8.25" customHeight="1" x14ac:dyDescent="0.2">
      <c r="A24" s="96"/>
      <c r="B24" s="96"/>
      <c r="C24" s="97"/>
      <c r="D24" s="97"/>
      <c r="E24" s="97"/>
      <c r="F24" s="97"/>
      <c r="G24" s="97"/>
      <c r="H24" s="97"/>
      <c r="I24" s="97"/>
      <c r="J24" s="97"/>
      <c r="K24" s="97"/>
      <c r="L24" s="97"/>
      <c r="M24" s="97"/>
      <c r="N24" s="97"/>
      <c r="O24" s="97"/>
      <c r="P24" s="97"/>
      <c r="Q24" s="97"/>
      <c r="R24" s="97"/>
      <c r="S24" s="97"/>
      <c r="T24" s="97"/>
      <c r="U24" s="97"/>
      <c r="V24" s="97"/>
      <c r="W24" s="97"/>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row>
    <row r="25" spans="1:89" ht="8.25" customHeight="1" x14ac:dyDescent="0.2">
      <c r="A25" s="96" t="s">
        <v>265</v>
      </c>
      <c r="B25" s="96"/>
      <c r="C25" s="112" t="s">
        <v>14</v>
      </c>
      <c r="D25" s="112"/>
      <c r="E25" s="112"/>
      <c r="F25" s="112"/>
      <c r="G25" s="112"/>
      <c r="H25" s="112"/>
      <c r="I25" s="112"/>
      <c r="J25" s="112"/>
      <c r="K25" s="112"/>
      <c r="L25" s="112"/>
      <c r="M25" s="112"/>
      <c r="N25" s="112"/>
      <c r="O25" s="112"/>
      <c r="P25" s="112"/>
      <c r="Q25" s="112"/>
      <c r="R25" s="112"/>
      <c r="S25" s="112"/>
      <c r="T25" s="112"/>
      <c r="U25" s="112"/>
      <c r="V25" s="112"/>
      <c r="W25" s="112"/>
      <c r="X25" s="2"/>
      <c r="Y25" s="2"/>
      <c r="Z25" s="2"/>
      <c r="AA25" s="97" t="s">
        <v>15</v>
      </c>
      <c r="AB25" s="97"/>
      <c r="AC25" s="97"/>
      <c r="AD25" s="97"/>
      <c r="AE25" s="97"/>
      <c r="AF25" s="97"/>
      <c r="AG25" s="97"/>
      <c r="AH25" s="97"/>
      <c r="AI25" s="97"/>
      <c r="AJ25" s="97"/>
      <c r="AK25" s="97"/>
      <c r="AL25" s="97"/>
      <c r="AM25" s="97"/>
      <c r="AN25" s="97"/>
      <c r="AO25" s="97"/>
      <c r="AP25" s="97"/>
      <c r="AQ25" s="97"/>
      <c r="AR25" s="97"/>
      <c r="AS25" s="97"/>
      <c r="AT25" s="97"/>
      <c r="AU25" s="2"/>
      <c r="AV25" s="2"/>
      <c r="AW25" s="2"/>
      <c r="AX25" s="2"/>
      <c r="AY25" s="2"/>
      <c r="AZ25" s="2"/>
      <c r="BA25" s="2"/>
      <c r="BB25" s="2"/>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row>
    <row r="26" spans="1:89" ht="8.25" customHeight="1" x14ac:dyDescent="0.2">
      <c r="A26" s="96"/>
      <c r="B26" s="96"/>
      <c r="C26" s="112"/>
      <c r="D26" s="112"/>
      <c r="E26" s="112"/>
      <c r="F26" s="112"/>
      <c r="G26" s="112"/>
      <c r="H26" s="112"/>
      <c r="I26" s="112"/>
      <c r="J26" s="112"/>
      <c r="K26" s="112"/>
      <c r="L26" s="112"/>
      <c r="M26" s="112"/>
      <c r="N26" s="112"/>
      <c r="O26" s="112"/>
      <c r="P26" s="112"/>
      <c r="Q26" s="112"/>
      <c r="R26" s="112"/>
      <c r="S26" s="112"/>
      <c r="T26" s="112"/>
      <c r="U26" s="112"/>
      <c r="V26" s="112"/>
      <c r="W26" s="112"/>
      <c r="X26" s="2"/>
      <c r="Y26" s="2"/>
      <c r="Z26" s="2"/>
      <c r="AA26" s="97"/>
      <c r="AB26" s="97"/>
      <c r="AC26" s="97"/>
      <c r="AD26" s="97"/>
      <c r="AE26" s="97"/>
      <c r="AF26" s="97"/>
      <c r="AG26" s="97"/>
      <c r="AH26" s="97"/>
      <c r="AI26" s="97"/>
      <c r="AJ26" s="97"/>
      <c r="AK26" s="97"/>
      <c r="AL26" s="97"/>
      <c r="AM26" s="97"/>
      <c r="AN26" s="97"/>
      <c r="AO26" s="97"/>
      <c r="AP26" s="97"/>
      <c r="AQ26" s="97"/>
      <c r="AR26" s="97"/>
      <c r="AS26" s="97"/>
      <c r="AT26" s="97"/>
      <c r="AU26" s="2"/>
      <c r="AV26" s="2"/>
      <c r="AW26" s="2"/>
      <c r="AX26" s="2"/>
      <c r="AY26" s="2"/>
      <c r="AZ26" s="2"/>
      <c r="BA26" s="2"/>
      <c r="BB26" s="2"/>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row>
    <row r="27" spans="1:89" ht="8.25" customHeight="1" x14ac:dyDescent="0.2">
      <c r="A27" s="96" t="s">
        <v>265</v>
      </c>
      <c r="B27" s="96"/>
      <c r="C27" s="97" t="s">
        <v>16</v>
      </c>
      <c r="D27" s="97"/>
      <c r="E27" s="97"/>
      <c r="F27" s="97"/>
      <c r="G27" s="97"/>
      <c r="H27" s="97"/>
      <c r="I27" s="97"/>
      <c r="J27" s="97"/>
      <c r="K27" s="97"/>
      <c r="L27" s="97"/>
      <c r="M27" s="97"/>
      <c r="N27" s="97"/>
      <c r="O27" s="97"/>
      <c r="P27" s="97"/>
      <c r="Q27" s="97"/>
      <c r="R27" s="97"/>
      <c r="S27" s="97"/>
      <c r="T27" s="97"/>
      <c r="U27" s="97"/>
      <c r="V27" s="97"/>
      <c r="W27" s="97"/>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row>
    <row r="28" spans="1:89" ht="8.25" customHeight="1" x14ac:dyDescent="0.2">
      <c r="A28" s="96"/>
      <c r="B28" s="96"/>
      <c r="C28" s="97"/>
      <c r="D28" s="97"/>
      <c r="E28" s="97"/>
      <c r="F28" s="97"/>
      <c r="G28" s="97"/>
      <c r="H28" s="97"/>
      <c r="I28" s="97"/>
      <c r="J28" s="97"/>
      <c r="K28" s="97"/>
      <c r="L28" s="97"/>
      <c r="M28" s="97"/>
      <c r="N28" s="97"/>
      <c r="O28" s="97"/>
      <c r="P28" s="97"/>
      <c r="Q28" s="97"/>
      <c r="R28" s="97"/>
      <c r="S28" s="97"/>
      <c r="T28" s="97"/>
      <c r="U28" s="97"/>
      <c r="V28" s="97"/>
      <c r="W28" s="97"/>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row>
    <row r="29" spans="1:89" ht="8.25" customHeight="1" x14ac:dyDescent="0.2">
      <c r="A29" s="96" t="s">
        <v>265</v>
      </c>
      <c r="B29" s="96"/>
      <c r="C29" s="97" t="s">
        <v>17</v>
      </c>
      <c r="D29" s="97"/>
      <c r="E29" s="97"/>
      <c r="F29" s="97"/>
      <c r="G29" s="97"/>
      <c r="H29" s="97"/>
      <c r="I29" s="97"/>
      <c r="J29" s="97"/>
      <c r="K29" s="97"/>
      <c r="L29" s="97"/>
      <c r="M29" s="97"/>
      <c r="N29" s="97"/>
      <c r="O29" s="97"/>
      <c r="P29" s="97"/>
      <c r="Q29" s="97"/>
      <c r="R29" s="97"/>
      <c r="S29" s="97"/>
      <c r="T29" s="97"/>
      <c r="U29" s="97"/>
      <c r="V29" s="97"/>
      <c r="W29" s="97"/>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row>
    <row r="30" spans="1:89" ht="8.25" customHeight="1" x14ac:dyDescent="0.2">
      <c r="A30" s="96"/>
      <c r="B30" s="96"/>
      <c r="C30" s="97"/>
      <c r="D30" s="97"/>
      <c r="E30" s="97"/>
      <c r="F30" s="97"/>
      <c r="G30" s="97"/>
      <c r="H30" s="97"/>
      <c r="I30" s="97"/>
      <c r="J30" s="97"/>
      <c r="K30" s="97"/>
      <c r="L30" s="97"/>
      <c r="M30" s="97"/>
      <c r="N30" s="97"/>
      <c r="O30" s="97"/>
      <c r="P30" s="97"/>
      <c r="Q30" s="97"/>
      <c r="R30" s="97"/>
      <c r="S30" s="97"/>
      <c r="T30" s="97"/>
      <c r="U30" s="97"/>
      <c r="V30" s="97"/>
      <c r="W30" s="97"/>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row>
    <row r="31" spans="1:89" ht="9"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107" t="s">
        <v>18</v>
      </c>
      <c r="AB31" s="107"/>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89" ht="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107"/>
      <c r="AB32" s="107"/>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89" ht="5.2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89" ht="9" customHeight="1" x14ac:dyDescent="0.2">
      <c r="A34" s="108" t="s">
        <v>19</v>
      </c>
      <c r="B34" s="108"/>
      <c r="C34" s="109" t="s">
        <v>20</v>
      </c>
      <c r="D34" s="109"/>
      <c r="E34" s="109"/>
      <c r="F34" s="109"/>
      <c r="G34" s="109"/>
      <c r="H34" s="109"/>
      <c r="I34" s="109"/>
      <c r="J34" s="109"/>
      <c r="K34" s="109"/>
      <c r="L34" s="109"/>
      <c r="M34" s="2"/>
      <c r="N34" s="2"/>
      <c r="O34" s="97" t="s">
        <v>21</v>
      </c>
      <c r="P34" s="97"/>
      <c r="Q34" s="97"/>
      <c r="R34" s="97"/>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83" t="s">
        <v>366</v>
      </c>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row>
    <row r="35" spans="1:89" ht="9" customHeight="1" x14ac:dyDescent="0.2">
      <c r="A35" s="108"/>
      <c r="B35" s="108"/>
      <c r="C35" s="109"/>
      <c r="D35" s="109"/>
      <c r="E35" s="109"/>
      <c r="F35" s="109"/>
      <c r="G35" s="109"/>
      <c r="H35" s="109"/>
      <c r="I35" s="109"/>
      <c r="J35" s="109"/>
      <c r="K35" s="109"/>
      <c r="L35" s="109"/>
      <c r="M35" s="2"/>
      <c r="N35" s="2"/>
      <c r="O35" s="97"/>
      <c r="P35" s="97"/>
      <c r="Q35" s="97"/>
      <c r="R35" s="97"/>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row>
    <row r="36" spans="1:89" ht="9" customHeight="1" x14ac:dyDescent="0.2">
      <c r="A36" s="108" t="s">
        <v>22</v>
      </c>
      <c r="B36" s="108"/>
      <c r="C36" s="109" t="s">
        <v>23</v>
      </c>
      <c r="D36" s="109"/>
      <c r="E36" s="109"/>
      <c r="F36" s="109"/>
      <c r="G36" s="109"/>
      <c r="H36" s="109"/>
      <c r="I36" s="109"/>
      <c r="J36" s="109"/>
      <c r="K36" s="109"/>
      <c r="L36" s="109"/>
      <c r="M36" s="2"/>
      <c r="N36" s="2"/>
      <c r="O36" s="121"/>
      <c r="P36" s="121"/>
      <c r="Q36" s="121"/>
      <c r="R36" s="121"/>
      <c r="S36" s="121"/>
      <c r="T36" s="121"/>
      <c r="U36" s="121"/>
      <c r="V36" s="121"/>
      <c r="W36" s="121"/>
      <c r="X36" s="121"/>
      <c r="Y36" s="121"/>
      <c r="Z36" s="121"/>
      <c r="AA36" s="121"/>
      <c r="AB36" s="121"/>
      <c r="AC36" s="122" t="str">
        <f>IF(O36="","",IF(AL7&gt;O36-30,"※注意　届出日が着手予定日から30日未満です。",""))</f>
        <v/>
      </c>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84" t="s">
        <v>367</v>
      </c>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row>
    <row r="37" spans="1:89" ht="9" customHeight="1" x14ac:dyDescent="0.2">
      <c r="A37" s="108"/>
      <c r="B37" s="108"/>
      <c r="C37" s="109"/>
      <c r="D37" s="109"/>
      <c r="E37" s="109"/>
      <c r="F37" s="109"/>
      <c r="G37" s="109"/>
      <c r="H37" s="109"/>
      <c r="I37" s="109"/>
      <c r="J37" s="109"/>
      <c r="K37" s="109"/>
      <c r="L37" s="109"/>
      <c r="M37" s="2"/>
      <c r="N37" s="2"/>
      <c r="O37" s="121"/>
      <c r="P37" s="121"/>
      <c r="Q37" s="121"/>
      <c r="R37" s="121"/>
      <c r="S37" s="121"/>
      <c r="T37" s="121"/>
      <c r="U37" s="121"/>
      <c r="V37" s="121"/>
      <c r="W37" s="121"/>
      <c r="X37" s="121"/>
      <c r="Y37" s="121"/>
      <c r="Z37" s="121"/>
      <c r="AA37" s="121"/>
      <c r="AB37" s="121"/>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row>
    <row r="38" spans="1:89" ht="9" customHeight="1" x14ac:dyDescent="0.2">
      <c r="A38" s="108" t="s">
        <v>24</v>
      </c>
      <c r="B38" s="108"/>
      <c r="C38" s="109" t="s">
        <v>25</v>
      </c>
      <c r="D38" s="109"/>
      <c r="E38" s="109"/>
      <c r="F38" s="109"/>
      <c r="G38" s="109"/>
      <c r="H38" s="109"/>
      <c r="I38" s="109"/>
      <c r="J38" s="109"/>
      <c r="K38" s="109"/>
      <c r="L38" s="109"/>
      <c r="M38" s="2"/>
      <c r="N38" s="2"/>
      <c r="O38" s="121"/>
      <c r="P38" s="121"/>
      <c r="Q38" s="121"/>
      <c r="R38" s="121"/>
      <c r="S38" s="121"/>
      <c r="T38" s="121"/>
      <c r="U38" s="121"/>
      <c r="V38" s="121"/>
      <c r="W38" s="121"/>
      <c r="X38" s="121"/>
      <c r="Y38" s="121"/>
      <c r="Z38" s="121"/>
      <c r="AA38" s="121"/>
      <c r="AB38" s="121"/>
      <c r="AC38" s="2"/>
      <c r="AD38" s="2"/>
      <c r="AE38" s="123" t="s">
        <v>265</v>
      </c>
      <c r="AF38" s="124"/>
      <c r="AG38" s="135" t="s">
        <v>351</v>
      </c>
      <c r="AH38" s="136"/>
      <c r="AI38" s="129" t="str">
        <f>IF(OR($A$23="■",$A$25="■"),"今回の建築が建築確認の対象になっている場合はここにチェック","使用しません")</f>
        <v>使用しません</v>
      </c>
      <c r="AJ38" s="129"/>
      <c r="AK38" s="129"/>
      <c r="AL38" s="129"/>
      <c r="AM38" s="129"/>
      <c r="AN38" s="129"/>
      <c r="AO38" s="129"/>
      <c r="AP38" s="129"/>
      <c r="AQ38" s="129"/>
      <c r="AR38" s="129"/>
      <c r="AS38" s="129"/>
      <c r="AT38" s="129"/>
      <c r="AU38" s="129"/>
      <c r="AV38" s="129"/>
      <c r="AW38" s="129"/>
      <c r="AX38" s="129"/>
      <c r="AY38" s="129"/>
      <c r="AZ38" s="129"/>
      <c r="BA38" s="129"/>
      <c r="BB38" s="130"/>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row>
    <row r="39" spans="1:89" ht="9" customHeight="1" x14ac:dyDescent="0.2">
      <c r="A39" s="108"/>
      <c r="B39" s="108"/>
      <c r="C39" s="109"/>
      <c r="D39" s="109"/>
      <c r="E39" s="109"/>
      <c r="F39" s="109"/>
      <c r="G39" s="109"/>
      <c r="H39" s="109"/>
      <c r="I39" s="109"/>
      <c r="J39" s="109"/>
      <c r="K39" s="109"/>
      <c r="L39" s="109"/>
      <c r="M39" s="2"/>
      <c r="N39" s="2"/>
      <c r="O39" s="121"/>
      <c r="P39" s="121"/>
      <c r="Q39" s="121"/>
      <c r="R39" s="121"/>
      <c r="S39" s="121"/>
      <c r="T39" s="121"/>
      <c r="U39" s="121"/>
      <c r="V39" s="121"/>
      <c r="W39" s="121"/>
      <c r="X39" s="121"/>
      <c r="Y39" s="121"/>
      <c r="Z39" s="121"/>
      <c r="AA39" s="121"/>
      <c r="AB39" s="121"/>
      <c r="AC39" s="2"/>
      <c r="AD39" s="2"/>
      <c r="AE39" s="125"/>
      <c r="AF39" s="126"/>
      <c r="AG39" s="137"/>
      <c r="AH39" s="138"/>
      <c r="AI39" s="131"/>
      <c r="AJ39" s="131"/>
      <c r="AK39" s="131"/>
      <c r="AL39" s="131"/>
      <c r="AM39" s="131"/>
      <c r="AN39" s="131"/>
      <c r="AO39" s="131"/>
      <c r="AP39" s="131"/>
      <c r="AQ39" s="131"/>
      <c r="AR39" s="131"/>
      <c r="AS39" s="131"/>
      <c r="AT39" s="131"/>
      <c r="AU39" s="131"/>
      <c r="AV39" s="131"/>
      <c r="AW39" s="131"/>
      <c r="AX39" s="131"/>
      <c r="AY39" s="131"/>
      <c r="AZ39" s="131"/>
      <c r="BA39" s="131"/>
      <c r="BB39" s="132"/>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row>
    <row r="40" spans="1:89" ht="9" customHeight="1" x14ac:dyDescent="0.2">
      <c r="A40" s="108" t="s">
        <v>26</v>
      </c>
      <c r="B40" s="108"/>
      <c r="C40" s="109" t="s">
        <v>27</v>
      </c>
      <c r="D40" s="109"/>
      <c r="E40" s="109"/>
      <c r="F40" s="109"/>
      <c r="G40" s="109"/>
      <c r="H40" s="109"/>
      <c r="I40" s="109"/>
      <c r="J40" s="109"/>
      <c r="K40" s="109"/>
      <c r="L40" s="109"/>
      <c r="M40" s="2"/>
      <c r="N40" s="141" t="str">
        <f>IFERROR(IF(計算用!$I$6=0,"※（２）、（３）の届出は不要です",""),"")</f>
        <v/>
      </c>
      <c r="O40" s="141"/>
      <c r="P40" s="141"/>
      <c r="Q40" s="141"/>
      <c r="R40" s="141"/>
      <c r="S40" s="141"/>
      <c r="T40" s="141"/>
      <c r="U40" s="141"/>
      <c r="V40" s="141"/>
      <c r="W40" s="141"/>
      <c r="X40" s="141"/>
      <c r="Y40" s="141"/>
      <c r="Z40" s="141"/>
      <c r="AA40" s="141"/>
      <c r="AB40" s="141"/>
      <c r="AC40" s="141"/>
      <c r="AD40" s="142"/>
      <c r="AE40" s="125"/>
      <c r="AF40" s="126"/>
      <c r="AG40" s="137"/>
      <c r="AH40" s="138"/>
      <c r="AI40" s="131"/>
      <c r="AJ40" s="131"/>
      <c r="AK40" s="131"/>
      <c r="AL40" s="131"/>
      <c r="AM40" s="131"/>
      <c r="AN40" s="131"/>
      <c r="AO40" s="131"/>
      <c r="AP40" s="131"/>
      <c r="AQ40" s="131"/>
      <c r="AR40" s="131"/>
      <c r="AS40" s="131"/>
      <c r="AT40" s="131"/>
      <c r="AU40" s="131"/>
      <c r="AV40" s="131"/>
      <c r="AW40" s="131"/>
      <c r="AX40" s="131"/>
      <c r="AY40" s="131"/>
      <c r="AZ40" s="131"/>
      <c r="BA40" s="131"/>
      <c r="BB40" s="132"/>
    </row>
    <row r="41" spans="1:89" ht="9" customHeight="1" x14ac:dyDescent="0.2">
      <c r="A41" s="108"/>
      <c r="B41" s="108"/>
      <c r="C41" s="109"/>
      <c r="D41" s="109"/>
      <c r="E41" s="109"/>
      <c r="F41" s="109"/>
      <c r="G41" s="109"/>
      <c r="H41" s="109"/>
      <c r="I41" s="109"/>
      <c r="J41" s="109"/>
      <c r="K41" s="109"/>
      <c r="L41" s="109"/>
      <c r="M41" s="2"/>
      <c r="N41" s="143"/>
      <c r="O41" s="143"/>
      <c r="P41" s="143"/>
      <c r="Q41" s="143"/>
      <c r="R41" s="143"/>
      <c r="S41" s="143"/>
      <c r="T41" s="143"/>
      <c r="U41" s="143"/>
      <c r="V41" s="143"/>
      <c r="W41" s="143"/>
      <c r="X41" s="143"/>
      <c r="Y41" s="143"/>
      <c r="Z41" s="143"/>
      <c r="AA41" s="143"/>
      <c r="AB41" s="143"/>
      <c r="AC41" s="143"/>
      <c r="AD41" s="144"/>
      <c r="AE41" s="127"/>
      <c r="AF41" s="128"/>
      <c r="AG41" s="139"/>
      <c r="AH41" s="140"/>
      <c r="AI41" s="133"/>
      <c r="AJ41" s="133"/>
      <c r="AK41" s="133"/>
      <c r="AL41" s="133"/>
      <c r="AM41" s="133"/>
      <c r="AN41" s="133"/>
      <c r="AO41" s="133"/>
      <c r="AP41" s="133"/>
      <c r="AQ41" s="133"/>
      <c r="AR41" s="133"/>
      <c r="AS41" s="133"/>
      <c r="AT41" s="133"/>
      <c r="AU41" s="133"/>
      <c r="AV41" s="133"/>
      <c r="AW41" s="133"/>
      <c r="AX41" s="133"/>
      <c r="AY41" s="133"/>
      <c r="AZ41" s="133"/>
      <c r="BA41" s="133"/>
      <c r="BB41" s="134"/>
    </row>
    <row r="42" spans="1:89" ht="10.5" customHeight="1" x14ac:dyDescent="0.2">
      <c r="A42" s="113" t="s">
        <v>28</v>
      </c>
      <c r="B42" s="114"/>
      <c r="C42" s="114"/>
      <c r="D42" s="114"/>
      <c r="E42" s="114"/>
      <c r="F42" s="114"/>
      <c r="G42" s="114"/>
      <c r="H42" s="114"/>
      <c r="I42" s="114"/>
      <c r="J42" s="114"/>
      <c r="K42" s="114"/>
      <c r="L42" s="114"/>
      <c r="M42" s="114"/>
      <c r="N42" s="114"/>
      <c r="O42" s="114"/>
      <c r="P42" s="114"/>
      <c r="Q42" s="114"/>
      <c r="R42" s="114"/>
      <c r="S42" s="114"/>
      <c r="T42" s="114"/>
      <c r="U42" s="115"/>
      <c r="V42" s="113" t="s">
        <v>29</v>
      </c>
      <c r="W42" s="114"/>
      <c r="X42" s="114"/>
      <c r="Y42" s="114"/>
      <c r="Z42" s="114"/>
      <c r="AA42" s="114"/>
      <c r="AB42" s="114"/>
      <c r="AC42" s="114"/>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4" t="s">
        <v>30</v>
      </c>
      <c r="BB42" s="115"/>
      <c r="BC42" s="85" t="s">
        <v>359</v>
      </c>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row>
    <row r="43" spans="1:89" ht="10.5" customHeight="1" x14ac:dyDescent="0.2">
      <c r="A43" s="116"/>
      <c r="B43" s="117"/>
      <c r="C43" s="117"/>
      <c r="D43" s="117"/>
      <c r="E43" s="117"/>
      <c r="F43" s="117"/>
      <c r="G43" s="117"/>
      <c r="H43" s="117"/>
      <c r="I43" s="117"/>
      <c r="J43" s="117"/>
      <c r="K43" s="117"/>
      <c r="L43" s="117"/>
      <c r="M43" s="117"/>
      <c r="N43" s="117"/>
      <c r="O43" s="117"/>
      <c r="P43" s="117"/>
      <c r="Q43" s="117"/>
      <c r="R43" s="117"/>
      <c r="S43" s="117"/>
      <c r="T43" s="117"/>
      <c r="U43" s="118"/>
      <c r="V43" s="116"/>
      <c r="W43" s="117"/>
      <c r="X43" s="117"/>
      <c r="Y43" s="117"/>
      <c r="Z43" s="117"/>
      <c r="AA43" s="117"/>
      <c r="AB43" s="117"/>
      <c r="AC43" s="117"/>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17"/>
      <c r="BB43" s="118"/>
      <c r="BC43" s="85"/>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row>
    <row r="44" spans="1:89" ht="10.5" customHeight="1" x14ac:dyDescent="0.2">
      <c r="A44" s="271" t="s">
        <v>31</v>
      </c>
      <c r="B44" s="272"/>
      <c r="C44" s="272"/>
      <c r="D44" s="273"/>
      <c r="E44" s="114" t="s">
        <v>32</v>
      </c>
      <c r="F44" s="114"/>
      <c r="G44" s="114"/>
      <c r="H44" s="114"/>
      <c r="I44" s="114"/>
      <c r="J44" s="114"/>
      <c r="K44" s="114"/>
      <c r="L44" s="22"/>
      <c r="M44" s="22"/>
      <c r="N44" s="22"/>
      <c r="O44" s="22"/>
      <c r="P44" s="94" t="s">
        <v>33</v>
      </c>
      <c r="Q44" s="153" t="s">
        <v>266</v>
      </c>
      <c r="R44" s="153"/>
      <c r="S44" s="153"/>
      <c r="T44" s="153"/>
      <c r="U44" s="153"/>
      <c r="V44" s="153"/>
      <c r="W44" s="153"/>
      <c r="X44" s="153"/>
      <c r="Y44" s="153" t="s">
        <v>35</v>
      </c>
      <c r="Z44" s="153" t="s">
        <v>267</v>
      </c>
      <c r="AA44" s="153"/>
      <c r="AB44" s="153"/>
      <c r="AC44" s="153"/>
      <c r="AD44" s="153"/>
      <c r="AE44" s="153"/>
      <c r="AF44" s="153"/>
      <c r="AG44" s="153"/>
      <c r="AH44" s="114" t="s">
        <v>37</v>
      </c>
      <c r="AI44" s="22"/>
      <c r="AJ44" s="22"/>
      <c r="AK44" s="94" t="s">
        <v>38</v>
      </c>
      <c r="AL44" s="119" t="s">
        <v>268</v>
      </c>
      <c r="AM44" s="119"/>
      <c r="AN44" s="119"/>
      <c r="AO44" s="153" t="s">
        <v>35</v>
      </c>
      <c r="AP44" s="119" t="s">
        <v>322</v>
      </c>
      <c r="AQ44" s="119"/>
      <c r="AR44" s="119"/>
      <c r="AS44" s="153" t="s">
        <v>35</v>
      </c>
      <c r="AT44" s="119" t="s">
        <v>323</v>
      </c>
      <c r="AU44" s="119"/>
      <c r="AV44" s="119"/>
      <c r="AW44" s="153" t="s">
        <v>35</v>
      </c>
      <c r="AX44" s="119" t="s">
        <v>324</v>
      </c>
      <c r="AY44" s="119"/>
      <c r="AZ44" s="119"/>
      <c r="BA44" s="114" t="s">
        <v>40</v>
      </c>
      <c r="BB44" s="23"/>
      <c r="BC44" s="85" t="s">
        <v>354</v>
      </c>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row>
    <row r="45" spans="1:89" ht="10.5" customHeight="1" x14ac:dyDescent="0.2">
      <c r="A45" s="274"/>
      <c r="B45" s="275"/>
      <c r="C45" s="275"/>
      <c r="D45" s="276"/>
      <c r="E45" s="117"/>
      <c r="F45" s="117"/>
      <c r="G45" s="117"/>
      <c r="H45" s="117"/>
      <c r="I45" s="117"/>
      <c r="J45" s="117"/>
      <c r="K45" s="117"/>
      <c r="L45" s="24"/>
      <c r="M45" s="24"/>
      <c r="N45" s="24"/>
      <c r="O45" s="24"/>
      <c r="P45" s="95"/>
      <c r="Q45" s="154"/>
      <c r="R45" s="154"/>
      <c r="S45" s="154"/>
      <c r="T45" s="154"/>
      <c r="U45" s="154"/>
      <c r="V45" s="154"/>
      <c r="W45" s="154"/>
      <c r="X45" s="154"/>
      <c r="Y45" s="154"/>
      <c r="Z45" s="154"/>
      <c r="AA45" s="154"/>
      <c r="AB45" s="154"/>
      <c r="AC45" s="154"/>
      <c r="AD45" s="154"/>
      <c r="AE45" s="154"/>
      <c r="AF45" s="154"/>
      <c r="AG45" s="154"/>
      <c r="AH45" s="117"/>
      <c r="AI45" s="24"/>
      <c r="AJ45" s="24"/>
      <c r="AK45" s="95"/>
      <c r="AL45" s="120"/>
      <c r="AM45" s="120"/>
      <c r="AN45" s="120"/>
      <c r="AO45" s="154"/>
      <c r="AP45" s="120"/>
      <c r="AQ45" s="120"/>
      <c r="AR45" s="120"/>
      <c r="AS45" s="154"/>
      <c r="AT45" s="120"/>
      <c r="AU45" s="120"/>
      <c r="AV45" s="120"/>
      <c r="AW45" s="154"/>
      <c r="AX45" s="120"/>
      <c r="AY45" s="120"/>
      <c r="AZ45" s="120"/>
      <c r="BA45" s="117"/>
      <c r="BB45" s="25"/>
      <c r="BC45" s="85"/>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row>
    <row r="46" spans="1:89" ht="10.5" customHeight="1" x14ac:dyDescent="0.2">
      <c r="A46" s="274"/>
      <c r="B46" s="275"/>
      <c r="C46" s="275"/>
      <c r="D46" s="276"/>
      <c r="E46" s="262" t="s">
        <v>41</v>
      </c>
      <c r="F46" s="263"/>
      <c r="G46" s="264"/>
      <c r="H46" s="22"/>
      <c r="I46" s="22"/>
      <c r="J46" s="22"/>
      <c r="K46" s="22"/>
      <c r="L46" s="22"/>
      <c r="M46" s="22"/>
      <c r="N46" s="22"/>
      <c r="O46" s="22"/>
      <c r="P46" s="22"/>
      <c r="Q46" s="22"/>
      <c r="R46" s="22"/>
      <c r="S46" s="22"/>
      <c r="T46" s="22"/>
      <c r="U46" s="23"/>
      <c r="V46" s="155" t="s">
        <v>42</v>
      </c>
      <c r="W46" s="156"/>
      <c r="X46" s="156"/>
      <c r="Y46" s="156"/>
      <c r="Z46" s="156"/>
      <c r="AA46" s="156"/>
      <c r="AB46" s="156"/>
      <c r="AC46" s="156"/>
      <c r="AD46" s="156"/>
      <c r="AE46" s="156"/>
      <c r="AF46" s="157"/>
      <c r="AG46" s="155" t="s">
        <v>43</v>
      </c>
      <c r="AH46" s="156"/>
      <c r="AI46" s="156"/>
      <c r="AJ46" s="156"/>
      <c r="AK46" s="156"/>
      <c r="AL46" s="156"/>
      <c r="AM46" s="156"/>
      <c r="AN46" s="156"/>
      <c r="AO46" s="156"/>
      <c r="AP46" s="156"/>
      <c r="AQ46" s="157"/>
      <c r="AR46" s="155" t="s">
        <v>44</v>
      </c>
      <c r="AS46" s="156"/>
      <c r="AT46" s="156"/>
      <c r="AU46" s="156"/>
      <c r="AV46" s="156"/>
      <c r="AW46" s="156"/>
      <c r="AX46" s="156"/>
      <c r="AY46" s="156"/>
      <c r="AZ46" s="156"/>
      <c r="BA46" s="156"/>
      <c r="BB46" s="157"/>
      <c r="BC46" s="43"/>
      <c r="BD46" s="27"/>
      <c r="BE46" s="27"/>
      <c r="BF46" s="27"/>
    </row>
    <row r="47" spans="1:89" ht="10.5" customHeight="1" x14ac:dyDescent="0.2">
      <c r="A47" s="274"/>
      <c r="B47" s="275"/>
      <c r="C47" s="275"/>
      <c r="D47" s="276"/>
      <c r="E47" s="265"/>
      <c r="F47" s="266"/>
      <c r="G47" s="267"/>
      <c r="H47" s="24"/>
      <c r="I47" s="24"/>
      <c r="J47" s="24"/>
      <c r="K47" s="24"/>
      <c r="L47" s="24"/>
      <c r="M47" s="24"/>
      <c r="N47" s="24"/>
      <c r="O47" s="24"/>
      <c r="P47" s="24"/>
      <c r="Q47" s="24"/>
      <c r="R47" s="24"/>
      <c r="S47" s="24"/>
      <c r="T47" s="24"/>
      <c r="U47" s="25"/>
      <c r="V47" s="158"/>
      <c r="W47" s="159"/>
      <c r="X47" s="159"/>
      <c r="Y47" s="159"/>
      <c r="Z47" s="159"/>
      <c r="AA47" s="159"/>
      <c r="AB47" s="159"/>
      <c r="AC47" s="159"/>
      <c r="AD47" s="159"/>
      <c r="AE47" s="159"/>
      <c r="AF47" s="160"/>
      <c r="AG47" s="158"/>
      <c r="AH47" s="159"/>
      <c r="AI47" s="159"/>
      <c r="AJ47" s="159"/>
      <c r="AK47" s="159"/>
      <c r="AL47" s="159"/>
      <c r="AM47" s="159"/>
      <c r="AN47" s="159"/>
      <c r="AO47" s="159"/>
      <c r="AP47" s="159"/>
      <c r="AQ47" s="160"/>
      <c r="AR47" s="158"/>
      <c r="AS47" s="159"/>
      <c r="AT47" s="159"/>
      <c r="AU47" s="159"/>
      <c r="AV47" s="159"/>
      <c r="AW47" s="159"/>
      <c r="AX47" s="159"/>
      <c r="AY47" s="159"/>
      <c r="AZ47" s="159"/>
      <c r="BA47" s="159"/>
      <c r="BB47" s="160"/>
      <c r="BC47" s="43"/>
      <c r="BD47" s="27"/>
      <c r="BE47" s="27"/>
      <c r="BF47" s="27"/>
    </row>
    <row r="48" spans="1:89" ht="10.5" customHeight="1" x14ac:dyDescent="0.2">
      <c r="A48" s="274"/>
      <c r="B48" s="275"/>
      <c r="C48" s="275"/>
      <c r="D48" s="276"/>
      <c r="E48" s="265"/>
      <c r="F48" s="266"/>
      <c r="G48" s="267"/>
      <c r="H48" s="114" t="s">
        <v>45</v>
      </c>
      <c r="I48" s="114"/>
      <c r="J48" s="114"/>
      <c r="K48" s="114"/>
      <c r="L48" s="114"/>
      <c r="M48" s="114"/>
      <c r="N48" s="114"/>
      <c r="O48" s="114"/>
      <c r="P48" s="114"/>
      <c r="Q48" s="114"/>
      <c r="R48" s="114"/>
      <c r="S48" s="114"/>
      <c r="T48" s="114"/>
      <c r="U48" s="115"/>
      <c r="V48" s="147"/>
      <c r="W48" s="119"/>
      <c r="X48" s="119"/>
      <c r="Y48" s="119"/>
      <c r="Z48" s="119"/>
      <c r="AA48" s="119"/>
      <c r="AB48" s="119"/>
      <c r="AC48" s="119"/>
      <c r="AD48" s="119"/>
      <c r="AE48" s="114" t="s">
        <v>46</v>
      </c>
      <c r="AF48" s="115"/>
      <c r="AG48" s="147"/>
      <c r="AH48" s="119"/>
      <c r="AI48" s="119"/>
      <c r="AJ48" s="119"/>
      <c r="AK48" s="119"/>
      <c r="AL48" s="119"/>
      <c r="AM48" s="119"/>
      <c r="AN48" s="119"/>
      <c r="AO48" s="119"/>
      <c r="AP48" s="114" t="s">
        <v>46</v>
      </c>
      <c r="AQ48" s="115"/>
      <c r="AR48" s="149" t="str">
        <f>IF(V48="","",V48+AG48)</f>
        <v/>
      </c>
      <c r="AS48" s="150"/>
      <c r="AT48" s="150"/>
      <c r="AU48" s="150"/>
      <c r="AV48" s="150"/>
      <c r="AW48" s="150"/>
      <c r="AX48" s="150"/>
      <c r="AY48" s="150"/>
      <c r="AZ48" s="150"/>
      <c r="BA48" s="114" t="s">
        <v>46</v>
      </c>
      <c r="BB48" s="115"/>
      <c r="BC48" s="86" t="s">
        <v>362</v>
      </c>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row>
    <row r="49" spans="1:89" ht="10.5" customHeight="1" x14ac:dyDescent="0.2">
      <c r="A49" s="274"/>
      <c r="B49" s="275"/>
      <c r="C49" s="275"/>
      <c r="D49" s="276"/>
      <c r="E49" s="265"/>
      <c r="F49" s="266"/>
      <c r="G49" s="267"/>
      <c r="H49" s="117"/>
      <c r="I49" s="117"/>
      <c r="J49" s="117"/>
      <c r="K49" s="117"/>
      <c r="L49" s="117"/>
      <c r="M49" s="117"/>
      <c r="N49" s="117"/>
      <c r="O49" s="117"/>
      <c r="P49" s="117"/>
      <c r="Q49" s="117"/>
      <c r="R49" s="117"/>
      <c r="S49" s="117"/>
      <c r="T49" s="117"/>
      <c r="U49" s="118"/>
      <c r="V49" s="148"/>
      <c r="W49" s="120"/>
      <c r="X49" s="120"/>
      <c r="Y49" s="120"/>
      <c r="Z49" s="120"/>
      <c r="AA49" s="120"/>
      <c r="AB49" s="120"/>
      <c r="AC49" s="120"/>
      <c r="AD49" s="120"/>
      <c r="AE49" s="117"/>
      <c r="AF49" s="118"/>
      <c r="AG49" s="148"/>
      <c r="AH49" s="120"/>
      <c r="AI49" s="120"/>
      <c r="AJ49" s="120"/>
      <c r="AK49" s="120"/>
      <c r="AL49" s="120"/>
      <c r="AM49" s="120"/>
      <c r="AN49" s="120"/>
      <c r="AO49" s="120"/>
      <c r="AP49" s="117"/>
      <c r="AQ49" s="118"/>
      <c r="AR49" s="151"/>
      <c r="AS49" s="152"/>
      <c r="AT49" s="152"/>
      <c r="AU49" s="152"/>
      <c r="AV49" s="152"/>
      <c r="AW49" s="152"/>
      <c r="AX49" s="152"/>
      <c r="AY49" s="152"/>
      <c r="AZ49" s="152"/>
      <c r="BA49" s="117"/>
      <c r="BB49" s="118"/>
      <c r="BC49" s="86"/>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row>
    <row r="50" spans="1:89" ht="10.5" customHeight="1" x14ac:dyDescent="0.2">
      <c r="A50" s="274"/>
      <c r="B50" s="275"/>
      <c r="C50" s="275"/>
      <c r="D50" s="276"/>
      <c r="E50" s="265"/>
      <c r="F50" s="266"/>
      <c r="G50" s="267"/>
      <c r="H50" s="114" t="s">
        <v>47</v>
      </c>
      <c r="I50" s="114"/>
      <c r="J50" s="114"/>
      <c r="K50" s="114"/>
      <c r="L50" s="114"/>
      <c r="M50" s="114"/>
      <c r="N50" s="114"/>
      <c r="O50" s="114"/>
      <c r="P50" s="114"/>
      <c r="Q50" s="114"/>
      <c r="R50" s="114"/>
      <c r="S50" s="114"/>
      <c r="T50" s="114"/>
      <c r="U50" s="115"/>
      <c r="V50" s="147"/>
      <c r="W50" s="119"/>
      <c r="X50" s="119"/>
      <c r="Y50" s="119"/>
      <c r="Z50" s="119"/>
      <c r="AA50" s="119"/>
      <c r="AB50" s="119"/>
      <c r="AC50" s="119"/>
      <c r="AD50" s="119"/>
      <c r="AE50" s="114" t="s">
        <v>48</v>
      </c>
      <c r="AF50" s="115"/>
      <c r="AG50" s="147"/>
      <c r="AH50" s="119"/>
      <c r="AI50" s="119"/>
      <c r="AJ50" s="119"/>
      <c r="AK50" s="119"/>
      <c r="AL50" s="119"/>
      <c r="AM50" s="119"/>
      <c r="AN50" s="119"/>
      <c r="AO50" s="119"/>
      <c r="AP50" s="114" t="s">
        <v>48</v>
      </c>
      <c r="AQ50" s="115"/>
      <c r="AR50" s="149" t="str">
        <f>IF(V50="","",V50+AG50)</f>
        <v/>
      </c>
      <c r="AS50" s="150"/>
      <c r="AT50" s="150"/>
      <c r="AU50" s="150"/>
      <c r="AV50" s="150"/>
      <c r="AW50" s="150"/>
      <c r="AX50" s="150"/>
      <c r="AY50" s="150"/>
      <c r="AZ50" s="150"/>
      <c r="BA50" s="114" t="s">
        <v>48</v>
      </c>
      <c r="BB50" s="115"/>
      <c r="BC50" s="86"/>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row>
    <row r="51" spans="1:89" ht="10.5" customHeight="1" x14ac:dyDescent="0.2">
      <c r="A51" s="274"/>
      <c r="B51" s="275"/>
      <c r="C51" s="275"/>
      <c r="D51" s="276"/>
      <c r="E51" s="265"/>
      <c r="F51" s="266"/>
      <c r="G51" s="267"/>
      <c r="H51" s="117"/>
      <c r="I51" s="117"/>
      <c r="J51" s="117"/>
      <c r="K51" s="117"/>
      <c r="L51" s="117"/>
      <c r="M51" s="117"/>
      <c r="N51" s="117"/>
      <c r="O51" s="117"/>
      <c r="P51" s="117"/>
      <c r="Q51" s="117"/>
      <c r="R51" s="117"/>
      <c r="S51" s="117"/>
      <c r="T51" s="117"/>
      <c r="U51" s="118"/>
      <c r="V51" s="148"/>
      <c r="W51" s="120"/>
      <c r="X51" s="120"/>
      <c r="Y51" s="120"/>
      <c r="Z51" s="120"/>
      <c r="AA51" s="120"/>
      <c r="AB51" s="120"/>
      <c r="AC51" s="120"/>
      <c r="AD51" s="120"/>
      <c r="AE51" s="117"/>
      <c r="AF51" s="118"/>
      <c r="AG51" s="148"/>
      <c r="AH51" s="120"/>
      <c r="AI51" s="120"/>
      <c r="AJ51" s="120"/>
      <c r="AK51" s="120"/>
      <c r="AL51" s="120"/>
      <c r="AM51" s="120"/>
      <c r="AN51" s="120"/>
      <c r="AO51" s="120"/>
      <c r="AP51" s="117"/>
      <c r="AQ51" s="118"/>
      <c r="AR51" s="151"/>
      <c r="AS51" s="152"/>
      <c r="AT51" s="152"/>
      <c r="AU51" s="152"/>
      <c r="AV51" s="152"/>
      <c r="AW51" s="152"/>
      <c r="AX51" s="152"/>
      <c r="AY51" s="152"/>
      <c r="AZ51" s="152"/>
      <c r="BA51" s="117"/>
      <c r="BB51" s="118"/>
      <c r="BC51" s="86"/>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row>
    <row r="52" spans="1:89" ht="10.5" customHeight="1" x14ac:dyDescent="0.2">
      <c r="A52" s="274"/>
      <c r="B52" s="275"/>
      <c r="C52" s="275"/>
      <c r="D52" s="276"/>
      <c r="E52" s="265"/>
      <c r="F52" s="266"/>
      <c r="G52" s="267"/>
      <c r="H52" s="114" t="s">
        <v>49</v>
      </c>
      <c r="I52" s="114"/>
      <c r="J52" s="114"/>
      <c r="K52" s="114"/>
      <c r="L52" s="114"/>
      <c r="M52" s="114"/>
      <c r="N52" s="114"/>
      <c r="O52" s="114"/>
      <c r="P52" s="114"/>
      <c r="Q52" s="114"/>
      <c r="R52" s="114"/>
      <c r="S52" s="114"/>
      <c r="T52" s="114"/>
      <c r="U52" s="115"/>
      <c r="V52" s="147"/>
      <c r="W52" s="119"/>
      <c r="X52" s="119"/>
      <c r="Y52" s="119"/>
      <c r="Z52" s="119"/>
      <c r="AA52" s="119"/>
      <c r="AB52" s="119"/>
      <c r="AC52" s="119"/>
      <c r="AD52" s="119"/>
      <c r="AE52" s="114" t="s">
        <v>48</v>
      </c>
      <c r="AF52" s="115"/>
      <c r="AG52" s="147"/>
      <c r="AH52" s="119"/>
      <c r="AI52" s="119"/>
      <c r="AJ52" s="119"/>
      <c r="AK52" s="119"/>
      <c r="AL52" s="119"/>
      <c r="AM52" s="119"/>
      <c r="AN52" s="119"/>
      <c r="AO52" s="119"/>
      <c r="AP52" s="114" t="s">
        <v>48</v>
      </c>
      <c r="AQ52" s="115"/>
      <c r="AR52" s="149" t="str">
        <f>IF(V52="","",V52+AG52)</f>
        <v/>
      </c>
      <c r="AS52" s="150"/>
      <c r="AT52" s="150"/>
      <c r="AU52" s="150"/>
      <c r="AV52" s="150"/>
      <c r="AW52" s="150"/>
      <c r="AX52" s="150"/>
      <c r="AY52" s="150"/>
      <c r="AZ52" s="150"/>
      <c r="BA52" s="114" t="s">
        <v>48</v>
      </c>
      <c r="BB52" s="115"/>
      <c r="BC52" s="86"/>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row>
    <row r="53" spans="1:89" ht="10.5" customHeight="1" x14ac:dyDescent="0.2">
      <c r="A53" s="274"/>
      <c r="B53" s="275"/>
      <c r="C53" s="275"/>
      <c r="D53" s="276"/>
      <c r="E53" s="265"/>
      <c r="F53" s="266"/>
      <c r="G53" s="267"/>
      <c r="H53" s="145"/>
      <c r="I53" s="145"/>
      <c r="J53" s="145"/>
      <c r="K53" s="145"/>
      <c r="L53" s="145"/>
      <c r="M53" s="145"/>
      <c r="N53" s="145"/>
      <c r="O53" s="145"/>
      <c r="P53" s="145"/>
      <c r="Q53" s="145"/>
      <c r="R53" s="145"/>
      <c r="S53" s="145"/>
      <c r="T53" s="145"/>
      <c r="U53" s="146"/>
      <c r="V53" s="161"/>
      <c r="W53" s="162"/>
      <c r="X53" s="162"/>
      <c r="Y53" s="162"/>
      <c r="Z53" s="162"/>
      <c r="AA53" s="162"/>
      <c r="AB53" s="162"/>
      <c r="AC53" s="162"/>
      <c r="AD53" s="162"/>
      <c r="AE53" s="145"/>
      <c r="AF53" s="146"/>
      <c r="AG53" s="161"/>
      <c r="AH53" s="162"/>
      <c r="AI53" s="162"/>
      <c r="AJ53" s="162"/>
      <c r="AK53" s="162"/>
      <c r="AL53" s="162"/>
      <c r="AM53" s="162"/>
      <c r="AN53" s="162"/>
      <c r="AO53" s="162"/>
      <c r="AP53" s="145"/>
      <c r="AQ53" s="146"/>
      <c r="AR53" s="163"/>
      <c r="AS53" s="164"/>
      <c r="AT53" s="164"/>
      <c r="AU53" s="164"/>
      <c r="AV53" s="164"/>
      <c r="AW53" s="164"/>
      <c r="AX53" s="164"/>
      <c r="AY53" s="164"/>
      <c r="AZ53" s="164"/>
      <c r="BA53" s="145"/>
      <c r="BB53" s="146"/>
      <c r="BC53" s="86"/>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row>
    <row r="54" spans="1:89" ht="10.5" customHeight="1" x14ac:dyDescent="0.2">
      <c r="A54" s="274"/>
      <c r="B54" s="275"/>
      <c r="C54" s="275"/>
      <c r="D54" s="276"/>
      <c r="E54" s="265"/>
      <c r="F54" s="266"/>
      <c r="G54" s="267"/>
      <c r="H54" s="145"/>
      <c r="I54" s="145"/>
      <c r="J54" s="145"/>
      <c r="K54" s="145"/>
      <c r="L54" s="145"/>
      <c r="M54" s="145"/>
      <c r="N54" s="145"/>
      <c r="O54" s="145"/>
      <c r="P54" s="145"/>
      <c r="Q54" s="145"/>
      <c r="R54" s="145"/>
      <c r="S54" s="145"/>
      <c r="T54" s="145"/>
      <c r="U54" s="146"/>
      <c r="V54" s="165" t="s">
        <v>50</v>
      </c>
      <c r="W54" s="145"/>
      <c r="X54" s="145"/>
      <c r="Y54" s="145"/>
      <c r="Z54" s="145"/>
      <c r="AA54" s="145"/>
      <c r="AB54" s="145"/>
      <c r="AC54" s="145"/>
      <c r="AD54" s="145"/>
      <c r="AE54" s="145" t="s">
        <v>51</v>
      </c>
      <c r="AF54" s="146"/>
      <c r="AG54" s="165" t="s">
        <v>50</v>
      </c>
      <c r="AH54" s="145"/>
      <c r="AI54" s="145"/>
      <c r="AJ54" s="145"/>
      <c r="AK54" s="145"/>
      <c r="AL54" s="145"/>
      <c r="AM54" s="145"/>
      <c r="AN54" s="145"/>
      <c r="AO54" s="145"/>
      <c r="AP54" s="145" t="s">
        <v>51</v>
      </c>
      <c r="AQ54" s="146"/>
      <c r="AR54" s="165" t="s">
        <v>50</v>
      </c>
      <c r="AS54" s="145"/>
      <c r="AT54" s="145"/>
      <c r="AU54" s="145"/>
      <c r="AV54" s="145"/>
      <c r="AW54" s="145"/>
      <c r="AX54" s="145"/>
      <c r="AY54" s="145"/>
      <c r="AZ54" s="145"/>
      <c r="BA54" s="145" t="s">
        <v>51</v>
      </c>
      <c r="BB54" s="146"/>
      <c r="BC54" s="86"/>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row>
    <row r="55" spans="1:89" ht="10.5" customHeight="1" x14ac:dyDescent="0.2">
      <c r="A55" s="274"/>
      <c r="B55" s="275"/>
      <c r="C55" s="275"/>
      <c r="D55" s="276"/>
      <c r="E55" s="265"/>
      <c r="F55" s="266"/>
      <c r="G55" s="267"/>
      <c r="H55" s="117"/>
      <c r="I55" s="117"/>
      <c r="J55" s="117"/>
      <c r="K55" s="117"/>
      <c r="L55" s="117"/>
      <c r="M55" s="117"/>
      <c r="N55" s="117"/>
      <c r="O55" s="117"/>
      <c r="P55" s="117"/>
      <c r="Q55" s="117"/>
      <c r="R55" s="117"/>
      <c r="S55" s="117"/>
      <c r="T55" s="117"/>
      <c r="U55" s="118"/>
      <c r="V55" s="166"/>
      <c r="W55" s="117"/>
      <c r="X55" s="117"/>
      <c r="Y55" s="117"/>
      <c r="Z55" s="117"/>
      <c r="AA55" s="117"/>
      <c r="AB55" s="117"/>
      <c r="AC55" s="117"/>
      <c r="AD55" s="117"/>
      <c r="AE55" s="117"/>
      <c r="AF55" s="118"/>
      <c r="AG55" s="166"/>
      <c r="AH55" s="117"/>
      <c r="AI55" s="117"/>
      <c r="AJ55" s="117"/>
      <c r="AK55" s="117"/>
      <c r="AL55" s="117"/>
      <c r="AM55" s="117"/>
      <c r="AN55" s="117"/>
      <c r="AO55" s="117"/>
      <c r="AP55" s="117"/>
      <c r="AQ55" s="118"/>
      <c r="AR55" s="166"/>
      <c r="AS55" s="117"/>
      <c r="AT55" s="117"/>
      <c r="AU55" s="117"/>
      <c r="AV55" s="117"/>
      <c r="AW55" s="117"/>
      <c r="AX55" s="117"/>
      <c r="AY55" s="117"/>
      <c r="AZ55" s="117"/>
      <c r="BA55" s="117"/>
      <c r="BB55" s="118"/>
      <c r="BC55" s="86"/>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row>
    <row r="56" spans="1:89" ht="10.5" customHeight="1" x14ac:dyDescent="0.2">
      <c r="A56" s="274"/>
      <c r="B56" s="275"/>
      <c r="C56" s="275"/>
      <c r="D56" s="276"/>
      <c r="E56" s="265"/>
      <c r="F56" s="266"/>
      <c r="G56" s="267"/>
      <c r="H56" s="114" t="s">
        <v>52</v>
      </c>
      <c r="I56" s="114"/>
      <c r="J56" s="114"/>
      <c r="K56" s="114"/>
      <c r="L56" s="114"/>
      <c r="M56" s="114"/>
      <c r="N56" s="114"/>
      <c r="O56" s="114"/>
      <c r="P56" s="114"/>
      <c r="Q56" s="114"/>
      <c r="R56" s="114"/>
      <c r="S56" s="114"/>
      <c r="T56" s="114"/>
      <c r="U56" s="115"/>
      <c r="V56" s="114" t="s">
        <v>53</v>
      </c>
      <c r="W56" s="114"/>
      <c r="X56" s="114"/>
      <c r="Y56" s="114"/>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76"/>
      <c r="BC56" s="81" t="s">
        <v>356</v>
      </c>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row>
    <row r="57" spans="1:89" ht="10.5" customHeight="1" x14ac:dyDescent="0.2">
      <c r="A57" s="274"/>
      <c r="B57" s="275"/>
      <c r="C57" s="275"/>
      <c r="D57" s="276"/>
      <c r="E57" s="265"/>
      <c r="F57" s="266"/>
      <c r="G57" s="267"/>
      <c r="H57" s="145"/>
      <c r="I57" s="145"/>
      <c r="J57" s="145"/>
      <c r="K57" s="145"/>
      <c r="L57" s="145"/>
      <c r="M57" s="145"/>
      <c r="N57" s="145"/>
      <c r="O57" s="145"/>
      <c r="P57" s="145"/>
      <c r="Q57" s="145"/>
      <c r="R57" s="145"/>
      <c r="S57" s="145"/>
      <c r="T57" s="145"/>
      <c r="U57" s="146"/>
      <c r="V57" s="145"/>
      <c r="W57" s="145"/>
      <c r="X57" s="145"/>
      <c r="Y57" s="14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6"/>
      <c r="BC57" s="81"/>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row>
    <row r="58" spans="1:89" ht="10.5" customHeight="1" x14ac:dyDescent="0.2">
      <c r="A58" s="274"/>
      <c r="B58" s="275"/>
      <c r="C58" s="275"/>
      <c r="D58" s="276"/>
      <c r="E58" s="265"/>
      <c r="F58" s="266"/>
      <c r="G58" s="267"/>
      <c r="H58" s="180" t="s">
        <v>54</v>
      </c>
      <c r="I58" s="180"/>
      <c r="J58" s="180"/>
      <c r="K58" s="180"/>
      <c r="L58" s="180"/>
      <c r="M58" s="180"/>
      <c r="N58" s="178"/>
      <c r="O58" s="178"/>
      <c r="P58" s="178"/>
      <c r="Q58" s="178"/>
      <c r="R58" s="178"/>
      <c r="S58" s="178"/>
      <c r="T58" s="180" t="s">
        <v>55</v>
      </c>
      <c r="U58" s="293"/>
      <c r="V58" s="113" t="s">
        <v>319</v>
      </c>
      <c r="W58" s="114"/>
      <c r="X58" s="114"/>
      <c r="Y58" s="114"/>
      <c r="Z58" s="114"/>
      <c r="AA58" s="114"/>
      <c r="AB58" s="114"/>
      <c r="AC58" s="114"/>
      <c r="AD58" s="114"/>
      <c r="AE58" s="114"/>
      <c r="AF58" s="119" t="s">
        <v>275</v>
      </c>
      <c r="AG58" s="119"/>
      <c r="AH58" s="119"/>
      <c r="AI58" s="153" t="s">
        <v>39</v>
      </c>
      <c r="AJ58" s="153" t="s">
        <v>276</v>
      </c>
      <c r="AK58" s="153"/>
      <c r="AL58" s="153"/>
      <c r="AM58" s="153"/>
      <c r="AN58" s="153"/>
      <c r="AO58" s="153" t="s">
        <v>35</v>
      </c>
      <c r="AP58" s="119" t="s">
        <v>277</v>
      </c>
      <c r="AQ58" s="119"/>
      <c r="AR58" s="119"/>
      <c r="AS58" s="153"/>
      <c r="AT58" s="153"/>
      <c r="AU58" s="153"/>
      <c r="AV58" s="153"/>
      <c r="AW58" s="153"/>
      <c r="AX58" s="153"/>
      <c r="AY58" s="153"/>
      <c r="AZ58" s="153"/>
      <c r="BA58" s="153"/>
      <c r="BB58" s="286"/>
      <c r="BC58" s="85" t="s">
        <v>355</v>
      </c>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row>
    <row r="59" spans="1:89" ht="10.5" customHeight="1" x14ac:dyDescent="0.2">
      <c r="A59" s="274"/>
      <c r="B59" s="275"/>
      <c r="C59" s="275"/>
      <c r="D59" s="276"/>
      <c r="E59" s="265"/>
      <c r="F59" s="266"/>
      <c r="G59" s="267"/>
      <c r="H59" s="180"/>
      <c r="I59" s="180"/>
      <c r="J59" s="180"/>
      <c r="K59" s="180"/>
      <c r="L59" s="180"/>
      <c r="M59" s="180"/>
      <c r="N59" s="178"/>
      <c r="O59" s="178"/>
      <c r="P59" s="178"/>
      <c r="Q59" s="178"/>
      <c r="R59" s="178"/>
      <c r="S59" s="178"/>
      <c r="T59" s="180"/>
      <c r="U59" s="293"/>
      <c r="V59" s="292"/>
      <c r="W59" s="145"/>
      <c r="X59" s="145"/>
      <c r="Y59" s="145"/>
      <c r="Z59" s="145"/>
      <c r="AA59" s="145"/>
      <c r="AB59" s="145"/>
      <c r="AC59" s="145"/>
      <c r="AD59" s="145"/>
      <c r="AE59" s="145"/>
      <c r="AF59" s="162"/>
      <c r="AG59" s="162"/>
      <c r="AH59" s="162"/>
      <c r="AI59" s="287"/>
      <c r="AJ59" s="287"/>
      <c r="AK59" s="287"/>
      <c r="AL59" s="287"/>
      <c r="AM59" s="287"/>
      <c r="AN59" s="287"/>
      <c r="AO59" s="287"/>
      <c r="AP59" s="162"/>
      <c r="AQ59" s="162"/>
      <c r="AR59" s="162"/>
      <c r="AS59" s="287"/>
      <c r="AT59" s="287"/>
      <c r="AU59" s="287"/>
      <c r="AV59" s="287"/>
      <c r="AW59" s="287"/>
      <c r="AX59" s="287"/>
      <c r="AY59" s="287"/>
      <c r="AZ59" s="287"/>
      <c r="BA59" s="287"/>
      <c r="BB59" s="288"/>
      <c r="BC59" s="85"/>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row>
    <row r="60" spans="1:89" ht="10.5" customHeight="1" x14ac:dyDescent="0.2">
      <c r="A60" s="274"/>
      <c r="B60" s="275"/>
      <c r="C60" s="275"/>
      <c r="D60" s="276"/>
      <c r="E60" s="265"/>
      <c r="F60" s="266"/>
      <c r="G60" s="267"/>
      <c r="H60" s="145" t="s">
        <v>57</v>
      </c>
      <c r="I60" s="145"/>
      <c r="J60" s="145"/>
      <c r="K60" s="145"/>
      <c r="L60" s="145"/>
      <c r="M60" s="145"/>
      <c r="N60" s="145"/>
      <c r="O60" s="145"/>
      <c r="P60" s="145"/>
      <c r="Q60" s="145"/>
      <c r="R60" s="145"/>
      <c r="S60" s="145"/>
      <c r="T60" s="145"/>
      <c r="U60" s="146"/>
      <c r="V60" s="292"/>
      <c r="W60" s="145"/>
      <c r="X60" s="145"/>
      <c r="Y60" s="145"/>
      <c r="Z60" s="145"/>
      <c r="AA60" s="145"/>
      <c r="AB60" s="145"/>
      <c r="AC60" s="145"/>
      <c r="AD60" s="145"/>
      <c r="AE60" s="145"/>
      <c r="AF60" s="162" t="s">
        <v>56</v>
      </c>
      <c r="AG60" s="162"/>
      <c r="AH60" s="162"/>
      <c r="AI60" s="162"/>
      <c r="AJ60" s="289" t="s">
        <v>50</v>
      </c>
      <c r="AK60" s="162"/>
      <c r="AL60" s="162"/>
      <c r="AM60" s="162"/>
      <c r="AN60" s="162"/>
      <c r="AO60" s="162"/>
      <c r="AP60" s="162"/>
      <c r="AQ60" s="162"/>
      <c r="AR60" s="162"/>
      <c r="AS60" s="162"/>
      <c r="AT60" s="162"/>
      <c r="AU60" s="162"/>
      <c r="AV60" s="162"/>
      <c r="AW60" s="162"/>
      <c r="AX60" s="162"/>
      <c r="AY60" s="162"/>
      <c r="AZ60" s="162"/>
      <c r="BA60" s="162"/>
      <c r="BB60" s="291" t="s">
        <v>37</v>
      </c>
      <c r="BC60" s="85"/>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row>
    <row r="61" spans="1:89" ht="10.5" customHeight="1" x14ac:dyDescent="0.2">
      <c r="A61" s="274"/>
      <c r="B61" s="275"/>
      <c r="C61" s="275"/>
      <c r="D61" s="276"/>
      <c r="E61" s="265"/>
      <c r="F61" s="266"/>
      <c r="G61" s="267"/>
      <c r="H61" s="145"/>
      <c r="I61" s="145"/>
      <c r="J61" s="145"/>
      <c r="K61" s="145"/>
      <c r="L61" s="145"/>
      <c r="M61" s="145"/>
      <c r="N61" s="145"/>
      <c r="O61" s="145"/>
      <c r="P61" s="145"/>
      <c r="Q61" s="145"/>
      <c r="R61" s="145"/>
      <c r="S61" s="145"/>
      <c r="T61" s="145"/>
      <c r="U61" s="146"/>
      <c r="V61" s="116"/>
      <c r="W61" s="117"/>
      <c r="X61" s="117"/>
      <c r="Y61" s="117"/>
      <c r="Z61" s="117"/>
      <c r="AA61" s="117"/>
      <c r="AB61" s="117"/>
      <c r="AC61" s="117"/>
      <c r="AD61" s="117"/>
      <c r="AE61" s="117"/>
      <c r="AF61" s="120"/>
      <c r="AG61" s="120"/>
      <c r="AH61" s="120"/>
      <c r="AI61" s="120"/>
      <c r="AJ61" s="290"/>
      <c r="AK61" s="120"/>
      <c r="AL61" s="120"/>
      <c r="AM61" s="120"/>
      <c r="AN61" s="120"/>
      <c r="AO61" s="120"/>
      <c r="AP61" s="120"/>
      <c r="AQ61" s="120"/>
      <c r="AR61" s="120"/>
      <c r="AS61" s="120"/>
      <c r="AT61" s="120"/>
      <c r="AU61" s="120"/>
      <c r="AV61" s="120"/>
      <c r="AW61" s="120"/>
      <c r="AX61" s="120"/>
      <c r="AY61" s="120"/>
      <c r="AZ61" s="120"/>
      <c r="BA61" s="120"/>
      <c r="BB61" s="177"/>
      <c r="BC61" s="85"/>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row>
    <row r="62" spans="1:89" ht="10.5" customHeight="1" x14ac:dyDescent="0.2">
      <c r="A62" s="274"/>
      <c r="B62" s="275"/>
      <c r="C62" s="275"/>
      <c r="D62" s="276"/>
      <c r="E62" s="265"/>
      <c r="F62" s="266"/>
      <c r="G62" s="267"/>
      <c r="H62" s="180" t="s">
        <v>54</v>
      </c>
      <c r="I62" s="180"/>
      <c r="J62" s="180"/>
      <c r="K62" s="180"/>
      <c r="L62" s="180"/>
      <c r="M62" s="180"/>
      <c r="N62" s="178"/>
      <c r="O62" s="178"/>
      <c r="P62" s="178"/>
      <c r="Q62" s="178"/>
      <c r="R62" s="178"/>
      <c r="S62" s="178"/>
      <c r="T62" s="145" t="s">
        <v>55</v>
      </c>
      <c r="U62" s="146"/>
      <c r="V62" s="182" t="s">
        <v>288</v>
      </c>
      <c r="W62" s="183"/>
      <c r="X62" s="183"/>
      <c r="Y62" s="183"/>
      <c r="Z62" s="183"/>
      <c r="AA62" s="183"/>
      <c r="AB62" s="183"/>
      <c r="AC62" s="186" t="s">
        <v>321</v>
      </c>
      <c r="AD62" s="186"/>
      <c r="AE62" s="186"/>
      <c r="AF62" s="186" t="s">
        <v>280</v>
      </c>
      <c r="AG62" s="188" t="s">
        <v>320</v>
      </c>
      <c r="AH62" s="188"/>
      <c r="AI62" s="188"/>
      <c r="AJ62" s="188"/>
      <c r="AK62" s="188"/>
      <c r="AL62" s="186" t="s">
        <v>35</v>
      </c>
      <c r="AM62" s="186" t="s">
        <v>281</v>
      </c>
      <c r="AN62" s="186"/>
      <c r="AO62" s="186"/>
      <c r="AP62" s="186" t="s">
        <v>280</v>
      </c>
      <c r="AQ62" s="188" t="s">
        <v>289</v>
      </c>
      <c r="AR62" s="188"/>
      <c r="AS62" s="188"/>
      <c r="AT62" s="188"/>
      <c r="AU62" s="190" t="s">
        <v>33</v>
      </c>
      <c r="AV62" s="254"/>
      <c r="AW62" s="254"/>
      <c r="AX62" s="254"/>
      <c r="AY62" s="254"/>
      <c r="AZ62" s="254"/>
      <c r="BA62" s="254"/>
      <c r="BB62" s="252" t="s">
        <v>37</v>
      </c>
      <c r="BC62" s="85" t="s">
        <v>355</v>
      </c>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row>
    <row r="63" spans="1:89" ht="10.5" customHeight="1" x14ac:dyDescent="0.2">
      <c r="A63" s="274"/>
      <c r="B63" s="275"/>
      <c r="C63" s="275"/>
      <c r="D63" s="276"/>
      <c r="E63" s="265"/>
      <c r="F63" s="266"/>
      <c r="G63" s="267"/>
      <c r="H63" s="181"/>
      <c r="I63" s="181"/>
      <c r="J63" s="181"/>
      <c r="K63" s="181"/>
      <c r="L63" s="181"/>
      <c r="M63" s="181"/>
      <c r="N63" s="179"/>
      <c r="O63" s="179"/>
      <c r="P63" s="179"/>
      <c r="Q63" s="179"/>
      <c r="R63" s="179"/>
      <c r="S63" s="179"/>
      <c r="T63" s="117"/>
      <c r="U63" s="118"/>
      <c r="V63" s="184"/>
      <c r="W63" s="185"/>
      <c r="X63" s="185"/>
      <c r="Y63" s="185"/>
      <c r="Z63" s="185"/>
      <c r="AA63" s="185"/>
      <c r="AB63" s="185"/>
      <c r="AC63" s="187"/>
      <c r="AD63" s="187"/>
      <c r="AE63" s="187"/>
      <c r="AF63" s="187"/>
      <c r="AG63" s="189"/>
      <c r="AH63" s="189"/>
      <c r="AI63" s="189"/>
      <c r="AJ63" s="189"/>
      <c r="AK63" s="189"/>
      <c r="AL63" s="187"/>
      <c r="AM63" s="187"/>
      <c r="AN63" s="187"/>
      <c r="AO63" s="187"/>
      <c r="AP63" s="187"/>
      <c r="AQ63" s="189"/>
      <c r="AR63" s="189"/>
      <c r="AS63" s="189"/>
      <c r="AT63" s="189"/>
      <c r="AU63" s="191"/>
      <c r="AV63" s="255"/>
      <c r="AW63" s="255"/>
      <c r="AX63" s="255"/>
      <c r="AY63" s="255"/>
      <c r="AZ63" s="255"/>
      <c r="BA63" s="255"/>
      <c r="BB63" s="253"/>
      <c r="BC63" s="85"/>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row>
    <row r="64" spans="1:89" ht="10.5" customHeight="1" x14ac:dyDescent="0.2">
      <c r="A64" s="274"/>
      <c r="B64" s="275"/>
      <c r="C64" s="275"/>
      <c r="D64" s="276"/>
      <c r="E64" s="265"/>
      <c r="F64" s="266"/>
      <c r="G64" s="267"/>
      <c r="H64" s="114" t="s">
        <v>282</v>
      </c>
      <c r="I64" s="114"/>
      <c r="J64" s="114"/>
      <c r="K64" s="114"/>
      <c r="L64" s="114"/>
      <c r="M64" s="114"/>
      <c r="N64" s="114"/>
      <c r="O64" s="114"/>
      <c r="P64" s="114"/>
      <c r="Q64" s="114"/>
      <c r="R64" s="114"/>
      <c r="S64" s="114"/>
      <c r="T64" s="114"/>
      <c r="U64" s="115"/>
      <c r="V64" s="280" t="s">
        <v>265</v>
      </c>
      <c r="W64" s="281"/>
      <c r="X64" s="256" t="str">
        <f>計算用!$F$20</f>
        <v>※注意　地区の選択が正しいかご確認ください。</v>
      </c>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7"/>
      <c r="BC64" s="81" t="s">
        <v>357</v>
      </c>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row>
    <row r="65" spans="1:89" ht="10.5" customHeight="1" x14ac:dyDescent="0.2">
      <c r="A65" s="274"/>
      <c r="B65" s="275"/>
      <c r="C65" s="275"/>
      <c r="D65" s="276"/>
      <c r="E65" s="265"/>
      <c r="F65" s="266"/>
      <c r="G65" s="267"/>
      <c r="H65" s="145"/>
      <c r="I65" s="145"/>
      <c r="J65" s="145"/>
      <c r="K65" s="145"/>
      <c r="L65" s="145"/>
      <c r="M65" s="145"/>
      <c r="N65" s="145"/>
      <c r="O65" s="145"/>
      <c r="P65" s="145"/>
      <c r="Q65" s="145"/>
      <c r="R65" s="145"/>
      <c r="S65" s="145"/>
      <c r="T65" s="145"/>
      <c r="U65" s="146"/>
      <c r="V65" s="282"/>
      <c r="W65" s="283"/>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9"/>
      <c r="BC65" s="85"/>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row>
    <row r="66" spans="1:89" ht="10.5" customHeight="1" x14ac:dyDescent="0.2">
      <c r="A66" s="274"/>
      <c r="B66" s="275"/>
      <c r="C66" s="275"/>
      <c r="D66" s="276"/>
      <c r="E66" s="265"/>
      <c r="F66" s="266"/>
      <c r="G66" s="267"/>
      <c r="H66" s="145"/>
      <c r="I66" s="145"/>
      <c r="J66" s="145"/>
      <c r="K66" s="145"/>
      <c r="L66" s="145"/>
      <c r="M66" s="145"/>
      <c r="N66" s="145"/>
      <c r="O66" s="145"/>
      <c r="P66" s="145"/>
      <c r="Q66" s="145"/>
      <c r="R66" s="145"/>
      <c r="S66" s="145"/>
      <c r="T66" s="145"/>
      <c r="U66" s="146"/>
      <c r="V66" s="282"/>
      <c r="W66" s="283"/>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9"/>
      <c r="BC66" s="85"/>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row>
    <row r="67" spans="1:89" ht="10.5" customHeight="1" x14ac:dyDescent="0.2">
      <c r="A67" s="274"/>
      <c r="B67" s="275"/>
      <c r="C67" s="275"/>
      <c r="D67" s="276"/>
      <c r="E67" s="265"/>
      <c r="F67" s="266"/>
      <c r="G67" s="267"/>
      <c r="H67" s="145"/>
      <c r="I67" s="145"/>
      <c r="J67" s="145"/>
      <c r="K67" s="145"/>
      <c r="L67" s="145"/>
      <c r="M67" s="145"/>
      <c r="N67" s="145"/>
      <c r="O67" s="145"/>
      <c r="P67" s="145"/>
      <c r="Q67" s="145"/>
      <c r="R67" s="145"/>
      <c r="S67" s="145"/>
      <c r="T67" s="145"/>
      <c r="U67" s="146"/>
      <c r="V67" s="282"/>
      <c r="W67" s="283"/>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9"/>
      <c r="BC67" s="85"/>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row>
    <row r="68" spans="1:89" ht="10.5" customHeight="1" x14ac:dyDescent="0.2">
      <c r="A68" s="274"/>
      <c r="B68" s="275"/>
      <c r="C68" s="275"/>
      <c r="D68" s="276"/>
      <c r="E68" s="265"/>
      <c r="F68" s="266"/>
      <c r="G68" s="267"/>
      <c r="H68" s="145"/>
      <c r="I68" s="145"/>
      <c r="J68" s="145"/>
      <c r="K68" s="145"/>
      <c r="L68" s="145"/>
      <c r="M68" s="145"/>
      <c r="N68" s="145"/>
      <c r="O68" s="145"/>
      <c r="P68" s="145"/>
      <c r="Q68" s="145"/>
      <c r="R68" s="145"/>
      <c r="S68" s="145"/>
      <c r="T68" s="145"/>
      <c r="U68" s="146"/>
      <c r="V68" s="282"/>
      <c r="W68" s="283"/>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9"/>
      <c r="BC68" s="85"/>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row>
    <row r="69" spans="1:89" ht="10.5" customHeight="1" x14ac:dyDescent="0.2">
      <c r="A69" s="277"/>
      <c r="B69" s="278"/>
      <c r="C69" s="278"/>
      <c r="D69" s="279"/>
      <c r="E69" s="268"/>
      <c r="F69" s="269"/>
      <c r="G69" s="270"/>
      <c r="H69" s="117"/>
      <c r="I69" s="117"/>
      <c r="J69" s="117"/>
      <c r="K69" s="117"/>
      <c r="L69" s="117"/>
      <c r="M69" s="117"/>
      <c r="N69" s="117"/>
      <c r="O69" s="117"/>
      <c r="P69" s="117"/>
      <c r="Q69" s="117"/>
      <c r="R69" s="117"/>
      <c r="S69" s="117"/>
      <c r="T69" s="117"/>
      <c r="U69" s="118"/>
      <c r="V69" s="284"/>
      <c r="W69" s="285"/>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1"/>
      <c r="BC69" s="85"/>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row>
    <row r="70" spans="1:89" ht="10.5" customHeight="1" x14ac:dyDescent="0.2">
      <c r="A70" s="167" t="s">
        <v>58</v>
      </c>
      <c r="B70" s="168"/>
      <c r="C70" s="168"/>
      <c r="D70" s="168"/>
      <c r="E70" s="168"/>
      <c r="F70" s="168"/>
      <c r="G70" s="168"/>
      <c r="H70" s="168"/>
      <c r="I70" s="168"/>
      <c r="J70" s="168"/>
      <c r="K70" s="168"/>
      <c r="L70" s="168"/>
      <c r="M70" s="168"/>
      <c r="N70" s="168"/>
      <c r="O70" s="168"/>
      <c r="P70" s="168"/>
      <c r="Q70" s="168"/>
      <c r="R70" s="168"/>
      <c r="S70" s="168"/>
      <c r="T70" s="168"/>
      <c r="U70" s="169"/>
      <c r="V70" s="170" t="s">
        <v>59</v>
      </c>
      <c r="W70" s="171"/>
      <c r="X70" s="171"/>
      <c r="Y70" s="171"/>
      <c r="Z70" s="171"/>
      <c r="AA70" s="171"/>
      <c r="AB70" s="171"/>
      <c r="AC70" s="171"/>
      <c r="AD70" s="171"/>
      <c r="AE70" s="171"/>
      <c r="AF70" s="172"/>
      <c r="AG70" s="155" t="s">
        <v>60</v>
      </c>
      <c r="AH70" s="156"/>
      <c r="AI70" s="156"/>
      <c r="AJ70" s="156"/>
      <c r="AK70" s="156"/>
      <c r="AL70" s="156"/>
      <c r="AM70" s="156"/>
      <c r="AN70" s="156"/>
      <c r="AO70" s="156"/>
      <c r="AP70" s="156"/>
      <c r="AQ70" s="157"/>
      <c r="AR70" s="155" t="s">
        <v>61</v>
      </c>
      <c r="AS70" s="156"/>
      <c r="AT70" s="156"/>
      <c r="AU70" s="156"/>
      <c r="AV70" s="156"/>
      <c r="AW70" s="156"/>
      <c r="AX70" s="156"/>
      <c r="AY70" s="156"/>
      <c r="AZ70" s="156"/>
      <c r="BA70" s="156"/>
      <c r="BB70" s="157"/>
    </row>
    <row r="71" spans="1:89" ht="10.5" customHeight="1" x14ac:dyDescent="0.2">
      <c r="A71" s="167"/>
      <c r="B71" s="168"/>
      <c r="C71" s="168"/>
      <c r="D71" s="168"/>
      <c r="E71" s="168"/>
      <c r="F71" s="168"/>
      <c r="G71" s="168"/>
      <c r="H71" s="168"/>
      <c r="I71" s="168"/>
      <c r="J71" s="168"/>
      <c r="K71" s="168"/>
      <c r="L71" s="168"/>
      <c r="M71" s="168"/>
      <c r="N71" s="168"/>
      <c r="O71" s="168"/>
      <c r="P71" s="168"/>
      <c r="Q71" s="168"/>
      <c r="R71" s="168"/>
      <c r="S71" s="168"/>
      <c r="T71" s="168"/>
      <c r="U71" s="169"/>
      <c r="V71" s="173"/>
      <c r="W71" s="174"/>
      <c r="X71" s="174"/>
      <c r="Y71" s="174"/>
      <c r="Z71" s="174"/>
      <c r="AA71" s="174"/>
      <c r="AB71" s="174"/>
      <c r="AC71" s="174"/>
      <c r="AD71" s="174"/>
      <c r="AE71" s="174"/>
      <c r="AF71" s="175"/>
      <c r="AG71" s="158"/>
      <c r="AH71" s="159"/>
      <c r="AI71" s="159"/>
      <c r="AJ71" s="159"/>
      <c r="AK71" s="159"/>
      <c r="AL71" s="159"/>
      <c r="AM71" s="159"/>
      <c r="AN71" s="159"/>
      <c r="AO71" s="159"/>
      <c r="AP71" s="159"/>
      <c r="AQ71" s="160"/>
      <c r="AR71" s="158"/>
      <c r="AS71" s="159"/>
      <c r="AT71" s="159"/>
      <c r="AU71" s="159"/>
      <c r="AV71" s="159"/>
      <c r="AW71" s="159"/>
      <c r="AX71" s="159"/>
      <c r="AY71" s="159"/>
      <c r="AZ71" s="159"/>
      <c r="BA71" s="159"/>
      <c r="BB71" s="160"/>
    </row>
    <row r="72" spans="1:89" ht="10.5" customHeight="1" x14ac:dyDescent="0.2">
      <c r="A72" s="167"/>
      <c r="B72" s="168"/>
      <c r="C72" s="168"/>
      <c r="D72" s="168"/>
      <c r="E72" s="168"/>
      <c r="F72" s="168"/>
      <c r="G72" s="168"/>
      <c r="H72" s="168"/>
      <c r="I72" s="168"/>
      <c r="J72" s="168"/>
      <c r="K72" s="168"/>
      <c r="L72" s="168"/>
      <c r="M72" s="168"/>
      <c r="N72" s="168"/>
      <c r="O72" s="168"/>
      <c r="P72" s="168"/>
      <c r="Q72" s="168"/>
      <c r="R72" s="168"/>
      <c r="S72" s="168"/>
      <c r="T72" s="168"/>
      <c r="U72" s="169"/>
      <c r="V72" s="147"/>
      <c r="W72" s="119"/>
      <c r="X72" s="119"/>
      <c r="Y72" s="119"/>
      <c r="Z72" s="119"/>
      <c r="AA72" s="119"/>
      <c r="AB72" s="119"/>
      <c r="AC72" s="119"/>
      <c r="AD72" s="119"/>
      <c r="AE72" s="114" t="s">
        <v>48</v>
      </c>
      <c r="AF72" s="115"/>
      <c r="AG72" s="147"/>
      <c r="AH72" s="119"/>
      <c r="AI72" s="119"/>
      <c r="AJ72" s="119"/>
      <c r="AK72" s="119"/>
      <c r="AL72" s="119"/>
      <c r="AM72" s="119"/>
      <c r="AN72" s="119"/>
      <c r="AO72" s="119"/>
      <c r="AP72" s="119"/>
      <c r="AQ72" s="176"/>
      <c r="AR72" s="147"/>
      <c r="AS72" s="119"/>
      <c r="AT72" s="119"/>
      <c r="AU72" s="119"/>
      <c r="AV72" s="119"/>
      <c r="AW72" s="119"/>
      <c r="AX72" s="119"/>
      <c r="AY72" s="119"/>
      <c r="AZ72" s="119"/>
      <c r="BA72" s="119"/>
      <c r="BB72" s="176"/>
      <c r="BC72" s="81" t="s">
        <v>358</v>
      </c>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row>
    <row r="73" spans="1:89" ht="10.5" customHeight="1" x14ac:dyDescent="0.2">
      <c r="A73" s="167"/>
      <c r="B73" s="168"/>
      <c r="C73" s="168"/>
      <c r="D73" s="168"/>
      <c r="E73" s="168"/>
      <c r="F73" s="168"/>
      <c r="G73" s="168"/>
      <c r="H73" s="168"/>
      <c r="I73" s="168"/>
      <c r="J73" s="168"/>
      <c r="K73" s="168"/>
      <c r="L73" s="168"/>
      <c r="M73" s="168"/>
      <c r="N73" s="168"/>
      <c r="O73" s="168"/>
      <c r="P73" s="168"/>
      <c r="Q73" s="168"/>
      <c r="R73" s="168"/>
      <c r="S73" s="168"/>
      <c r="T73" s="168"/>
      <c r="U73" s="169"/>
      <c r="V73" s="148"/>
      <c r="W73" s="120"/>
      <c r="X73" s="120"/>
      <c r="Y73" s="120"/>
      <c r="Z73" s="120"/>
      <c r="AA73" s="120"/>
      <c r="AB73" s="120"/>
      <c r="AC73" s="120"/>
      <c r="AD73" s="120"/>
      <c r="AE73" s="117"/>
      <c r="AF73" s="118"/>
      <c r="AG73" s="148"/>
      <c r="AH73" s="120"/>
      <c r="AI73" s="120"/>
      <c r="AJ73" s="120"/>
      <c r="AK73" s="120"/>
      <c r="AL73" s="120"/>
      <c r="AM73" s="120"/>
      <c r="AN73" s="120"/>
      <c r="AO73" s="120"/>
      <c r="AP73" s="120"/>
      <c r="AQ73" s="177"/>
      <c r="AR73" s="148"/>
      <c r="AS73" s="120"/>
      <c r="AT73" s="120"/>
      <c r="AU73" s="120"/>
      <c r="AV73" s="120"/>
      <c r="AW73" s="120"/>
      <c r="AX73" s="120"/>
      <c r="AY73" s="120"/>
      <c r="AZ73" s="120"/>
      <c r="BA73" s="120"/>
      <c r="BB73" s="177"/>
      <c r="BC73" s="81"/>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row>
    <row r="74" spans="1:89" ht="10.5" customHeight="1" x14ac:dyDescent="0.2">
      <c r="A74" s="201" t="s">
        <v>16</v>
      </c>
      <c r="B74" s="202"/>
      <c r="C74" s="202"/>
      <c r="D74" s="202"/>
      <c r="E74" s="202"/>
      <c r="F74" s="202"/>
      <c r="G74" s="202"/>
      <c r="H74" s="202"/>
      <c r="I74" s="202"/>
      <c r="J74" s="202"/>
      <c r="K74" s="202"/>
      <c r="L74" s="202"/>
      <c r="M74" s="202"/>
      <c r="N74" s="202"/>
      <c r="O74" s="202"/>
      <c r="P74" s="202"/>
      <c r="Q74" s="202"/>
      <c r="R74" s="202"/>
      <c r="S74" s="202"/>
      <c r="T74" s="202"/>
      <c r="U74" s="203"/>
      <c r="V74" s="113" t="s">
        <v>62</v>
      </c>
      <c r="W74" s="114"/>
      <c r="X74" s="114"/>
      <c r="Y74" s="114"/>
      <c r="Z74" s="114"/>
      <c r="AA74" s="114"/>
      <c r="AB74" s="114"/>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76"/>
      <c r="BC74" s="81" t="s">
        <v>360</v>
      </c>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row>
    <row r="75" spans="1:89" ht="10.5" customHeight="1" x14ac:dyDescent="0.2">
      <c r="A75" s="201"/>
      <c r="B75" s="202"/>
      <c r="C75" s="202"/>
      <c r="D75" s="202"/>
      <c r="E75" s="202"/>
      <c r="F75" s="202"/>
      <c r="G75" s="202"/>
      <c r="H75" s="202"/>
      <c r="I75" s="202"/>
      <c r="J75" s="202"/>
      <c r="K75" s="202"/>
      <c r="L75" s="202"/>
      <c r="M75" s="202"/>
      <c r="N75" s="202"/>
      <c r="O75" s="202"/>
      <c r="P75" s="202"/>
      <c r="Q75" s="202"/>
      <c r="R75" s="202"/>
      <c r="S75" s="202"/>
      <c r="T75" s="202"/>
      <c r="U75" s="203"/>
      <c r="V75" s="116"/>
      <c r="W75" s="117"/>
      <c r="X75" s="117"/>
      <c r="Y75" s="117"/>
      <c r="Z75" s="117"/>
      <c r="AA75" s="117"/>
      <c r="AB75" s="117"/>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77"/>
      <c r="BC75" s="81"/>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row>
    <row r="76" spans="1:89" ht="10.5" customHeight="1" x14ac:dyDescent="0.2">
      <c r="A76" s="167" t="s">
        <v>17</v>
      </c>
      <c r="B76" s="168"/>
      <c r="C76" s="168"/>
      <c r="D76" s="168"/>
      <c r="E76" s="168"/>
      <c r="F76" s="168"/>
      <c r="G76" s="168"/>
      <c r="H76" s="168"/>
      <c r="I76" s="168"/>
      <c r="J76" s="168"/>
      <c r="K76" s="168"/>
      <c r="L76" s="168"/>
      <c r="M76" s="168"/>
      <c r="N76" s="168"/>
      <c r="O76" s="168"/>
      <c r="P76" s="168"/>
      <c r="Q76" s="168"/>
      <c r="R76" s="168"/>
      <c r="S76" s="168"/>
      <c r="T76" s="168"/>
      <c r="U76" s="169"/>
      <c r="V76" s="113" t="s">
        <v>63</v>
      </c>
      <c r="W76" s="114"/>
      <c r="X76" s="114"/>
      <c r="Y76" s="114"/>
      <c r="Z76" s="114"/>
      <c r="AA76" s="114"/>
      <c r="AB76" s="114"/>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4" t="s">
        <v>64</v>
      </c>
      <c r="BB76" s="115"/>
      <c r="BC76" s="81" t="s">
        <v>361</v>
      </c>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row>
    <row r="77" spans="1:89" ht="10.5" customHeight="1" x14ac:dyDescent="0.2">
      <c r="A77" s="167"/>
      <c r="B77" s="168"/>
      <c r="C77" s="168"/>
      <c r="D77" s="168"/>
      <c r="E77" s="168"/>
      <c r="F77" s="168"/>
      <c r="G77" s="168"/>
      <c r="H77" s="168"/>
      <c r="I77" s="168"/>
      <c r="J77" s="168"/>
      <c r="K77" s="168"/>
      <c r="L77" s="168"/>
      <c r="M77" s="168"/>
      <c r="N77" s="168"/>
      <c r="O77" s="168"/>
      <c r="P77" s="168"/>
      <c r="Q77" s="168"/>
      <c r="R77" s="168"/>
      <c r="S77" s="168"/>
      <c r="T77" s="168"/>
      <c r="U77" s="169"/>
      <c r="V77" s="116"/>
      <c r="W77" s="117"/>
      <c r="X77" s="117"/>
      <c r="Y77" s="117"/>
      <c r="Z77" s="117"/>
      <c r="AA77" s="117"/>
      <c r="AB77" s="117"/>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17"/>
      <c r="BB77" s="118"/>
      <c r="BC77" s="81"/>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row>
    <row r="78" spans="1:89" ht="6.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row>
    <row r="79" spans="1:89" ht="9" customHeight="1" x14ac:dyDescent="0.2">
      <c r="A79" s="192" t="s">
        <v>65</v>
      </c>
      <c r="B79" s="192"/>
      <c r="C79" s="192"/>
      <c r="D79" s="192"/>
      <c r="E79" s="192"/>
      <c r="F79" s="192"/>
      <c r="G79" s="192"/>
      <c r="H79" s="192"/>
      <c r="I79" s="192"/>
      <c r="J79" s="192"/>
      <c r="K79" s="192"/>
      <c r="L79" s="192"/>
      <c r="M79" s="192"/>
      <c r="N79" s="192"/>
      <c r="O79" s="192"/>
      <c r="P79" s="192"/>
      <c r="Q79" s="192"/>
      <c r="R79" s="192"/>
      <c r="S79" s="192"/>
      <c r="T79" s="192" t="s">
        <v>66</v>
      </c>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row>
    <row r="80" spans="1:89" ht="9" customHeight="1" x14ac:dyDescent="0.2">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row>
    <row r="81" spans="1:54" ht="9" customHeight="1" x14ac:dyDescent="0.2">
      <c r="A81" s="194" t="s">
        <v>67</v>
      </c>
      <c r="B81" s="195"/>
      <c r="C81" s="195"/>
      <c r="D81" s="195"/>
      <c r="E81" s="195"/>
      <c r="F81" s="196" t="s">
        <v>68</v>
      </c>
      <c r="G81" s="196"/>
      <c r="H81" s="196"/>
      <c r="I81" s="196"/>
      <c r="J81" s="196"/>
      <c r="K81" s="196"/>
      <c r="L81" s="196"/>
      <c r="M81" s="196"/>
      <c r="N81" s="196"/>
      <c r="O81" s="196"/>
      <c r="P81" s="196"/>
      <c r="Q81" s="196"/>
      <c r="R81" s="196"/>
      <c r="S81" s="197"/>
      <c r="T81" s="198" t="s">
        <v>69</v>
      </c>
      <c r="U81" s="199"/>
      <c r="V81" s="199"/>
      <c r="W81" s="199"/>
      <c r="X81" s="199"/>
      <c r="Y81" s="200"/>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4"/>
    </row>
    <row r="82" spans="1:54" ht="9" customHeight="1" x14ac:dyDescent="0.2">
      <c r="A82" s="194"/>
      <c r="B82" s="195"/>
      <c r="C82" s="195"/>
      <c r="D82" s="195"/>
      <c r="E82" s="195"/>
      <c r="F82" s="196"/>
      <c r="G82" s="196"/>
      <c r="H82" s="196"/>
      <c r="I82" s="196"/>
      <c r="J82" s="196"/>
      <c r="K82" s="196"/>
      <c r="L82" s="196"/>
      <c r="M82" s="196"/>
      <c r="N82" s="196"/>
      <c r="O82" s="196"/>
      <c r="P82" s="196"/>
      <c r="Q82" s="196"/>
      <c r="R82" s="196"/>
      <c r="S82" s="197"/>
      <c r="T82" s="198"/>
      <c r="U82" s="199"/>
      <c r="V82" s="199"/>
      <c r="W82" s="199"/>
      <c r="X82" s="199"/>
      <c r="Y82" s="200"/>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4"/>
    </row>
    <row r="83" spans="1:54" ht="9" customHeight="1" x14ac:dyDescent="0.2">
      <c r="A83" s="5"/>
      <c r="B83" s="3"/>
      <c r="C83" s="3"/>
      <c r="D83" s="3"/>
      <c r="E83" s="3"/>
      <c r="F83" s="196"/>
      <c r="G83" s="196"/>
      <c r="H83" s="196"/>
      <c r="I83" s="196"/>
      <c r="J83" s="196"/>
      <c r="K83" s="196"/>
      <c r="L83" s="196"/>
      <c r="M83" s="196"/>
      <c r="N83" s="196"/>
      <c r="O83" s="196"/>
      <c r="P83" s="196"/>
      <c r="Q83" s="196"/>
      <c r="R83" s="196"/>
      <c r="S83" s="197"/>
      <c r="T83" s="5"/>
      <c r="U83" s="3"/>
      <c r="V83" s="3"/>
      <c r="W83" s="3"/>
      <c r="X83" s="3"/>
      <c r="Y83" s="4"/>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4"/>
    </row>
    <row r="84" spans="1:54" ht="9" customHeight="1" x14ac:dyDescent="0.2">
      <c r="A84" s="72" t="s">
        <v>405</v>
      </c>
      <c r="B84" s="73"/>
      <c r="C84" s="73"/>
      <c r="D84" s="73"/>
      <c r="E84" s="73"/>
      <c r="F84" s="74"/>
      <c r="G84" s="66" t="s">
        <v>70</v>
      </c>
      <c r="H84" s="67"/>
      <c r="I84" s="67"/>
      <c r="J84" s="67"/>
      <c r="K84" s="67"/>
      <c r="L84" s="67"/>
      <c r="M84" s="67"/>
      <c r="N84" s="67"/>
      <c r="O84" s="67"/>
      <c r="P84" s="67"/>
      <c r="Q84" s="67"/>
      <c r="R84" s="67"/>
      <c r="S84" s="68"/>
      <c r="T84" s="5"/>
      <c r="U84" s="3"/>
      <c r="V84" s="3"/>
      <c r="W84" s="3"/>
      <c r="X84" s="3"/>
      <c r="Y84" s="4"/>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4"/>
    </row>
    <row r="85" spans="1:54" ht="9" customHeight="1" x14ac:dyDescent="0.2">
      <c r="A85" s="75"/>
      <c r="B85" s="76"/>
      <c r="C85" s="76"/>
      <c r="D85" s="76"/>
      <c r="E85" s="76"/>
      <c r="F85" s="77"/>
      <c r="G85" s="69"/>
      <c r="H85" s="70"/>
      <c r="I85" s="70"/>
      <c r="J85" s="70"/>
      <c r="K85" s="70"/>
      <c r="L85" s="70"/>
      <c r="M85" s="70"/>
      <c r="N85" s="70"/>
      <c r="O85" s="70"/>
      <c r="P85" s="70"/>
      <c r="Q85" s="70"/>
      <c r="R85" s="70"/>
      <c r="S85" s="71"/>
      <c r="T85" s="6"/>
      <c r="U85" s="7"/>
      <c r="V85" s="7"/>
      <c r="W85" s="7"/>
      <c r="X85" s="7"/>
      <c r="Y85" s="8"/>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8"/>
    </row>
    <row r="86" spans="1:54" ht="9" customHeight="1" x14ac:dyDescent="0.2">
      <c r="A86" s="15" t="s">
        <v>182</v>
      </c>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row>
    <row r="87" spans="1:54" ht="9" customHeight="1" x14ac:dyDescent="0.2">
      <c r="A87" s="131" t="s">
        <v>183</v>
      </c>
      <c r="B87" s="131"/>
      <c r="C87" s="131"/>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row>
    <row r="88" spans="1:54" ht="9" customHeight="1" x14ac:dyDescent="0.2">
      <c r="A88" s="131"/>
      <c r="B88" s="131"/>
      <c r="C88" s="131"/>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row>
    <row r="89" spans="1:54" ht="9" customHeight="1" x14ac:dyDescent="0.2">
      <c r="A89" s="205" t="s">
        <v>392</v>
      </c>
      <c r="B89" s="205"/>
      <c r="C89" s="78" t="s">
        <v>391</v>
      </c>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row>
    <row r="90" spans="1:54" ht="9" customHeight="1" x14ac:dyDescent="0.2">
      <c r="A90" s="205"/>
      <c r="B90" s="205"/>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row>
    <row r="91" spans="1:54" ht="9" customHeight="1" x14ac:dyDescent="0.2">
      <c r="A91" s="64"/>
      <c r="B91" s="64"/>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row>
    <row r="92" spans="1:54" ht="9" customHeight="1" x14ac:dyDescent="0.2">
      <c r="A92" s="205" t="s">
        <v>394</v>
      </c>
      <c r="B92" s="205"/>
      <c r="C92" s="79" t="s">
        <v>393</v>
      </c>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row>
    <row r="93" spans="1:54" ht="9" customHeight="1" x14ac:dyDescent="0.2">
      <c r="A93" s="205"/>
      <c r="B93" s="205"/>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row>
    <row r="94" spans="1:54" ht="9" customHeight="1" x14ac:dyDescent="0.2">
      <c r="A94" s="64"/>
      <c r="B94" s="64"/>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row>
    <row r="95" spans="1:54" ht="9" customHeight="1" x14ac:dyDescent="0.2">
      <c r="A95" s="205" t="s">
        <v>397</v>
      </c>
      <c r="B95" s="205"/>
      <c r="C95" s="79" t="s">
        <v>395</v>
      </c>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row>
    <row r="96" spans="1:54" ht="9" customHeight="1" x14ac:dyDescent="0.2">
      <c r="A96" s="205"/>
      <c r="B96" s="205"/>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row>
    <row r="97" spans="1:54" ht="9" customHeight="1" x14ac:dyDescent="0.2">
      <c r="A97" s="14"/>
      <c r="B97" s="14"/>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row>
    <row r="98" spans="1:54" ht="9" customHeight="1" x14ac:dyDescent="0.2">
      <c r="A98" s="14"/>
      <c r="B98" s="14"/>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row>
    <row r="99" spans="1:54" ht="9" customHeight="1" x14ac:dyDescent="0.2">
      <c r="A99" s="205" t="s">
        <v>398</v>
      </c>
      <c r="B99" s="205"/>
      <c r="C99" s="79" t="s">
        <v>396</v>
      </c>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row>
    <row r="100" spans="1:54" ht="9" customHeight="1" x14ac:dyDescent="0.2">
      <c r="A100" s="205"/>
      <c r="B100" s="205"/>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row>
    <row r="101" spans="1:54" ht="9" customHeight="1" x14ac:dyDescent="0.2">
      <c r="A101" s="14"/>
      <c r="B101" s="14"/>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row>
    <row r="102" spans="1:54" ht="9" customHeight="1" x14ac:dyDescent="0.2">
      <c r="A102" s="14"/>
      <c r="B102" s="14"/>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row>
    <row r="103" spans="1:54" ht="9" customHeight="1" x14ac:dyDescent="0.2">
      <c r="A103" s="204" t="s">
        <v>390</v>
      </c>
      <c r="B103" s="204"/>
      <c r="C103" s="204"/>
      <c r="D103" s="204"/>
      <c r="E103" s="204"/>
      <c r="F103" s="204"/>
      <c r="G103" s="79" t="s">
        <v>399</v>
      </c>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row>
    <row r="104" spans="1:54" ht="9" customHeight="1" x14ac:dyDescent="0.2">
      <c r="A104" s="204"/>
      <c r="B104" s="204"/>
      <c r="C104" s="204"/>
      <c r="D104" s="204"/>
      <c r="E104" s="204"/>
      <c r="F104" s="204"/>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row>
    <row r="105" spans="1:54" ht="9" customHeight="1" x14ac:dyDescent="0.2">
      <c r="A105" s="63"/>
      <c r="B105" s="63"/>
      <c r="C105" s="63" t="s">
        <v>184</v>
      </c>
      <c r="D105" s="63"/>
      <c r="E105" s="63"/>
      <c r="F105" s="63"/>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row>
    <row r="106" spans="1:54" ht="9" customHeight="1" x14ac:dyDescent="0.2">
      <c r="A106" s="63"/>
      <c r="B106" s="63"/>
      <c r="C106" s="63"/>
      <c r="D106" s="63"/>
      <c r="E106" s="63"/>
      <c r="F106" s="63"/>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row>
    <row r="107" spans="1:54" ht="9" customHeight="1" x14ac:dyDescent="0.2">
      <c r="A107" s="63"/>
      <c r="B107" s="63"/>
      <c r="C107" s="63" t="s">
        <v>185</v>
      </c>
      <c r="D107" s="63"/>
      <c r="E107" s="63"/>
      <c r="F107" s="63"/>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row>
    <row r="108" spans="1:54" ht="9" customHeight="1" x14ac:dyDescent="0.2">
      <c r="A108" s="204" t="s">
        <v>389</v>
      </c>
      <c r="B108" s="204"/>
      <c r="C108" s="204"/>
      <c r="D108" s="204"/>
      <c r="E108" s="204"/>
      <c r="F108" s="204"/>
      <c r="G108" s="79" t="s">
        <v>400</v>
      </c>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row>
    <row r="109" spans="1:54" ht="9" customHeight="1" x14ac:dyDescent="0.2">
      <c r="A109" s="204"/>
      <c r="B109" s="204"/>
      <c r="C109" s="204"/>
      <c r="D109" s="204"/>
      <c r="E109" s="204"/>
      <c r="F109" s="204"/>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row>
    <row r="110" spans="1:54" ht="9" customHeight="1" x14ac:dyDescent="0.2">
      <c r="A110" s="63"/>
      <c r="B110" s="63"/>
      <c r="C110" s="63"/>
      <c r="D110" s="63"/>
      <c r="E110" s="63"/>
      <c r="F110" s="63"/>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row>
    <row r="111" spans="1:54" ht="9" customHeight="1" x14ac:dyDescent="0.2">
      <c r="A111" s="63"/>
      <c r="B111" s="63"/>
      <c r="C111" s="63"/>
      <c r="D111" s="63"/>
      <c r="E111" s="63"/>
      <c r="F111" s="63"/>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row>
    <row r="112" spans="1:54" ht="9" customHeight="1" x14ac:dyDescent="0.2">
      <c r="A112" s="63"/>
      <c r="B112" s="63"/>
      <c r="C112" s="63"/>
      <c r="D112" s="63"/>
      <c r="E112" s="63"/>
      <c r="F112" s="63"/>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row>
    <row r="113" spans="1:54" ht="9" customHeight="1" x14ac:dyDescent="0.2">
      <c r="A113" s="205" t="s">
        <v>402</v>
      </c>
      <c r="B113" s="205"/>
      <c r="C113" s="79" t="s">
        <v>401</v>
      </c>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row>
    <row r="114" spans="1:54" ht="9" customHeight="1" x14ac:dyDescent="0.2">
      <c r="A114" s="205"/>
      <c r="B114" s="205"/>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row>
    <row r="115" spans="1:54" ht="9" customHeight="1" x14ac:dyDescent="0.2">
      <c r="A115" s="64"/>
      <c r="B115" s="64"/>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row>
    <row r="116" spans="1:54" ht="9" customHeight="1" x14ac:dyDescent="0.2">
      <c r="A116" s="205" t="s">
        <v>404</v>
      </c>
      <c r="B116" s="205"/>
      <c r="C116" s="206" t="s">
        <v>403</v>
      </c>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row>
    <row r="117" spans="1:54" ht="9" customHeight="1" x14ac:dyDescent="0.2">
      <c r="A117" s="205"/>
      <c r="B117" s="205"/>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row>
    <row r="118" spans="1:54" ht="9" customHeight="1" x14ac:dyDescent="0.2">
      <c r="A118" s="64"/>
      <c r="B118" s="64"/>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row>
    <row r="119" spans="1:54" ht="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9" customHeight="1" x14ac:dyDescent="0.2">
      <c r="A120" s="97" t="s">
        <v>186</v>
      </c>
      <c r="B120" s="97"/>
      <c r="C120" s="97"/>
      <c r="D120" s="97"/>
      <c r="E120" s="97"/>
      <c r="F120" s="97"/>
      <c r="G120" s="97"/>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ht="9" customHeight="1" x14ac:dyDescent="0.2">
      <c r="A121" s="97"/>
      <c r="B121" s="97"/>
      <c r="C121" s="97"/>
      <c r="D121" s="97"/>
      <c r="E121" s="97"/>
      <c r="F121" s="97"/>
      <c r="G121" s="97"/>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9" customHeight="1" x14ac:dyDescent="0.2">
      <c r="A122" s="210"/>
      <c r="B122" s="210"/>
      <c r="C122" s="210"/>
      <c r="D122" s="250" t="s">
        <v>207</v>
      </c>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t="s">
        <v>206</v>
      </c>
      <c r="AA122" s="238"/>
      <c r="AB122" s="238"/>
      <c r="AC122" s="238"/>
      <c r="AD122" s="238"/>
      <c r="AE122" s="238"/>
      <c r="AF122" s="238"/>
      <c r="AG122" s="238"/>
      <c r="AH122" s="238"/>
      <c r="AI122" s="238"/>
      <c r="AJ122" s="238"/>
      <c r="AK122" s="238"/>
      <c r="AL122" s="238"/>
      <c r="AM122" s="238"/>
      <c r="AN122" s="238"/>
      <c r="AO122" s="238"/>
      <c r="AP122" s="238"/>
      <c r="AQ122" s="238"/>
      <c r="AR122" s="238" t="s">
        <v>194</v>
      </c>
      <c r="AS122" s="238"/>
      <c r="AT122" s="238"/>
      <c r="AU122" s="238"/>
      <c r="AV122" s="238"/>
      <c r="AW122" s="238"/>
      <c r="AX122" s="238"/>
      <c r="AY122" s="238"/>
      <c r="AZ122" s="238"/>
      <c r="BA122" s="238"/>
      <c r="BB122" s="238"/>
    </row>
    <row r="123" spans="1:54" ht="9" customHeight="1" x14ac:dyDescent="0.2">
      <c r="A123" s="210"/>
      <c r="B123" s="210"/>
      <c r="C123" s="210"/>
      <c r="D123" s="251"/>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row>
    <row r="124" spans="1:54" ht="11.25" customHeight="1" x14ac:dyDescent="0.2">
      <c r="A124" s="207" t="s">
        <v>187</v>
      </c>
      <c r="B124" s="208"/>
      <c r="C124" s="209"/>
      <c r="D124" s="247" t="s">
        <v>192</v>
      </c>
      <c r="E124" s="248"/>
      <c r="F124" s="248"/>
      <c r="G124" s="248"/>
      <c r="H124" s="248"/>
      <c r="I124" s="248"/>
      <c r="J124" s="248"/>
      <c r="K124" s="248"/>
      <c r="L124" s="248"/>
      <c r="M124" s="248"/>
      <c r="N124" s="248"/>
      <c r="O124" s="248"/>
      <c r="P124" s="248"/>
      <c r="Q124" s="248"/>
      <c r="R124" s="248"/>
      <c r="S124" s="248"/>
      <c r="T124" s="248"/>
      <c r="U124" s="248"/>
      <c r="V124" s="248"/>
      <c r="W124" s="248"/>
      <c r="X124" s="248"/>
      <c r="Y124" s="249"/>
      <c r="Z124" s="97" t="s">
        <v>198</v>
      </c>
      <c r="AA124" s="97"/>
      <c r="AB124" s="97"/>
      <c r="AC124" s="97"/>
      <c r="AD124" s="97"/>
      <c r="AE124" s="97"/>
      <c r="AF124" s="97"/>
      <c r="AG124" s="97"/>
      <c r="AH124" s="97"/>
      <c r="AI124" s="97"/>
      <c r="AJ124" s="97"/>
      <c r="AK124" s="97"/>
      <c r="AL124" s="97"/>
      <c r="AM124" s="97"/>
      <c r="AN124" s="97"/>
      <c r="AO124" s="97"/>
      <c r="AP124" s="97"/>
      <c r="AQ124" s="97"/>
      <c r="AR124" s="244" t="s">
        <v>195</v>
      </c>
      <c r="AS124" s="245"/>
      <c r="AT124" s="245"/>
      <c r="AU124" s="245"/>
      <c r="AV124" s="245"/>
      <c r="AW124" s="245"/>
      <c r="AX124" s="245"/>
      <c r="AY124" s="245"/>
      <c r="AZ124" s="245"/>
      <c r="BA124" s="245"/>
      <c r="BB124" s="246"/>
    </row>
    <row r="125" spans="1:54" ht="11.25" customHeight="1" x14ac:dyDescent="0.2">
      <c r="A125" s="207"/>
      <c r="B125" s="208"/>
      <c r="C125" s="209"/>
      <c r="D125" s="232"/>
      <c r="E125" s="233"/>
      <c r="F125" s="233"/>
      <c r="G125" s="233"/>
      <c r="H125" s="233"/>
      <c r="I125" s="233"/>
      <c r="J125" s="233"/>
      <c r="K125" s="233"/>
      <c r="L125" s="233"/>
      <c r="M125" s="233"/>
      <c r="N125" s="233"/>
      <c r="O125" s="233"/>
      <c r="P125" s="233"/>
      <c r="Q125" s="233"/>
      <c r="R125" s="233"/>
      <c r="S125" s="233"/>
      <c r="T125" s="233"/>
      <c r="U125" s="233"/>
      <c r="V125" s="233"/>
      <c r="W125" s="233"/>
      <c r="X125" s="233"/>
      <c r="Y125" s="234"/>
      <c r="Z125" s="97"/>
      <c r="AA125" s="97"/>
      <c r="AB125" s="97"/>
      <c r="AC125" s="97"/>
      <c r="AD125" s="97"/>
      <c r="AE125" s="97"/>
      <c r="AF125" s="97"/>
      <c r="AG125" s="97"/>
      <c r="AH125" s="97"/>
      <c r="AI125" s="97"/>
      <c r="AJ125" s="97"/>
      <c r="AK125" s="97"/>
      <c r="AL125" s="97"/>
      <c r="AM125" s="97"/>
      <c r="AN125" s="97"/>
      <c r="AO125" s="97"/>
      <c r="AP125" s="97"/>
      <c r="AQ125" s="97"/>
      <c r="AR125" s="226"/>
      <c r="AS125" s="227"/>
      <c r="AT125" s="227"/>
      <c r="AU125" s="227"/>
      <c r="AV125" s="227"/>
      <c r="AW125" s="227"/>
      <c r="AX125" s="227"/>
      <c r="AY125" s="227"/>
      <c r="AZ125" s="227"/>
      <c r="BA125" s="227"/>
      <c r="BB125" s="228"/>
    </row>
    <row r="126" spans="1:54" ht="11.25" customHeight="1" x14ac:dyDescent="0.2">
      <c r="A126" s="207"/>
      <c r="B126" s="208"/>
      <c r="C126" s="209"/>
      <c r="D126" s="232"/>
      <c r="E126" s="233"/>
      <c r="F126" s="233"/>
      <c r="G126" s="233"/>
      <c r="H126" s="233"/>
      <c r="I126" s="233"/>
      <c r="J126" s="233"/>
      <c r="K126" s="233"/>
      <c r="L126" s="233"/>
      <c r="M126" s="233"/>
      <c r="N126" s="233"/>
      <c r="O126" s="233"/>
      <c r="P126" s="233"/>
      <c r="Q126" s="233"/>
      <c r="R126" s="233"/>
      <c r="S126" s="233"/>
      <c r="T126" s="233"/>
      <c r="U126" s="233"/>
      <c r="V126" s="233"/>
      <c r="W126" s="233"/>
      <c r="X126" s="233"/>
      <c r="Y126" s="234"/>
      <c r="Z126" s="97" t="s">
        <v>199</v>
      </c>
      <c r="AA126" s="97"/>
      <c r="AB126" s="97"/>
      <c r="AC126" s="97"/>
      <c r="AD126" s="97"/>
      <c r="AE126" s="97"/>
      <c r="AF126" s="97"/>
      <c r="AG126" s="97"/>
      <c r="AH126" s="97"/>
      <c r="AI126" s="97"/>
      <c r="AJ126" s="97"/>
      <c r="AK126" s="97"/>
      <c r="AL126" s="97"/>
      <c r="AM126" s="97"/>
      <c r="AN126" s="97"/>
      <c r="AO126" s="97"/>
      <c r="AP126" s="97"/>
      <c r="AQ126" s="97"/>
      <c r="AR126" s="226" t="s">
        <v>196</v>
      </c>
      <c r="AS126" s="227"/>
      <c r="AT126" s="227"/>
      <c r="AU126" s="227"/>
      <c r="AV126" s="227"/>
      <c r="AW126" s="227"/>
      <c r="AX126" s="227"/>
      <c r="AY126" s="227"/>
      <c r="AZ126" s="227"/>
      <c r="BA126" s="227"/>
      <c r="BB126" s="228"/>
    </row>
    <row r="127" spans="1:54" ht="11.25" customHeight="1" x14ac:dyDescent="0.2">
      <c r="A127" s="207"/>
      <c r="B127" s="208"/>
      <c r="C127" s="209"/>
      <c r="D127" s="232"/>
      <c r="E127" s="233"/>
      <c r="F127" s="233"/>
      <c r="G127" s="233"/>
      <c r="H127" s="233"/>
      <c r="I127" s="233"/>
      <c r="J127" s="233"/>
      <c r="K127" s="233"/>
      <c r="L127" s="233"/>
      <c r="M127" s="233"/>
      <c r="N127" s="233"/>
      <c r="O127" s="233"/>
      <c r="P127" s="233"/>
      <c r="Q127" s="233"/>
      <c r="R127" s="233"/>
      <c r="S127" s="233"/>
      <c r="T127" s="233"/>
      <c r="U127" s="233"/>
      <c r="V127" s="233"/>
      <c r="W127" s="233"/>
      <c r="X127" s="233"/>
      <c r="Y127" s="234"/>
      <c r="Z127" s="97"/>
      <c r="AA127" s="97"/>
      <c r="AB127" s="97"/>
      <c r="AC127" s="97"/>
      <c r="AD127" s="97"/>
      <c r="AE127" s="97"/>
      <c r="AF127" s="97"/>
      <c r="AG127" s="97"/>
      <c r="AH127" s="97"/>
      <c r="AI127" s="97"/>
      <c r="AJ127" s="97"/>
      <c r="AK127" s="97"/>
      <c r="AL127" s="97"/>
      <c r="AM127" s="97"/>
      <c r="AN127" s="97"/>
      <c r="AO127" s="97"/>
      <c r="AP127" s="97"/>
      <c r="AQ127" s="97"/>
      <c r="AR127" s="226"/>
      <c r="AS127" s="227"/>
      <c r="AT127" s="227"/>
      <c r="AU127" s="227"/>
      <c r="AV127" s="227"/>
      <c r="AW127" s="227"/>
      <c r="AX127" s="227"/>
      <c r="AY127" s="227"/>
      <c r="AZ127" s="227"/>
      <c r="BA127" s="227"/>
      <c r="BB127" s="228"/>
    </row>
    <row r="128" spans="1:54" ht="11.25" customHeight="1" x14ac:dyDescent="0.2">
      <c r="A128" s="207"/>
      <c r="B128" s="208"/>
      <c r="C128" s="209"/>
      <c r="D128" s="232"/>
      <c r="E128" s="233"/>
      <c r="F128" s="233"/>
      <c r="G128" s="233"/>
      <c r="H128" s="233"/>
      <c r="I128" s="233"/>
      <c r="J128" s="233"/>
      <c r="K128" s="233"/>
      <c r="L128" s="233"/>
      <c r="M128" s="233"/>
      <c r="N128" s="233"/>
      <c r="O128" s="233"/>
      <c r="P128" s="233"/>
      <c r="Q128" s="233"/>
      <c r="R128" s="233"/>
      <c r="S128" s="233"/>
      <c r="T128" s="233"/>
      <c r="U128" s="233"/>
      <c r="V128" s="233"/>
      <c r="W128" s="233"/>
      <c r="X128" s="233"/>
      <c r="Y128" s="234"/>
      <c r="Z128" s="97" t="s">
        <v>200</v>
      </c>
      <c r="AA128" s="97"/>
      <c r="AB128" s="97"/>
      <c r="AC128" s="97"/>
      <c r="AD128" s="97"/>
      <c r="AE128" s="97"/>
      <c r="AF128" s="97"/>
      <c r="AG128" s="97"/>
      <c r="AH128" s="97"/>
      <c r="AI128" s="97"/>
      <c r="AJ128" s="97"/>
      <c r="AK128" s="97"/>
      <c r="AL128" s="97"/>
      <c r="AM128" s="97"/>
      <c r="AN128" s="97"/>
      <c r="AO128" s="97"/>
      <c r="AP128" s="97"/>
      <c r="AQ128" s="97"/>
      <c r="AR128" s="226" t="s">
        <v>196</v>
      </c>
      <c r="AS128" s="227"/>
      <c r="AT128" s="227"/>
      <c r="AU128" s="227"/>
      <c r="AV128" s="227"/>
      <c r="AW128" s="227"/>
      <c r="AX128" s="227"/>
      <c r="AY128" s="227"/>
      <c r="AZ128" s="227"/>
      <c r="BA128" s="227"/>
      <c r="BB128" s="228"/>
    </row>
    <row r="129" spans="1:54" ht="11.25" customHeight="1" x14ac:dyDescent="0.2">
      <c r="A129" s="207"/>
      <c r="B129" s="208"/>
      <c r="C129" s="209"/>
      <c r="D129" s="232"/>
      <c r="E129" s="233"/>
      <c r="F129" s="233"/>
      <c r="G129" s="233"/>
      <c r="H129" s="233"/>
      <c r="I129" s="233"/>
      <c r="J129" s="233"/>
      <c r="K129" s="233"/>
      <c r="L129" s="233"/>
      <c r="M129" s="233"/>
      <c r="N129" s="233"/>
      <c r="O129" s="233"/>
      <c r="P129" s="233"/>
      <c r="Q129" s="233"/>
      <c r="R129" s="233"/>
      <c r="S129" s="233"/>
      <c r="T129" s="233"/>
      <c r="U129" s="233"/>
      <c r="V129" s="233"/>
      <c r="W129" s="233"/>
      <c r="X129" s="233"/>
      <c r="Y129" s="234"/>
      <c r="Z129" s="97"/>
      <c r="AA129" s="97"/>
      <c r="AB129" s="97"/>
      <c r="AC129" s="97"/>
      <c r="AD129" s="97"/>
      <c r="AE129" s="97"/>
      <c r="AF129" s="97"/>
      <c r="AG129" s="97"/>
      <c r="AH129" s="97"/>
      <c r="AI129" s="97"/>
      <c r="AJ129" s="97"/>
      <c r="AK129" s="97"/>
      <c r="AL129" s="97"/>
      <c r="AM129" s="97"/>
      <c r="AN129" s="97"/>
      <c r="AO129" s="97"/>
      <c r="AP129" s="97"/>
      <c r="AQ129" s="97"/>
      <c r="AR129" s="226"/>
      <c r="AS129" s="227"/>
      <c r="AT129" s="227"/>
      <c r="AU129" s="227"/>
      <c r="AV129" s="227"/>
      <c r="AW129" s="227"/>
      <c r="AX129" s="227"/>
      <c r="AY129" s="227"/>
      <c r="AZ129" s="227"/>
      <c r="BA129" s="227"/>
      <c r="BB129" s="228"/>
    </row>
    <row r="130" spans="1:54" ht="11.25" customHeight="1" x14ac:dyDescent="0.2">
      <c r="A130" s="207"/>
      <c r="B130" s="208"/>
      <c r="C130" s="209"/>
      <c r="D130" s="232"/>
      <c r="E130" s="233"/>
      <c r="F130" s="233"/>
      <c r="G130" s="233"/>
      <c r="H130" s="233"/>
      <c r="I130" s="233"/>
      <c r="J130" s="233"/>
      <c r="K130" s="233"/>
      <c r="L130" s="233"/>
      <c r="M130" s="233"/>
      <c r="N130" s="233"/>
      <c r="O130" s="233"/>
      <c r="P130" s="233"/>
      <c r="Q130" s="233"/>
      <c r="R130" s="233"/>
      <c r="S130" s="233"/>
      <c r="T130" s="233"/>
      <c r="U130" s="233"/>
      <c r="V130" s="233"/>
      <c r="W130" s="233"/>
      <c r="X130" s="233"/>
      <c r="Y130" s="234"/>
      <c r="Z130" s="97" t="s">
        <v>201</v>
      </c>
      <c r="AA130" s="97"/>
      <c r="AB130" s="97"/>
      <c r="AC130" s="97"/>
      <c r="AD130" s="97"/>
      <c r="AE130" s="97"/>
      <c r="AF130" s="97"/>
      <c r="AG130" s="97"/>
      <c r="AH130" s="97"/>
      <c r="AI130" s="97"/>
      <c r="AJ130" s="97"/>
      <c r="AK130" s="97"/>
      <c r="AL130" s="97"/>
      <c r="AM130" s="97"/>
      <c r="AN130" s="97"/>
      <c r="AO130" s="97"/>
      <c r="AP130" s="97"/>
      <c r="AQ130" s="97"/>
      <c r="AR130" s="226" t="s">
        <v>197</v>
      </c>
      <c r="AS130" s="227"/>
      <c r="AT130" s="227"/>
      <c r="AU130" s="227"/>
      <c r="AV130" s="227"/>
      <c r="AW130" s="227"/>
      <c r="AX130" s="227"/>
      <c r="AY130" s="227"/>
      <c r="AZ130" s="227"/>
      <c r="BA130" s="227"/>
      <c r="BB130" s="228"/>
    </row>
    <row r="131" spans="1:54" ht="11.25" customHeight="1" x14ac:dyDescent="0.2">
      <c r="A131" s="207"/>
      <c r="B131" s="208"/>
      <c r="C131" s="209"/>
      <c r="D131" s="235"/>
      <c r="E131" s="236"/>
      <c r="F131" s="236"/>
      <c r="G131" s="236"/>
      <c r="H131" s="236"/>
      <c r="I131" s="236"/>
      <c r="J131" s="236"/>
      <c r="K131" s="236"/>
      <c r="L131" s="236"/>
      <c r="M131" s="236"/>
      <c r="N131" s="236"/>
      <c r="O131" s="236"/>
      <c r="P131" s="236"/>
      <c r="Q131" s="236"/>
      <c r="R131" s="236"/>
      <c r="S131" s="236"/>
      <c r="T131" s="236"/>
      <c r="U131" s="236"/>
      <c r="V131" s="236"/>
      <c r="W131" s="236"/>
      <c r="X131" s="236"/>
      <c r="Y131" s="237"/>
      <c r="Z131" s="185"/>
      <c r="AA131" s="185"/>
      <c r="AB131" s="185"/>
      <c r="AC131" s="185"/>
      <c r="AD131" s="185"/>
      <c r="AE131" s="185"/>
      <c r="AF131" s="185"/>
      <c r="AG131" s="185"/>
      <c r="AH131" s="185"/>
      <c r="AI131" s="185"/>
      <c r="AJ131" s="185"/>
      <c r="AK131" s="185"/>
      <c r="AL131" s="185"/>
      <c r="AM131" s="185"/>
      <c r="AN131" s="185"/>
      <c r="AO131" s="185"/>
      <c r="AP131" s="185"/>
      <c r="AQ131" s="185"/>
      <c r="AR131" s="229"/>
      <c r="AS131" s="230"/>
      <c r="AT131" s="230"/>
      <c r="AU131" s="230"/>
      <c r="AV131" s="230"/>
      <c r="AW131" s="230"/>
      <c r="AX131" s="230"/>
      <c r="AY131" s="230"/>
      <c r="AZ131" s="230"/>
      <c r="BA131" s="230"/>
      <c r="BB131" s="231"/>
    </row>
    <row r="132" spans="1:54" ht="11.25" customHeight="1" x14ac:dyDescent="0.2">
      <c r="A132" s="207" t="s">
        <v>188</v>
      </c>
      <c r="B132" s="208"/>
      <c r="C132" s="209"/>
      <c r="D132" s="232" t="s">
        <v>34</v>
      </c>
      <c r="E132" s="233"/>
      <c r="F132" s="233"/>
      <c r="G132" s="233"/>
      <c r="H132" s="233"/>
      <c r="I132" s="233"/>
      <c r="J132" s="233"/>
      <c r="K132" s="233"/>
      <c r="L132" s="233"/>
      <c r="M132" s="233"/>
      <c r="N132" s="233"/>
      <c r="O132" s="233"/>
      <c r="P132" s="233"/>
      <c r="Q132" s="233"/>
      <c r="R132" s="233"/>
      <c r="S132" s="233"/>
      <c r="T132" s="233"/>
      <c r="U132" s="233"/>
      <c r="V132" s="233"/>
      <c r="W132" s="233"/>
      <c r="X132" s="233"/>
      <c r="Y132" s="234"/>
      <c r="Z132" s="131" t="s">
        <v>202</v>
      </c>
      <c r="AA132" s="131"/>
      <c r="AB132" s="131"/>
      <c r="AC132" s="131"/>
      <c r="AD132" s="131"/>
      <c r="AE132" s="131"/>
      <c r="AF132" s="131"/>
      <c r="AG132" s="131"/>
      <c r="AH132" s="131"/>
      <c r="AI132" s="131"/>
      <c r="AJ132" s="131"/>
      <c r="AK132" s="131"/>
      <c r="AL132" s="131"/>
      <c r="AM132" s="131"/>
      <c r="AN132" s="131"/>
      <c r="AO132" s="131"/>
      <c r="AP132" s="131"/>
      <c r="AQ132" s="131"/>
      <c r="AR132" s="226" t="s">
        <v>195</v>
      </c>
      <c r="AS132" s="227"/>
      <c r="AT132" s="227"/>
      <c r="AU132" s="227"/>
      <c r="AV132" s="227"/>
      <c r="AW132" s="227"/>
      <c r="AX132" s="227"/>
      <c r="AY132" s="227"/>
      <c r="AZ132" s="227"/>
      <c r="BA132" s="227"/>
      <c r="BB132" s="228"/>
    </row>
    <row r="133" spans="1:54" ht="11.25" customHeight="1" x14ac:dyDescent="0.2">
      <c r="A133" s="207"/>
      <c r="B133" s="208"/>
      <c r="C133" s="209"/>
      <c r="D133" s="232"/>
      <c r="E133" s="233"/>
      <c r="F133" s="233"/>
      <c r="G133" s="233"/>
      <c r="H133" s="233"/>
      <c r="I133" s="233"/>
      <c r="J133" s="233"/>
      <c r="K133" s="233"/>
      <c r="L133" s="233"/>
      <c r="M133" s="233"/>
      <c r="N133" s="233"/>
      <c r="O133" s="233"/>
      <c r="P133" s="233"/>
      <c r="Q133" s="233"/>
      <c r="R133" s="233"/>
      <c r="S133" s="233"/>
      <c r="T133" s="233"/>
      <c r="U133" s="233"/>
      <c r="V133" s="233"/>
      <c r="W133" s="233"/>
      <c r="X133" s="233"/>
      <c r="Y133" s="234"/>
      <c r="Z133" s="131"/>
      <c r="AA133" s="131"/>
      <c r="AB133" s="131"/>
      <c r="AC133" s="131"/>
      <c r="AD133" s="131"/>
      <c r="AE133" s="131"/>
      <c r="AF133" s="131"/>
      <c r="AG133" s="131"/>
      <c r="AH133" s="131"/>
      <c r="AI133" s="131"/>
      <c r="AJ133" s="131"/>
      <c r="AK133" s="131"/>
      <c r="AL133" s="131"/>
      <c r="AM133" s="131"/>
      <c r="AN133" s="131"/>
      <c r="AO133" s="131"/>
      <c r="AP133" s="131"/>
      <c r="AQ133" s="131"/>
      <c r="AR133" s="226"/>
      <c r="AS133" s="227"/>
      <c r="AT133" s="227"/>
      <c r="AU133" s="227"/>
      <c r="AV133" s="227"/>
      <c r="AW133" s="227"/>
      <c r="AX133" s="227"/>
      <c r="AY133" s="227"/>
      <c r="AZ133" s="227"/>
      <c r="BA133" s="227"/>
      <c r="BB133" s="228"/>
    </row>
    <row r="134" spans="1:54" ht="11.25" customHeight="1" x14ac:dyDescent="0.2">
      <c r="A134" s="207"/>
      <c r="B134" s="208"/>
      <c r="C134" s="209"/>
      <c r="D134" s="232"/>
      <c r="E134" s="233"/>
      <c r="F134" s="233"/>
      <c r="G134" s="233"/>
      <c r="H134" s="233"/>
      <c r="I134" s="233"/>
      <c r="J134" s="233"/>
      <c r="K134" s="233"/>
      <c r="L134" s="233"/>
      <c r="M134" s="233"/>
      <c r="N134" s="233"/>
      <c r="O134" s="233"/>
      <c r="P134" s="233"/>
      <c r="Q134" s="233"/>
      <c r="R134" s="233"/>
      <c r="S134" s="233"/>
      <c r="T134" s="233"/>
      <c r="U134" s="233"/>
      <c r="V134" s="233"/>
      <c r="W134" s="233"/>
      <c r="X134" s="233"/>
      <c r="Y134" s="234"/>
      <c r="Z134" s="131" t="s">
        <v>203</v>
      </c>
      <c r="AA134" s="131"/>
      <c r="AB134" s="131"/>
      <c r="AC134" s="131"/>
      <c r="AD134" s="131"/>
      <c r="AE134" s="131"/>
      <c r="AF134" s="131"/>
      <c r="AG134" s="131"/>
      <c r="AH134" s="131"/>
      <c r="AI134" s="131"/>
      <c r="AJ134" s="131"/>
      <c r="AK134" s="131"/>
      <c r="AL134" s="131"/>
      <c r="AM134" s="131"/>
      <c r="AN134" s="131"/>
      <c r="AO134" s="131"/>
      <c r="AP134" s="131"/>
      <c r="AQ134" s="131"/>
      <c r="AR134" s="226" t="s">
        <v>196</v>
      </c>
      <c r="AS134" s="227"/>
      <c r="AT134" s="227"/>
      <c r="AU134" s="227"/>
      <c r="AV134" s="227"/>
      <c r="AW134" s="227"/>
      <c r="AX134" s="227"/>
      <c r="AY134" s="227"/>
      <c r="AZ134" s="227"/>
      <c r="BA134" s="227"/>
      <c r="BB134" s="228"/>
    </row>
    <row r="135" spans="1:54" ht="11.25" customHeight="1" x14ac:dyDescent="0.2">
      <c r="A135" s="207"/>
      <c r="B135" s="208"/>
      <c r="C135" s="209"/>
      <c r="D135" s="232"/>
      <c r="E135" s="233"/>
      <c r="F135" s="233"/>
      <c r="G135" s="233"/>
      <c r="H135" s="233"/>
      <c r="I135" s="233"/>
      <c r="J135" s="233"/>
      <c r="K135" s="233"/>
      <c r="L135" s="233"/>
      <c r="M135" s="233"/>
      <c r="N135" s="233"/>
      <c r="O135" s="233"/>
      <c r="P135" s="233"/>
      <c r="Q135" s="233"/>
      <c r="R135" s="233"/>
      <c r="S135" s="233"/>
      <c r="T135" s="233"/>
      <c r="U135" s="233"/>
      <c r="V135" s="233"/>
      <c r="W135" s="233"/>
      <c r="X135" s="233"/>
      <c r="Y135" s="234"/>
      <c r="Z135" s="131"/>
      <c r="AA135" s="131"/>
      <c r="AB135" s="131"/>
      <c r="AC135" s="131"/>
      <c r="AD135" s="131"/>
      <c r="AE135" s="131"/>
      <c r="AF135" s="131"/>
      <c r="AG135" s="131"/>
      <c r="AH135" s="131"/>
      <c r="AI135" s="131"/>
      <c r="AJ135" s="131"/>
      <c r="AK135" s="131"/>
      <c r="AL135" s="131"/>
      <c r="AM135" s="131"/>
      <c r="AN135" s="131"/>
      <c r="AO135" s="131"/>
      <c r="AP135" s="131"/>
      <c r="AQ135" s="131"/>
      <c r="AR135" s="226"/>
      <c r="AS135" s="227"/>
      <c r="AT135" s="227"/>
      <c r="AU135" s="227"/>
      <c r="AV135" s="227"/>
      <c r="AW135" s="227"/>
      <c r="AX135" s="227"/>
      <c r="AY135" s="227"/>
      <c r="AZ135" s="227"/>
      <c r="BA135" s="227"/>
      <c r="BB135" s="228"/>
    </row>
    <row r="136" spans="1:54" ht="11.25" customHeight="1" x14ac:dyDescent="0.2">
      <c r="A136" s="207"/>
      <c r="B136" s="208"/>
      <c r="C136" s="209"/>
      <c r="D136" s="232"/>
      <c r="E136" s="233"/>
      <c r="F136" s="233"/>
      <c r="G136" s="233"/>
      <c r="H136" s="233"/>
      <c r="I136" s="233"/>
      <c r="J136" s="233"/>
      <c r="K136" s="233"/>
      <c r="L136" s="233"/>
      <c r="M136" s="233"/>
      <c r="N136" s="233"/>
      <c r="O136" s="233"/>
      <c r="P136" s="233"/>
      <c r="Q136" s="233"/>
      <c r="R136" s="233"/>
      <c r="S136" s="233"/>
      <c r="T136" s="233"/>
      <c r="U136" s="233"/>
      <c r="V136" s="233"/>
      <c r="W136" s="233"/>
      <c r="X136" s="233"/>
      <c r="Y136" s="234"/>
      <c r="Z136" s="97" t="s">
        <v>204</v>
      </c>
      <c r="AA136" s="97"/>
      <c r="AB136" s="97"/>
      <c r="AC136" s="97"/>
      <c r="AD136" s="97"/>
      <c r="AE136" s="97"/>
      <c r="AF136" s="97"/>
      <c r="AG136" s="97"/>
      <c r="AH136" s="97"/>
      <c r="AI136" s="97"/>
      <c r="AJ136" s="97"/>
      <c r="AK136" s="97"/>
      <c r="AL136" s="97"/>
      <c r="AM136" s="97"/>
      <c r="AN136" s="97"/>
      <c r="AO136" s="97"/>
      <c r="AP136" s="97"/>
      <c r="AQ136" s="97"/>
      <c r="AR136" s="226" t="s">
        <v>196</v>
      </c>
      <c r="AS136" s="227"/>
      <c r="AT136" s="227"/>
      <c r="AU136" s="227"/>
      <c r="AV136" s="227"/>
      <c r="AW136" s="227"/>
      <c r="AX136" s="227"/>
      <c r="AY136" s="227"/>
      <c r="AZ136" s="227"/>
      <c r="BA136" s="227"/>
      <c r="BB136" s="228"/>
    </row>
    <row r="137" spans="1:54" ht="11.25" customHeight="1" x14ac:dyDescent="0.2">
      <c r="A137" s="207"/>
      <c r="B137" s="208"/>
      <c r="C137" s="209"/>
      <c r="D137" s="232"/>
      <c r="E137" s="233"/>
      <c r="F137" s="233"/>
      <c r="G137" s="233"/>
      <c r="H137" s="233"/>
      <c r="I137" s="233"/>
      <c r="J137" s="233"/>
      <c r="K137" s="233"/>
      <c r="L137" s="233"/>
      <c r="M137" s="233"/>
      <c r="N137" s="233"/>
      <c r="O137" s="233"/>
      <c r="P137" s="233"/>
      <c r="Q137" s="233"/>
      <c r="R137" s="233"/>
      <c r="S137" s="233"/>
      <c r="T137" s="233"/>
      <c r="U137" s="233"/>
      <c r="V137" s="233"/>
      <c r="W137" s="233"/>
      <c r="X137" s="233"/>
      <c r="Y137" s="234"/>
      <c r="Z137" s="97"/>
      <c r="AA137" s="97"/>
      <c r="AB137" s="97"/>
      <c r="AC137" s="97"/>
      <c r="AD137" s="97"/>
      <c r="AE137" s="97"/>
      <c r="AF137" s="97"/>
      <c r="AG137" s="97"/>
      <c r="AH137" s="97"/>
      <c r="AI137" s="97"/>
      <c r="AJ137" s="97"/>
      <c r="AK137" s="97"/>
      <c r="AL137" s="97"/>
      <c r="AM137" s="97"/>
      <c r="AN137" s="97"/>
      <c r="AO137" s="97"/>
      <c r="AP137" s="97"/>
      <c r="AQ137" s="97"/>
      <c r="AR137" s="226"/>
      <c r="AS137" s="227"/>
      <c r="AT137" s="227"/>
      <c r="AU137" s="227"/>
      <c r="AV137" s="227"/>
      <c r="AW137" s="227"/>
      <c r="AX137" s="227"/>
      <c r="AY137" s="227"/>
      <c r="AZ137" s="227"/>
      <c r="BA137" s="227"/>
      <c r="BB137" s="228"/>
    </row>
    <row r="138" spans="1:54" ht="11.25" customHeight="1" x14ac:dyDescent="0.2">
      <c r="A138" s="207"/>
      <c r="B138" s="208"/>
      <c r="C138" s="209"/>
      <c r="D138" s="232"/>
      <c r="E138" s="233"/>
      <c r="F138" s="233"/>
      <c r="G138" s="233"/>
      <c r="H138" s="233"/>
      <c r="I138" s="233"/>
      <c r="J138" s="233"/>
      <c r="K138" s="233"/>
      <c r="L138" s="233"/>
      <c r="M138" s="233"/>
      <c r="N138" s="233"/>
      <c r="O138" s="233"/>
      <c r="P138" s="233"/>
      <c r="Q138" s="233"/>
      <c r="R138" s="233"/>
      <c r="S138" s="233"/>
      <c r="T138" s="233"/>
      <c r="U138" s="233"/>
      <c r="V138" s="233"/>
      <c r="W138" s="233"/>
      <c r="X138" s="233"/>
      <c r="Y138" s="234"/>
      <c r="Z138" s="97" t="s">
        <v>205</v>
      </c>
      <c r="AA138" s="97"/>
      <c r="AB138" s="97"/>
      <c r="AC138" s="97"/>
      <c r="AD138" s="97"/>
      <c r="AE138" s="97"/>
      <c r="AF138" s="97"/>
      <c r="AG138" s="97"/>
      <c r="AH138" s="97"/>
      <c r="AI138" s="97"/>
      <c r="AJ138" s="97"/>
      <c r="AK138" s="97"/>
      <c r="AL138" s="97"/>
      <c r="AM138" s="97"/>
      <c r="AN138" s="97"/>
      <c r="AO138" s="97"/>
      <c r="AP138" s="97"/>
      <c r="AQ138" s="97"/>
      <c r="AR138" s="226" t="s">
        <v>197</v>
      </c>
      <c r="AS138" s="227"/>
      <c r="AT138" s="227"/>
      <c r="AU138" s="227"/>
      <c r="AV138" s="227"/>
      <c r="AW138" s="227"/>
      <c r="AX138" s="227"/>
      <c r="AY138" s="227"/>
      <c r="AZ138" s="227"/>
      <c r="BA138" s="227"/>
      <c r="BB138" s="228"/>
    </row>
    <row r="139" spans="1:54" ht="11.25" customHeight="1" x14ac:dyDescent="0.2">
      <c r="A139" s="207"/>
      <c r="B139" s="208"/>
      <c r="C139" s="209"/>
      <c r="D139" s="235"/>
      <c r="E139" s="236"/>
      <c r="F139" s="236"/>
      <c r="G139" s="236"/>
      <c r="H139" s="236"/>
      <c r="I139" s="236"/>
      <c r="J139" s="236"/>
      <c r="K139" s="236"/>
      <c r="L139" s="236"/>
      <c r="M139" s="236"/>
      <c r="N139" s="236"/>
      <c r="O139" s="236"/>
      <c r="P139" s="236"/>
      <c r="Q139" s="236"/>
      <c r="R139" s="236"/>
      <c r="S139" s="236"/>
      <c r="T139" s="236"/>
      <c r="U139" s="236"/>
      <c r="V139" s="236"/>
      <c r="W139" s="236"/>
      <c r="X139" s="236"/>
      <c r="Y139" s="237"/>
      <c r="Z139" s="185"/>
      <c r="AA139" s="185"/>
      <c r="AB139" s="185"/>
      <c r="AC139" s="185"/>
      <c r="AD139" s="185"/>
      <c r="AE139" s="185"/>
      <c r="AF139" s="185"/>
      <c r="AG139" s="185"/>
      <c r="AH139" s="185"/>
      <c r="AI139" s="185"/>
      <c r="AJ139" s="185"/>
      <c r="AK139" s="185"/>
      <c r="AL139" s="185"/>
      <c r="AM139" s="185"/>
      <c r="AN139" s="185"/>
      <c r="AO139" s="185"/>
      <c r="AP139" s="185"/>
      <c r="AQ139" s="185"/>
      <c r="AR139" s="229"/>
      <c r="AS139" s="230"/>
      <c r="AT139" s="230"/>
      <c r="AU139" s="230"/>
      <c r="AV139" s="230"/>
      <c r="AW139" s="230"/>
      <c r="AX139" s="230"/>
      <c r="AY139" s="230"/>
      <c r="AZ139" s="230"/>
      <c r="BA139" s="230"/>
      <c r="BB139" s="231"/>
    </row>
    <row r="140" spans="1:54" ht="11.25" customHeight="1" x14ac:dyDescent="0.2">
      <c r="A140" s="223" t="s">
        <v>189</v>
      </c>
      <c r="B140" s="223"/>
      <c r="C140" s="223"/>
      <c r="D140" s="220" t="s">
        <v>36</v>
      </c>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130" t="s">
        <v>202</v>
      </c>
      <c r="AA140" s="211"/>
      <c r="AB140" s="211"/>
      <c r="AC140" s="211"/>
      <c r="AD140" s="211"/>
      <c r="AE140" s="211"/>
      <c r="AF140" s="211"/>
      <c r="AG140" s="211"/>
      <c r="AH140" s="211"/>
      <c r="AI140" s="211"/>
      <c r="AJ140" s="211"/>
      <c r="AK140" s="211"/>
      <c r="AL140" s="211"/>
      <c r="AM140" s="211"/>
      <c r="AN140" s="211"/>
      <c r="AO140" s="211"/>
      <c r="AP140" s="211"/>
      <c r="AQ140" s="211"/>
      <c r="AR140" s="217" t="s">
        <v>195</v>
      </c>
      <c r="AS140" s="217"/>
      <c r="AT140" s="217"/>
      <c r="AU140" s="217"/>
      <c r="AV140" s="217"/>
      <c r="AW140" s="217"/>
      <c r="AX140" s="217"/>
      <c r="AY140" s="217"/>
      <c r="AZ140" s="217"/>
      <c r="BA140" s="217"/>
      <c r="BB140" s="217"/>
    </row>
    <row r="141" spans="1:54" ht="11.25" customHeight="1" x14ac:dyDescent="0.2">
      <c r="A141" s="224"/>
      <c r="B141" s="224"/>
      <c r="C141" s="224"/>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132"/>
      <c r="AA141" s="212"/>
      <c r="AB141" s="212"/>
      <c r="AC141" s="212"/>
      <c r="AD141" s="212"/>
      <c r="AE141" s="212"/>
      <c r="AF141" s="212"/>
      <c r="AG141" s="212"/>
      <c r="AH141" s="212"/>
      <c r="AI141" s="212"/>
      <c r="AJ141" s="212"/>
      <c r="AK141" s="212"/>
      <c r="AL141" s="212"/>
      <c r="AM141" s="212"/>
      <c r="AN141" s="212"/>
      <c r="AO141" s="212"/>
      <c r="AP141" s="212"/>
      <c r="AQ141" s="212"/>
      <c r="AR141" s="218"/>
      <c r="AS141" s="218"/>
      <c r="AT141" s="218"/>
      <c r="AU141" s="218"/>
      <c r="AV141" s="218"/>
      <c r="AW141" s="218"/>
      <c r="AX141" s="218"/>
      <c r="AY141" s="218"/>
      <c r="AZ141" s="218"/>
      <c r="BA141" s="218"/>
      <c r="BB141" s="218"/>
    </row>
    <row r="142" spans="1:54" ht="11.25" customHeight="1" x14ac:dyDescent="0.2">
      <c r="A142" s="224"/>
      <c r="B142" s="224"/>
      <c r="C142" s="224"/>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132" t="s">
        <v>203</v>
      </c>
      <c r="AA142" s="212"/>
      <c r="AB142" s="212"/>
      <c r="AC142" s="212"/>
      <c r="AD142" s="212"/>
      <c r="AE142" s="212"/>
      <c r="AF142" s="212"/>
      <c r="AG142" s="212"/>
      <c r="AH142" s="212"/>
      <c r="AI142" s="212"/>
      <c r="AJ142" s="212"/>
      <c r="AK142" s="212"/>
      <c r="AL142" s="212"/>
      <c r="AM142" s="212"/>
      <c r="AN142" s="212"/>
      <c r="AO142" s="212"/>
      <c r="AP142" s="212"/>
      <c r="AQ142" s="212"/>
      <c r="AR142" s="218" t="s">
        <v>197</v>
      </c>
      <c r="AS142" s="218"/>
      <c r="AT142" s="218"/>
      <c r="AU142" s="218"/>
      <c r="AV142" s="218"/>
      <c r="AW142" s="218"/>
      <c r="AX142" s="218"/>
      <c r="AY142" s="218"/>
      <c r="AZ142" s="218"/>
      <c r="BA142" s="218"/>
      <c r="BB142" s="218"/>
    </row>
    <row r="143" spans="1:54" ht="11.25" customHeight="1" x14ac:dyDescent="0.2">
      <c r="A143" s="224"/>
      <c r="B143" s="224"/>
      <c r="C143" s="224"/>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132"/>
      <c r="AA143" s="212"/>
      <c r="AB143" s="212"/>
      <c r="AC143" s="212"/>
      <c r="AD143" s="212"/>
      <c r="AE143" s="212"/>
      <c r="AF143" s="212"/>
      <c r="AG143" s="212"/>
      <c r="AH143" s="212"/>
      <c r="AI143" s="212"/>
      <c r="AJ143" s="212"/>
      <c r="AK143" s="212"/>
      <c r="AL143" s="212"/>
      <c r="AM143" s="212"/>
      <c r="AN143" s="212"/>
      <c r="AO143" s="212"/>
      <c r="AP143" s="212"/>
      <c r="AQ143" s="212"/>
      <c r="AR143" s="218"/>
      <c r="AS143" s="218"/>
      <c r="AT143" s="218"/>
      <c r="AU143" s="218"/>
      <c r="AV143" s="218"/>
      <c r="AW143" s="218"/>
      <c r="AX143" s="218"/>
      <c r="AY143" s="218"/>
      <c r="AZ143" s="218"/>
      <c r="BA143" s="218"/>
      <c r="BB143" s="218"/>
    </row>
    <row r="144" spans="1:54" ht="11.25" customHeight="1" x14ac:dyDescent="0.2">
      <c r="A144" s="224"/>
      <c r="B144" s="224"/>
      <c r="C144" s="224"/>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13" t="s">
        <v>208</v>
      </c>
      <c r="AA144" s="214"/>
      <c r="AB144" s="214"/>
      <c r="AC144" s="214"/>
      <c r="AD144" s="214"/>
      <c r="AE144" s="214"/>
      <c r="AF144" s="214"/>
      <c r="AG144" s="214"/>
      <c r="AH144" s="214"/>
      <c r="AI144" s="214"/>
      <c r="AJ144" s="214"/>
      <c r="AK144" s="214"/>
      <c r="AL144" s="214"/>
      <c r="AM144" s="214"/>
      <c r="AN144" s="214"/>
      <c r="AO144" s="214"/>
      <c r="AP144" s="214"/>
      <c r="AQ144" s="214"/>
      <c r="AR144" s="218" t="s">
        <v>197</v>
      </c>
      <c r="AS144" s="218"/>
      <c r="AT144" s="218"/>
      <c r="AU144" s="218"/>
      <c r="AV144" s="218"/>
      <c r="AW144" s="218"/>
      <c r="AX144" s="218"/>
      <c r="AY144" s="218"/>
      <c r="AZ144" s="218"/>
      <c r="BA144" s="218"/>
      <c r="BB144" s="218"/>
    </row>
    <row r="145" spans="1:54" ht="11.25" customHeight="1" x14ac:dyDescent="0.2">
      <c r="A145" s="225"/>
      <c r="B145" s="225"/>
      <c r="C145" s="225"/>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15"/>
      <c r="AA145" s="216"/>
      <c r="AB145" s="216"/>
      <c r="AC145" s="216"/>
      <c r="AD145" s="216"/>
      <c r="AE145" s="216"/>
      <c r="AF145" s="216"/>
      <c r="AG145" s="216"/>
      <c r="AH145" s="216"/>
      <c r="AI145" s="216"/>
      <c r="AJ145" s="216"/>
      <c r="AK145" s="216"/>
      <c r="AL145" s="216"/>
      <c r="AM145" s="216"/>
      <c r="AN145" s="216"/>
      <c r="AO145" s="216"/>
      <c r="AP145" s="216"/>
      <c r="AQ145" s="216"/>
      <c r="AR145" s="219"/>
      <c r="AS145" s="219"/>
      <c r="AT145" s="219"/>
      <c r="AU145" s="219"/>
      <c r="AV145" s="219"/>
      <c r="AW145" s="219"/>
      <c r="AX145" s="219"/>
      <c r="AY145" s="219"/>
      <c r="AZ145" s="219"/>
      <c r="BA145" s="219"/>
      <c r="BB145" s="219"/>
    </row>
    <row r="146" spans="1:54" ht="11.25" customHeight="1" x14ac:dyDescent="0.2">
      <c r="A146" s="223" t="s">
        <v>26</v>
      </c>
      <c r="B146" s="223"/>
      <c r="C146" s="223"/>
      <c r="D146" s="240" t="s">
        <v>210</v>
      </c>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130" t="s">
        <v>202</v>
      </c>
      <c r="AA146" s="211"/>
      <c r="AB146" s="211"/>
      <c r="AC146" s="211"/>
      <c r="AD146" s="211"/>
      <c r="AE146" s="211"/>
      <c r="AF146" s="211"/>
      <c r="AG146" s="211"/>
      <c r="AH146" s="211"/>
      <c r="AI146" s="211"/>
      <c r="AJ146" s="211"/>
      <c r="AK146" s="211"/>
      <c r="AL146" s="211"/>
      <c r="AM146" s="211"/>
      <c r="AN146" s="211"/>
      <c r="AO146" s="211"/>
      <c r="AP146" s="211"/>
      <c r="AQ146" s="211"/>
      <c r="AR146" s="217" t="s">
        <v>195</v>
      </c>
      <c r="AS146" s="217"/>
      <c r="AT146" s="217"/>
      <c r="AU146" s="217"/>
      <c r="AV146" s="217"/>
      <c r="AW146" s="217"/>
      <c r="AX146" s="217"/>
      <c r="AY146" s="217"/>
      <c r="AZ146" s="217"/>
      <c r="BA146" s="217"/>
      <c r="BB146" s="217"/>
    </row>
    <row r="147" spans="1:54" ht="11.25" customHeight="1" x14ac:dyDescent="0.2">
      <c r="A147" s="224"/>
      <c r="B147" s="224"/>
      <c r="C147" s="224"/>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132"/>
      <c r="AA147" s="212"/>
      <c r="AB147" s="212"/>
      <c r="AC147" s="212"/>
      <c r="AD147" s="212"/>
      <c r="AE147" s="212"/>
      <c r="AF147" s="212"/>
      <c r="AG147" s="212"/>
      <c r="AH147" s="212"/>
      <c r="AI147" s="212"/>
      <c r="AJ147" s="212"/>
      <c r="AK147" s="212"/>
      <c r="AL147" s="212"/>
      <c r="AM147" s="212"/>
      <c r="AN147" s="212"/>
      <c r="AO147" s="212"/>
      <c r="AP147" s="212"/>
      <c r="AQ147" s="212"/>
      <c r="AR147" s="218"/>
      <c r="AS147" s="218"/>
      <c r="AT147" s="218"/>
      <c r="AU147" s="218"/>
      <c r="AV147" s="218"/>
      <c r="AW147" s="218"/>
      <c r="AX147" s="218"/>
      <c r="AY147" s="218"/>
      <c r="AZ147" s="218"/>
      <c r="BA147" s="218"/>
      <c r="BB147" s="218"/>
    </row>
    <row r="148" spans="1:54" ht="11.25" customHeight="1" x14ac:dyDescent="0.2">
      <c r="A148" s="224"/>
      <c r="B148" s="224"/>
      <c r="C148" s="224"/>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132" t="s">
        <v>203</v>
      </c>
      <c r="AA148" s="212"/>
      <c r="AB148" s="212"/>
      <c r="AC148" s="212"/>
      <c r="AD148" s="212"/>
      <c r="AE148" s="212"/>
      <c r="AF148" s="212"/>
      <c r="AG148" s="212"/>
      <c r="AH148" s="212"/>
      <c r="AI148" s="212"/>
      <c r="AJ148" s="212"/>
      <c r="AK148" s="212"/>
      <c r="AL148" s="212"/>
      <c r="AM148" s="212"/>
      <c r="AN148" s="212"/>
      <c r="AO148" s="212"/>
      <c r="AP148" s="212"/>
      <c r="AQ148" s="212"/>
      <c r="AR148" s="218" t="s">
        <v>197</v>
      </c>
      <c r="AS148" s="218"/>
      <c r="AT148" s="218"/>
      <c r="AU148" s="218"/>
      <c r="AV148" s="218"/>
      <c r="AW148" s="218"/>
      <c r="AX148" s="218"/>
      <c r="AY148" s="218"/>
      <c r="AZ148" s="218"/>
      <c r="BA148" s="218"/>
      <c r="BB148" s="218"/>
    </row>
    <row r="149" spans="1:54" ht="11.25" customHeight="1" x14ac:dyDescent="0.2">
      <c r="A149" s="224"/>
      <c r="B149" s="224"/>
      <c r="C149" s="224"/>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132"/>
      <c r="AA149" s="212"/>
      <c r="AB149" s="212"/>
      <c r="AC149" s="212"/>
      <c r="AD149" s="212"/>
      <c r="AE149" s="212"/>
      <c r="AF149" s="212"/>
      <c r="AG149" s="212"/>
      <c r="AH149" s="212"/>
      <c r="AI149" s="212"/>
      <c r="AJ149" s="212"/>
      <c r="AK149" s="212"/>
      <c r="AL149" s="212"/>
      <c r="AM149" s="212"/>
      <c r="AN149" s="212"/>
      <c r="AO149" s="212"/>
      <c r="AP149" s="212"/>
      <c r="AQ149" s="212"/>
      <c r="AR149" s="218"/>
      <c r="AS149" s="218"/>
      <c r="AT149" s="218"/>
      <c r="AU149" s="218"/>
      <c r="AV149" s="218"/>
      <c r="AW149" s="218"/>
      <c r="AX149" s="218"/>
      <c r="AY149" s="218"/>
      <c r="AZ149" s="218"/>
      <c r="BA149" s="218"/>
      <c r="BB149" s="218"/>
    </row>
    <row r="150" spans="1:54" ht="11.25" customHeight="1" x14ac:dyDescent="0.2">
      <c r="A150" s="224"/>
      <c r="B150" s="224"/>
      <c r="C150" s="224"/>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13" t="s">
        <v>209</v>
      </c>
      <c r="AA150" s="214"/>
      <c r="AB150" s="214"/>
      <c r="AC150" s="214"/>
      <c r="AD150" s="214"/>
      <c r="AE150" s="214"/>
      <c r="AF150" s="214"/>
      <c r="AG150" s="214"/>
      <c r="AH150" s="214"/>
      <c r="AI150" s="214"/>
      <c r="AJ150" s="214"/>
      <c r="AK150" s="214"/>
      <c r="AL150" s="214"/>
      <c r="AM150" s="214"/>
      <c r="AN150" s="214"/>
      <c r="AO150" s="214"/>
      <c r="AP150" s="214"/>
      <c r="AQ150" s="214"/>
      <c r="AR150" s="218" t="s">
        <v>197</v>
      </c>
      <c r="AS150" s="218"/>
      <c r="AT150" s="218"/>
      <c r="AU150" s="218"/>
      <c r="AV150" s="218"/>
      <c r="AW150" s="218"/>
      <c r="AX150" s="218"/>
      <c r="AY150" s="218"/>
      <c r="AZ150" s="218"/>
      <c r="BA150" s="218"/>
      <c r="BB150" s="218"/>
    </row>
    <row r="151" spans="1:54" ht="11.25" customHeight="1" x14ac:dyDescent="0.2">
      <c r="A151" s="225"/>
      <c r="B151" s="225"/>
      <c r="C151" s="225"/>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15"/>
      <c r="AA151" s="216"/>
      <c r="AB151" s="216"/>
      <c r="AC151" s="216"/>
      <c r="AD151" s="216"/>
      <c r="AE151" s="216"/>
      <c r="AF151" s="216"/>
      <c r="AG151" s="216"/>
      <c r="AH151" s="216"/>
      <c r="AI151" s="216"/>
      <c r="AJ151" s="216"/>
      <c r="AK151" s="216"/>
      <c r="AL151" s="216"/>
      <c r="AM151" s="216"/>
      <c r="AN151" s="216"/>
      <c r="AO151" s="216"/>
      <c r="AP151" s="216"/>
      <c r="AQ151" s="216"/>
      <c r="AR151" s="219"/>
      <c r="AS151" s="219"/>
      <c r="AT151" s="219"/>
      <c r="AU151" s="219"/>
      <c r="AV151" s="219"/>
      <c r="AW151" s="219"/>
      <c r="AX151" s="219"/>
      <c r="AY151" s="219"/>
      <c r="AZ151" s="219"/>
      <c r="BA151" s="219"/>
      <c r="BB151" s="219"/>
    </row>
    <row r="152" spans="1:54" ht="11.25" customHeight="1" x14ac:dyDescent="0.2">
      <c r="A152" s="223" t="s">
        <v>190</v>
      </c>
      <c r="B152" s="223"/>
      <c r="C152" s="223"/>
      <c r="D152" s="220" t="s">
        <v>211</v>
      </c>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43" t="s">
        <v>198</v>
      </c>
      <c r="AA152" s="243"/>
      <c r="AB152" s="243"/>
      <c r="AC152" s="243"/>
      <c r="AD152" s="243"/>
      <c r="AE152" s="243"/>
      <c r="AF152" s="243"/>
      <c r="AG152" s="243"/>
      <c r="AH152" s="243"/>
      <c r="AI152" s="243"/>
      <c r="AJ152" s="243"/>
      <c r="AK152" s="243"/>
      <c r="AL152" s="243"/>
      <c r="AM152" s="243"/>
      <c r="AN152" s="243"/>
      <c r="AO152" s="243"/>
      <c r="AP152" s="243"/>
      <c r="AQ152" s="243"/>
      <c r="AR152" s="244" t="s">
        <v>195</v>
      </c>
      <c r="AS152" s="245"/>
      <c r="AT152" s="245"/>
      <c r="AU152" s="245"/>
      <c r="AV152" s="245"/>
      <c r="AW152" s="245"/>
      <c r="AX152" s="245"/>
      <c r="AY152" s="245"/>
      <c r="AZ152" s="245"/>
      <c r="BA152" s="245"/>
      <c r="BB152" s="246"/>
    </row>
    <row r="153" spans="1:54" ht="11.25" customHeight="1" x14ac:dyDescent="0.2">
      <c r="A153" s="224"/>
      <c r="B153" s="224"/>
      <c r="C153" s="224"/>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14"/>
      <c r="AA153" s="214"/>
      <c r="AB153" s="214"/>
      <c r="AC153" s="214"/>
      <c r="AD153" s="214"/>
      <c r="AE153" s="214"/>
      <c r="AF153" s="214"/>
      <c r="AG153" s="214"/>
      <c r="AH153" s="214"/>
      <c r="AI153" s="214"/>
      <c r="AJ153" s="214"/>
      <c r="AK153" s="214"/>
      <c r="AL153" s="214"/>
      <c r="AM153" s="214"/>
      <c r="AN153" s="214"/>
      <c r="AO153" s="214"/>
      <c r="AP153" s="214"/>
      <c r="AQ153" s="214"/>
      <c r="AR153" s="226"/>
      <c r="AS153" s="227"/>
      <c r="AT153" s="227"/>
      <c r="AU153" s="227"/>
      <c r="AV153" s="227"/>
      <c r="AW153" s="227"/>
      <c r="AX153" s="227"/>
      <c r="AY153" s="227"/>
      <c r="AZ153" s="227"/>
      <c r="BA153" s="227"/>
      <c r="BB153" s="228"/>
    </row>
    <row r="154" spans="1:54" ht="11.25" customHeight="1" x14ac:dyDescent="0.2">
      <c r="A154" s="224"/>
      <c r="B154" s="224"/>
      <c r="C154" s="224"/>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14" t="s">
        <v>199</v>
      </c>
      <c r="AA154" s="214"/>
      <c r="AB154" s="214"/>
      <c r="AC154" s="214"/>
      <c r="AD154" s="214"/>
      <c r="AE154" s="214"/>
      <c r="AF154" s="214"/>
      <c r="AG154" s="214"/>
      <c r="AH154" s="214"/>
      <c r="AI154" s="214"/>
      <c r="AJ154" s="214"/>
      <c r="AK154" s="214"/>
      <c r="AL154" s="214"/>
      <c r="AM154" s="214"/>
      <c r="AN154" s="214"/>
      <c r="AO154" s="214"/>
      <c r="AP154" s="214"/>
      <c r="AQ154" s="214"/>
      <c r="AR154" s="226" t="s">
        <v>196</v>
      </c>
      <c r="AS154" s="227"/>
      <c r="AT154" s="227"/>
      <c r="AU154" s="227"/>
      <c r="AV154" s="227"/>
      <c r="AW154" s="227"/>
      <c r="AX154" s="227"/>
      <c r="AY154" s="227"/>
      <c r="AZ154" s="227"/>
      <c r="BA154" s="227"/>
      <c r="BB154" s="228"/>
    </row>
    <row r="155" spans="1:54" ht="11.25" customHeight="1" x14ac:dyDescent="0.2">
      <c r="A155" s="224"/>
      <c r="B155" s="224"/>
      <c r="C155" s="224"/>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14"/>
      <c r="AA155" s="214"/>
      <c r="AB155" s="214"/>
      <c r="AC155" s="214"/>
      <c r="AD155" s="214"/>
      <c r="AE155" s="214"/>
      <c r="AF155" s="214"/>
      <c r="AG155" s="214"/>
      <c r="AH155" s="214"/>
      <c r="AI155" s="214"/>
      <c r="AJ155" s="214"/>
      <c r="AK155" s="214"/>
      <c r="AL155" s="214"/>
      <c r="AM155" s="214"/>
      <c r="AN155" s="214"/>
      <c r="AO155" s="214"/>
      <c r="AP155" s="214"/>
      <c r="AQ155" s="214"/>
      <c r="AR155" s="226"/>
      <c r="AS155" s="227"/>
      <c r="AT155" s="227"/>
      <c r="AU155" s="227"/>
      <c r="AV155" s="227"/>
      <c r="AW155" s="227"/>
      <c r="AX155" s="227"/>
      <c r="AY155" s="227"/>
      <c r="AZ155" s="227"/>
      <c r="BA155" s="227"/>
      <c r="BB155" s="228"/>
    </row>
    <row r="156" spans="1:54" ht="11.25" customHeight="1" x14ac:dyDescent="0.2">
      <c r="A156" s="224"/>
      <c r="B156" s="224"/>
      <c r="C156" s="224"/>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14" t="s">
        <v>212</v>
      </c>
      <c r="AA156" s="214"/>
      <c r="AB156" s="214"/>
      <c r="AC156" s="214"/>
      <c r="AD156" s="214"/>
      <c r="AE156" s="214"/>
      <c r="AF156" s="214"/>
      <c r="AG156" s="214"/>
      <c r="AH156" s="214"/>
      <c r="AI156" s="214"/>
      <c r="AJ156" s="214"/>
      <c r="AK156" s="214"/>
      <c r="AL156" s="214"/>
      <c r="AM156" s="214"/>
      <c r="AN156" s="214"/>
      <c r="AO156" s="214"/>
      <c r="AP156" s="214"/>
      <c r="AQ156" s="214"/>
      <c r="AR156" s="218" t="s">
        <v>197</v>
      </c>
      <c r="AS156" s="218"/>
      <c r="AT156" s="218"/>
      <c r="AU156" s="218"/>
      <c r="AV156" s="218"/>
      <c r="AW156" s="218"/>
      <c r="AX156" s="218"/>
      <c r="AY156" s="218"/>
      <c r="AZ156" s="218"/>
      <c r="BA156" s="218"/>
      <c r="BB156" s="218"/>
    </row>
    <row r="157" spans="1:54" ht="11.25" customHeight="1" x14ac:dyDescent="0.2">
      <c r="A157" s="225"/>
      <c r="B157" s="225"/>
      <c r="C157" s="225"/>
      <c r="D157" s="222"/>
      <c r="E157" s="222"/>
      <c r="F157" s="222"/>
      <c r="G157" s="222"/>
      <c r="H157" s="222"/>
      <c r="I157" s="222"/>
      <c r="J157" s="222"/>
      <c r="K157" s="222"/>
      <c r="L157" s="222"/>
      <c r="M157" s="222"/>
      <c r="N157" s="222"/>
      <c r="O157" s="222"/>
      <c r="P157" s="222"/>
      <c r="Q157" s="222"/>
      <c r="R157" s="222"/>
      <c r="S157" s="222"/>
      <c r="T157" s="222"/>
      <c r="U157" s="222"/>
      <c r="V157" s="222"/>
      <c r="W157" s="222"/>
      <c r="X157" s="222"/>
      <c r="Y157" s="222"/>
      <c r="Z157" s="216"/>
      <c r="AA157" s="216"/>
      <c r="AB157" s="216"/>
      <c r="AC157" s="216"/>
      <c r="AD157" s="216"/>
      <c r="AE157" s="216"/>
      <c r="AF157" s="216"/>
      <c r="AG157" s="216"/>
      <c r="AH157" s="216"/>
      <c r="AI157" s="216"/>
      <c r="AJ157" s="216"/>
      <c r="AK157" s="216"/>
      <c r="AL157" s="216"/>
      <c r="AM157" s="216"/>
      <c r="AN157" s="216"/>
      <c r="AO157" s="216"/>
      <c r="AP157" s="216"/>
      <c r="AQ157" s="216"/>
      <c r="AR157" s="219"/>
      <c r="AS157" s="219"/>
      <c r="AT157" s="219"/>
      <c r="AU157" s="219"/>
      <c r="AV157" s="219"/>
      <c r="AW157" s="219"/>
      <c r="AX157" s="219"/>
      <c r="AY157" s="219"/>
      <c r="AZ157" s="219"/>
      <c r="BA157" s="219"/>
      <c r="BB157" s="219"/>
    </row>
    <row r="158" spans="1:54" ht="11.25" customHeight="1" x14ac:dyDescent="0.2">
      <c r="A158" s="223" t="s">
        <v>191</v>
      </c>
      <c r="B158" s="223"/>
      <c r="C158" s="223"/>
      <c r="D158" s="220" t="s">
        <v>193</v>
      </c>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c r="AZ158" s="220"/>
      <c r="BA158" s="220"/>
      <c r="BB158" s="220"/>
    </row>
    <row r="159" spans="1:54" ht="11.25" customHeight="1" x14ac:dyDescent="0.2">
      <c r="A159" s="224"/>
      <c r="B159" s="224"/>
      <c r="C159" s="224"/>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row>
    <row r="160" spans="1:54" ht="11.25" customHeight="1" x14ac:dyDescent="0.2">
      <c r="A160" s="225"/>
      <c r="B160" s="225"/>
      <c r="C160" s="225"/>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222"/>
      <c r="AA160" s="222"/>
      <c r="AB160" s="222"/>
      <c r="AC160" s="222"/>
      <c r="AD160" s="222"/>
      <c r="AE160" s="222"/>
      <c r="AF160" s="222"/>
      <c r="AG160" s="222"/>
      <c r="AH160" s="222"/>
      <c r="AI160" s="222"/>
      <c r="AJ160" s="222"/>
      <c r="AK160" s="222"/>
      <c r="AL160" s="222"/>
      <c r="AM160" s="222"/>
      <c r="AN160" s="222"/>
      <c r="AO160" s="222"/>
      <c r="AP160" s="222"/>
      <c r="AQ160" s="222"/>
      <c r="AR160" s="222"/>
      <c r="AS160" s="222"/>
      <c r="AT160" s="222"/>
      <c r="AU160" s="222"/>
      <c r="AV160" s="222"/>
      <c r="AW160" s="222"/>
      <c r="AX160" s="222"/>
      <c r="AY160" s="222"/>
      <c r="AZ160" s="222"/>
      <c r="BA160" s="222"/>
      <c r="BB160" s="222"/>
    </row>
  </sheetData>
  <sheetProtection algorithmName="SHA-512" hashValue="yBLqjK1FZ9hvwP+esjpwYj9HpaQC0JtrsAvokKWyoKNeiCY+cqMHTkk6XPVg8vo1UASr6VC59vtQg1q84F3Wcw==" saltValue="F4Bg6uxhYNeZUohVSXVLWw==" spinCount="100000" sheet="1" objects="1" scenarios="1"/>
  <dataConsolidate/>
  <mergeCells count="251">
    <mergeCell ref="AI58:AI59"/>
    <mergeCell ref="AJ58:AN59"/>
    <mergeCell ref="AO58:AO59"/>
    <mergeCell ref="AP58:AR59"/>
    <mergeCell ref="H58:M59"/>
    <mergeCell ref="N58:S59"/>
    <mergeCell ref="T58:U59"/>
    <mergeCell ref="AP54:AQ55"/>
    <mergeCell ref="AT16:BA17"/>
    <mergeCell ref="AR54:AR55"/>
    <mergeCell ref="AS54:AZ55"/>
    <mergeCell ref="BA54:BB55"/>
    <mergeCell ref="AP48:AQ49"/>
    <mergeCell ref="AR48:AZ49"/>
    <mergeCell ref="BA48:BB49"/>
    <mergeCell ref="Q44:X45"/>
    <mergeCell ref="Y44:Y45"/>
    <mergeCell ref="Z44:AG45"/>
    <mergeCell ref="AE48:AF49"/>
    <mergeCell ref="AG48:AO49"/>
    <mergeCell ref="C19:AB20"/>
    <mergeCell ref="H56:U57"/>
    <mergeCell ref="V56:Y57"/>
    <mergeCell ref="Z56:BB57"/>
    <mergeCell ref="Z130:AQ131"/>
    <mergeCell ref="D124:Y131"/>
    <mergeCell ref="D122:Y123"/>
    <mergeCell ref="AR122:BB123"/>
    <mergeCell ref="AR124:BB125"/>
    <mergeCell ref="AR126:BB127"/>
    <mergeCell ref="AR128:BB129"/>
    <mergeCell ref="AR130:BB131"/>
    <mergeCell ref="BB62:BB63"/>
    <mergeCell ref="AV62:BA63"/>
    <mergeCell ref="X64:BB69"/>
    <mergeCell ref="H64:U69"/>
    <mergeCell ref="E46:G69"/>
    <mergeCell ref="A44:D69"/>
    <mergeCell ref="V64:W69"/>
    <mergeCell ref="AL62:AL63"/>
    <mergeCell ref="AS58:BB59"/>
    <mergeCell ref="AF60:AI61"/>
    <mergeCell ref="AJ60:AJ61"/>
    <mergeCell ref="AK60:BA61"/>
    <mergeCell ref="BB60:BB61"/>
    <mergeCell ref="H60:U61"/>
    <mergeCell ref="V58:AE61"/>
    <mergeCell ref="AF58:AH59"/>
    <mergeCell ref="A152:C157"/>
    <mergeCell ref="D158:BB160"/>
    <mergeCell ref="D146:Y151"/>
    <mergeCell ref="A146:C151"/>
    <mergeCell ref="Z152:AQ153"/>
    <mergeCell ref="AR152:BB153"/>
    <mergeCell ref="Z154:AQ155"/>
    <mergeCell ref="AR154:BB155"/>
    <mergeCell ref="Z146:AQ147"/>
    <mergeCell ref="AR146:BB147"/>
    <mergeCell ref="Z148:AQ149"/>
    <mergeCell ref="AR148:BB149"/>
    <mergeCell ref="Z150:AQ151"/>
    <mergeCell ref="AR150:BB151"/>
    <mergeCell ref="A158:C160"/>
    <mergeCell ref="Z156:AQ157"/>
    <mergeCell ref="AR156:BB157"/>
    <mergeCell ref="D152:Y157"/>
    <mergeCell ref="A132:C139"/>
    <mergeCell ref="A122:C123"/>
    <mergeCell ref="Z140:AQ141"/>
    <mergeCell ref="Z142:AQ143"/>
    <mergeCell ref="Z144:AQ145"/>
    <mergeCell ref="AR140:BB141"/>
    <mergeCell ref="AR142:BB143"/>
    <mergeCell ref="AR144:BB145"/>
    <mergeCell ref="D140:Y145"/>
    <mergeCell ref="A140:C145"/>
    <mergeCell ref="A124:C131"/>
    <mergeCell ref="Z132:AQ133"/>
    <mergeCell ref="Z134:AQ135"/>
    <mergeCell ref="Z136:AQ137"/>
    <mergeCell ref="Z138:AQ139"/>
    <mergeCell ref="AR132:BB133"/>
    <mergeCell ref="AR134:BB135"/>
    <mergeCell ref="AR136:BB137"/>
    <mergeCell ref="AR138:BB139"/>
    <mergeCell ref="D132:Y139"/>
    <mergeCell ref="Z122:AQ123"/>
    <mergeCell ref="Z124:AQ125"/>
    <mergeCell ref="Z126:AQ127"/>
    <mergeCell ref="Z128:AQ129"/>
    <mergeCell ref="A120:G121"/>
    <mergeCell ref="A103:F104"/>
    <mergeCell ref="A108:F109"/>
    <mergeCell ref="A87:C88"/>
    <mergeCell ref="A89:B90"/>
    <mergeCell ref="A92:B93"/>
    <mergeCell ref="C92:BB93"/>
    <mergeCell ref="A95:B96"/>
    <mergeCell ref="C95:BB98"/>
    <mergeCell ref="A99:B100"/>
    <mergeCell ref="C99:BB102"/>
    <mergeCell ref="G103:BB107"/>
    <mergeCell ref="G108:BB112"/>
    <mergeCell ref="A113:B114"/>
    <mergeCell ref="A116:B117"/>
    <mergeCell ref="C116:BB117"/>
    <mergeCell ref="A79:S80"/>
    <mergeCell ref="T79:BB80"/>
    <mergeCell ref="A81:E82"/>
    <mergeCell ref="F81:S83"/>
    <mergeCell ref="T81:Y82"/>
    <mergeCell ref="A74:U75"/>
    <mergeCell ref="V74:AB75"/>
    <mergeCell ref="AC74:BB75"/>
    <mergeCell ref="A76:U77"/>
    <mergeCell ref="V76:AB77"/>
    <mergeCell ref="AC76:AZ77"/>
    <mergeCell ref="BA76:BB77"/>
    <mergeCell ref="A70:U73"/>
    <mergeCell ref="V70:AF71"/>
    <mergeCell ref="AG70:AQ71"/>
    <mergeCell ref="AR70:BB71"/>
    <mergeCell ref="V72:AD73"/>
    <mergeCell ref="AE72:AF73"/>
    <mergeCell ref="AG72:AQ73"/>
    <mergeCell ref="AR72:BB73"/>
    <mergeCell ref="N62:S63"/>
    <mergeCell ref="T62:U63"/>
    <mergeCell ref="H62:M63"/>
    <mergeCell ref="V62:AB63"/>
    <mergeCell ref="AC62:AE63"/>
    <mergeCell ref="AF62:AF63"/>
    <mergeCell ref="AG62:AK63"/>
    <mergeCell ref="AM62:AO63"/>
    <mergeCell ref="AP62:AP63"/>
    <mergeCell ref="AQ62:AT63"/>
    <mergeCell ref="AU62:AU63"/>
    <mergeCell ref="AE52:AF53"/>
    <mergeCell ref="AG52:AO53"/>
    <mergeCell ref="AP52:AQ53"/>
    <mergeCell ref="AR52:AZ53"/>
    <mergeCell ref="BA52:BB53"/>
    <mergeCell ref="V54:V55"/>
    <mergeCell ref="W54:AD55"/>
    <mergeCell ref="AE54:AF55"/>
    <mergeCell ref="AG54:AG55"/>
    <mergeCell ref="AH54:AO55"/>
    <mergeCell ref="V52:AD53"/>
    <mergeCell ref="H52:U55"/>
    <mergeCell ref="H50:U51"/>
    <mergeCell ref="V50:AD51"/>
    <mergeCell ref="AE50:AF51"/>
    <mergeCell ref="AG50:AO51"/>
    <mergeCell ref="AP50:AQ51"/>
    <mergeCell ref="AR50:AZ51"/>
    <mergeCell ref="BA50:BB51"/>
    <mergeCell ref="AT44:AV45"/>
    <mergeCell ref="AW44:AW45"/>
    <mergeCell ref="AX44:AZ45"/>
    <mergeCell ref="BA44:BA45"/>
    <mergeCell ref="V46:AF47"/>
    <mergeCell ref="AG46:AQ47"/>
    <mergeCell ref="AR46:BB47"/>
    <mergeCell ref="H48:U49"/>
    <mergeCell ref="V48:AD49"/>
    <mergeCell ref="AH44:AH45"/>
    <mergeCell ref="AK44:AK45"/>
    <mergeCell ref="AL44:AN45"/>
    <mergeCell ref="AO44:AO45"/>
    <mergeCell ref="AP44:AR45"/>
    <mergeCell ref="AS44:AS45"/>
    <mergeCell ref="E44:K45"/>
    <mergeCell ref="A40:B41"/>
    <mergeCell ref="C40:L41"/>
    <mergeCell ref="A42:U43"/>
    <mergeCell ref="V42:AC43"/>
    <mergeCell ref="AD42:AZ43"/>
    <mergeCell ref="BA42:BB43"/>
    <mergeCell ref="A36:B37"/>
    <mergeCell ref="C36:L37"/>
    <mergeCell ref="O36:AB37"/>
    <mergeCell ref="A38:B39"/>
    <mergeCell ref="C38:L39"/>
    <mergeCell ref="O38:AB39"/>
    <mergeCell ref="AC36:BB37"/>
    <mergeCell ref="AE38:AF41"/>
    <mergeCell ref="AI38:BB41"/>
    <mergeCell ref="AG38:AH41"/>
    <mergeCell ref="N40:AD41"/>
    <mergeCell ref="A29:B30"/>
    <mergeCell ref="C29:W30"/>
    <mergeCell ref="AA31:AB32"/>
    <mergeCell ref="A34:B35"/>
    <mergeCell ref="C34:L35"/>
    <mergeCell ref="O34:R35"/>
    <mergeCell ref="S34:BB35"/>
    <mergeCell ref="A23:B24"/>
    <mergeCell ref="C23:W24"/>
    <mergeCell ref="A25:B26"/>
    <mergeCell ref="C25:W26"/>
    <mergeCell ref="AA25:AT26"/>
    <mergeCell ref="A27:B28"/>
    <mergeCell ref="C27:W28"/>
    <mergeCell ref="AF1:AG3"/>
    <mergeCell ref="H4:I5"/>
    <mergeCell ref="J4:X5"/>
    <mergeCell ref="Y4:AB5"/>
    <mergeCell ref="AC4:AD5"/>
    <mergeCell ref="AE4:AY5"/>
    <mergeCell ref="AJ1:BB3"/>
    <mergeCell ref="P44:P45"/>
    <mergeCell ref="A21:B22"/>
    <mergeCell ref="C21:W22"/>
    <mergeCell ref="AL7:BB8"/>
    <mergeCell ref="A9:O10"/>
    <mergeCell ref="Q11:T12"/>
    <mergeCell ref="V11:X12"/>
    <mergeCell ref="V13:X14"/>
    <mergeCell ref="Q16:T17"/>
    <mergeCell ref="Y13:BB14"/>
    <mergeCell ref="Y11:BB12"/>
    <mergeCell ref="V16:AR17"/>
    <mergeCell ref="AS16:AS17"/>
    <mergeCell ref="BB16:BB17"/>
    <mergeCell ref="J6:X7"/>
    <mergeCell ref="Y6:Z7"/>
    <mergeCell ref="H6:I7"/>
    <mergeCell ref="G84:S85"/>
    <mergeCell ref="A84:F85"/>
    <mergeCell ref="C89:BB91"/>
    <mergeCell ref="C113:BB115"/>
    <mergeCell ref="BC1:CT6"/>
    <mergeCell ref="BC72:CK73"/>
    <mergeCell ref="BC74:CK75"/>
    <mergeCell ref="BC76:CK77"/>
    <mergeCell ref="BC16:CK17"/>
    <mergeCell ref="BC11:CK12"/>
    <mergeCell ref="BC20:CK30"/>
    <mergeCell ref="BC34:CK35"/>
    <mergeCell ref="BC36:CK39"/>
    <mergeCell ref="BC7:CK10"/>
    <mergeCell ref="BC58:CK61"/>
    <mergeCell ref="BC62:CK63"/>
    <mergeCell ref="BC48:CK55"/>
    <mergeCell ref="BC56:CK57"/>
    <mergeCell ref="BC64:CJ69"/>
    <mergeCell ref="BC42:CK43"/>
    <mergeCell ref="BC44:CK45"/>
    <mergeCell ref="G1:H3"/>
    <mergeCell ref="I1:W3"/>
    <mergeCell ref="X1:AE3"/>
  </mergeCells>
  <phoneticPr fontId="3"/>
  <conditionalFormatting sqref="I1:W3">
    <cfRule type="containsBlanks" dxfId="65" priority="106">
      <formula>LEN(TRIM(I1))=0</formula>
    </cfRule>
  </conditionalFormatting>
  <conditionalFormatting sqref="J4:X5">
    <cfRule type="containsBlanks" dxfId="64" priority="105">
      <formula>LEN(TRIM(J4))=0</formula>
    </cfRule>
  </conditionalFormatting>
  <conditionalFormatting sqref="AL7:BB8">
    <cfRule type="containsBlanks" dxfId="63" priority="104">
      <formula>LEN(TRIM(AL7))=0</formula>
    </cfRule>
  </conditionalFormatting>
  <conditionalFormatting sqref="A21:B30">
    <cfRule type="expression" dxfId="62" priority="101">
      <formula>COUNTIF($A$21:$B$30,"■")&gt;=1</formula>
    </cfRule>
  </conditionalFormatting>
  <conditionalFormatting sqref="S34:BB35">
    <cfRule type="containsBlanks" dxfId="61" priority="100">
      <formula>LEN(TRIM(S34))=0</formula>
    </cfRule>
  </conditionalFormatting>
  <conditionalFormatting sqref="O36:AB39">
    <cfRule type="containsBlanks" dxfId="60" priority="99">
      <formula>LEN(TRIM(O36))=0</formula>
    </cfRule>
  </conditionalFormatting>
  <conditionalFormatting sqref="A44 E46:U69 V46:AF51 AG46 AG50:AQ51 AR46:BB51 V52:BB53 E44:BB45 V56:BB69">
    <cfRule type="expression" dxfId="59" priority="109">
      <formula>$A$23="■"</formula>
    </cfRule>
  </conditionalFormatting>
  <conditionalFormatting sqref="A70:BB73">
    <cfRule type="expression" dxfId="58" priority="14">
      <formula>$A$25="□"</formula>
    </cfRule>
    <cfRule type="expression" dxfId="57" priority="83">
      <formula>$A$25="■"</formula>
    </cfRule>
  </conditionalFormatting>
  <conditionalFormatting sqref="A74:BB75">
    <cfRule type="expression" dxfId="56" priority="68">
      <formula>$A$27="□"</formula>
    </cfRule>
    <cfRule type="expression" dxfId="55" priority="82">
      <formula>$A$27="■"</formula>
    </cfRule>
  </conditionalFormatting>
  <conditionalFormatting sqref="Z56:BB57">
    <cfRule type="expression" dxfId="54" priority="6">
      <formula>$A$23="□"</formula>
    </cfRule>
    <cfRule type="expression" dxfId="53" priority="27">
      <formula>"AND(計算用!$F$6=2,Z56="""")"</formula>
    </cfRule>
  </conditionalFormatting>
  <conditionalFormatting sqref="A44:BB69">
    <cfRule type="expression" dxfId="52" priority="5">
      <formula>$A$23="□"</formula>
    </cfRule>
  </conditionalFormatting>
  <conditionalFormatting sqref="AC74:BB75">
    <cfRule type="containsBlanks" dxfId="51" priority="74">
      <formula>LEN(TRIM(AC74))=0</formula>
    </cfRule>
  </conditionalFormatting>
  <conditionalFormatting sqref="A42:BB43">
    <cfRule type="expression" dxfId="50" priority="71">
      <formula>$A$21="□"</formula>
    </cfRule>
    <cfRule type="expression" dxfId="49" priority="73">
      <formula>$A$21="■"</formula>
    </cfRule>
  </conditionalFormatting>
  <conditionalFormatting sqref="AD42:AZ43">
    <cfRule type="containsBlanks" dxfId="48" priority="72">
      <formula>LEN(TRIM(AD42))=0</formula>
    </cfRule>
  </conditionalFormatting>
  <conditionalFormatting sqref="V72:AD73 AG72:BB73">
    <cfRule type="containsBlanks" dxfId="47" priority="70">
      <formula>LEN(TRIM(V72))=0</formula>
    </cfRule>
  </conditionalFormatting>
  <conditionalFormatting sqref="AC76:AZ77">
    <cfRule type="containsBlanks" dxfId="46" priority="67">
      <formula>LEN(TRIM(AC76))=0</formula>
    </cfRule>
  </conditionalFormatting>
  <conditionalFormatting sqref="Z124:AQ131">
    <cfRule type="expression" dxfId="45" priority="64">
      <formula>$A$21="■"</formula>
    </cfRule>
  </conditionalFormatting>
  <conditionalFormatting sqref="Z146:AQ151">
    <cfRule type="expression" dxfId="44" priority="63">
      <formula>$A$27="■"</formula>
    </cfRule>
  </conditionalFormatting>
  <conditionalFormatting sqref="Z152:AQ157">
    <cfRule type="expression" dxfId="43" priority="62">
      <formula>$A$29="■"</formula>
    </cfRule>
  </conditionalFormatting>
  <conditionalFormatting sqref="Z132:AQ145">
    <cfRule type="expression" dxfId="42" priority="2">
      <formula>$A$23="□"</formula>
    </cfRule>
    <cfRule type="expression" dxfId="41" priority="61">
      <formula>$A$23="■"</formula>
    </cfRule>
  </conditionalFormatting>
  <conditionalFormatting sqref="A76:BB77">
    <cfRule type="expression" dxfId="40" priority="66">
      <formula>$A$29="□"</formula>
    </cfRule>
    <cfRule type="expression" dxfId="39" priority="81">
      <formula>$A$29="■"</formula>
    </cfRule>
  </conditionalFormatting>
  <conditionalFormatting sqref="Y11:BB12">
    <cfRule type="containsBlanks" dxfId="38" priority="51">
      <formula>LEN(TRIM(Y11))=0</formula>
    </cfRule>
  </conditionalFormatting>
  <conditionalFormatting sqref="Y13:BB14">
    <cfRule type="containsBlanks" dxfId="37" priority="50">
      <formula>LEN(TRIM(Y13))=0</formula>
    </cfRule>
  </conditionalFormatting>
  <conditionalFormatting sqref="V16:AR17">
    <cfRule type="containsBlanks" dxfId="36" priority="49">
      <formula>LEN(TRIM(V16))=0</formula>
    </cfRule>
  </conditionalFormatting>
  <conditionalFormatting sqref="AT16:BA17">
    <cfRule type="containsBlanks" dxfId="35" priority="48">
      <formula>LEN(TRIM(AT16))=0</formula>
    </cfRule>
  </conditionalFormatting>
  <conditionalFormatting sqref="V64:W69">
    <cfRule type="cellIs" dxfId="34" priority="107" operator="equal">
      <formula>"■"</formula>
    </cfRule>
    <cfRule type="expression" dxfId="33" priority="108">
      <formula>NOT(OR($X$64="",$X$64="―"))</formula>
    </cfRule>
  </conditionalFormatting>
  <conditionalFormatting sqref="V52:AD53">
    <cfRule type="expression" dxfId="32" priority="9">
      <formula>"AND(計算用!$F$7=2,V52="""")"</formula>
    </cfRule>
  </conditionalFormatting>
  <dataValidations count="14">
    <dataValidation type="list" allowBlank="1" showInputMessage="1" showErrorMessage="1" sqref="J4:X7" xr:uid="{00000000-0002-0000-0000-000000000000}">
      <formula1>INDIRECT($I$1)</formula1>
    </dataValidation>
    <dataValidation type="list" allowBlank="1" showInputMessage="1" showErrorMessage="1" sqref="A21:B30 V64:W67 AE38:AF41" xr:uid="{00000000-0002-0000-0000-000001000000}">
      <formula1>"□,■"</formula1>
    </dataValidation>
    <dataValidation type="list" allowBlank="1" showInputMessage="1" showErrorMessage="1" sqref="Q44:X45" xr:uid="{00000000-0002-0000-0000-000002000000}">
      <formula1>"建築物の建築,　"</formula1>
    </dataValidation>
    <dataValidation type="list" allowBlank="1" showInputMessage="1" showErrorMessage="1" sqref="Z44:AG45" xr:uid="{00000000-0002-0000-0000-000003000000}">
      <formula1>"工作物の建設,　"</formula1>
    </dataValidation>
    <dataValidation type="list" allowBlank="1" showInputMessage="1" showErrorMessage="1" sqref="AL44:AN45" xr:uid="{00000000-0002-0000-0000-000004000000}">
      <formula1>"新築,　"</formula1>
    </dataValidation>
    <dataValidation type="list" allowBlank="1" showInputMessage="1" showErrorMessage="1" sqref="AP44:AR45" xr:uid="{00000000-0002-0000-0000-000005000000}">
      <formula1>"改築,　"</formula1>
    </dataValidation>
    <dataValidation type="list" allowBlank="1" showInputMessage="1" showErrorMessage="1" sqref="AT44:AV45" xr:uid="{00000000-0002-0000-0000-000006000000}">
      <formula1>"増築,　"</formula1>
    </dataValidation>
    <dataValidation type="list" allowBlank="1" showInputMessage="1" showErrorMessage="1" sqref="AX44:AZ45" xr:uid="{00000000-0002-0000-0000-000007000000}">
      <formula1>"移転,　"</formula1>
    </dataValidation>
    <dataValidation type="list" allowBlank="1" showInputMessage="1" showErrorMessage="1" sqref="AF58:AH59" xr:uid="{00000000-0002-0000-0000-00000B000000}">
      <formula1>"ＣＢ,　"</formula1>
    </dataValidation>
    <dataValidation type="list" allowBlank="1" showInputMessage="1" showErrorMessage="1" sqref="AJ58:AN59" xr:uid="{00000000-0002-0000-0000-00000C000000}">
      <formula1>"フェンス,　"</formula1>
    </dataValidation>
    <dataValidation type="list" allowBlank="1" showInputMessage="1" showErrorMessage="1" sqref="AP58:AR59" xr:uid="{00000000-0002-0000-0000-00000D000000}">
      <formula1>"生垣,　"</formula1>
    </dataValidation>
    <dataValidation type="list" allowBlank="1" showInputMessage="1" showErrorMessage="1" sqref="AM62:AO63" xr:uid="{C6F053E1-F3B8-4341-80F2-56D96AF12A4B}">
      <formula1>"ＣＰ,　"</formula1>
    </dataValidation>
    <dataValidation type="list" allowBlank="1" showInputMessage="1" showErrorMessage="1" sqref="AC62:AE63" xr:uid="{568FA3E4-D8CA-4DF5-BC9F-E21E8FB03EBE}">
      <formula1>"ＲＣ,　"</formula1>
    </dataValidation>
    <dataValidation type="list" allowBlank="1" showInputMessage="1" showErrorMessage="1" sqref="AG62:AK63" xr:uid="{545902C6-AD98-4723-9ACC-1F4FB9FFA1F8}">
      <formula1>"練り積み,　"</formula1>
    </dataValidation>
  </dataValidations>
  <pageMargins left="0.7" right="0.7" top="0.75" bottom="0.75" header="0.3" footer="0.3"/>
  <pageSetup paperSize="9" scale="98" fitToHeight="0" orientation="portrait" r:id="rId1"/>
  <headerFooter differentFirst="1">
    <firstHeader>&amp;L&amp;"HGｺﾞｼｯｸM,ﾒﾃﾞｨｳﾑ"別記様式第11の２（第43条の９関係）</firstHeader>
  </headerFooter>
  <drawing r:id="rId2"/>
  <extLst>
    <ext xmlns:x14="http://schemas.microsoft.com/office/spreadsheetml/2009/9/main" uri="{78C0D931-6437-407d-A8EE-F0AAD7539E65}">
      <x14:conditionalFormattings>
        <x14:conditionalFormatting xmlns:xm="http://schemas.microsoft.com/office/excel/2006/main">
          <x14:cfRule type="expression" priority="13" id="{91939EDD-DC63-41DA-908C-BA2DBAECFC54}">
            <xm:f>AND(計算用!F12=2,N58="")</xm:f>
            <x14:dxf>
              <fill>
                <patternFill>
                  <bgColor rgb="FFFFFF00"/>
                </patternFill>
              </fill>
            </x14:dxf>
          </x14:cfRule>
          <x14:cfRule type="expression" priority="21" id="{A713E785-8447-41FD-8AFF-4A03B63873F4}">
            <xm:f>計算用!$F$12=1</xm:f>
            <x14:dxf>
              <fill>
                <patternFill>
                  <bgColor theme="4" tint="0.79998168889431442"/>
                </patternFill>
              </fill>
            </x14:dxf>
          </x14:cfRule>
          <xm:sqref>N58:S59</xm:sqref>
        </x14:conditionalFormatting>
        <x14:conditionalFormatting xmlns:xm="http://schemas.microsoft.com/office/excel/2006/main">
          <x14:cfRule type="expression" priority="12" id="{4B6E62B9-FFCA-4556-8B7F-26288973FD8A}">
            <xm:f>AND(計算用!F13=2,N62="")</xm:f>
            <x14:dxf>
              <fill>
                <patternFill>
                  <bgColor rgb="FFFFFF00"/>
                </patternFill>
              </fill>
            </x14:dxf>
          </x14:cfRule>
          <x14:cfRule type="expression" priority="18" id="{0F223B0C-B455-484A-8809-58CFBCB34E32}">
            <xm:f>計算用!$F$13=1</xm:f>
            <x14:dxf>
              <fill>
                <patternFill>
                  <bgColor theme="4" tint="0.79998168889431442"/>
                </patternFill>
              </fill>
            </x14:dxf>
          </x14:cfRule>
          <xm:sqref>N62:S63</xm:sqref>
        </x14:conditionalFormatting>
        <x14:conditionalFormatting xmlns:xm="http://schemas.microsoft.com/office/excel/2006/main">
          <x14:cfRule type="expression" priority="28" id="{AD396B0E-DCE4-49BB-8F3B-A8B4F6E6FA3A}">
            <xm:f>計算用!$F$6=1</xm:f>
            <x14:dxf>
              <fill>
                <patternFill>
                  <bgColor theme="4" tint="0.79998168889431442"/>
                </patternFill>
              </fill>
            </x14:dxf>
          </x14:cfRule>
          <xm:sqref>Z56:BB57</xm:sqref>
        </x14:conditionalFormatting>
        <x14:conditionalFormatting xmlns:xm="http://schemas.microsoft.com/office/excel/2006/main">
          <x14:cfRule type="expression" priority="110" id="{8DF672B3-3FFD-4DC0-85D0-959E48159E22}">
            <xm:f>計算用!$F$20="※注意　地区の選択が正しいかご確認ください。"</xm:f>
            <x14:dxf>
              <font>
                <color rgb="FFFF0000"/>
              </font>
            </x14:dxf>
          </x14:cfRule>
          <xm:sqref>X64:BB69</xm:sqref>
        </x14:conditionalFormatting>
        <x14:conditionalFormatting xmlns:xm="http://schemas.microsoft.com/office/excel/2006/main">
          <x14:cfRule type="expression" priority="90" id="{782A2015-1A31-48B4-8D42-788A9C7E67E0}">
            <xm:f>計算用!$F$10=1</xm:f>
            <x14:dxf>
              <fill>
                <patternFill>
                  <bgColor theme="4" tint="0.79998168889431442"/>
                </patternFill>
              </fill>
            </x14:dxf>
          </x14:cfRule>
          <xm:sqref>V48</xm:sqref>
        </x14:conditionalFormatting>
        <x14:conditionalFormatting xmlns:xm="http://schemas.microsoft.com/office/excel/2006/main">
          <x14:cfRule type="expression" priority="33" id="{8849C6DF-AEBA-4327-A784-96E4409F908A}">
            <xm:f>計算用!$F$10=0</xm:f>
            <x14:dxf>
              <fill>
                <patternFill patternType="solid">
                  <bgColor theme="0" tint="-0.34998626667073579"/>
                </patternFill>
              </fill>
            </x14:dxf>
          </x14:cfRule>
          <xm:sqref>V48:BB49</xm:sqref>
        </x14:conditionalFormatting>
        <x14:conditionalFormatting xmlns:xm="http://schemas.microsoft.com/office/excel/2006/main">
          <x14:cfRule type="expression" priority="32" id="{A6BB1D6C-40E4-4F31-82D4-26248FBAE99C}">
            <xm:f>計算用!$F$8=0</xm:f>
            <x14:dxf>
              <fill>
                <patternFill>
                  <bgColor theme="0" tint="-0.34998626667073579"/>
                </patternFill>
              </fill>
            </x14:dxf>
          </x14:cfRule>
          <xm:sqref>V50:BB51</xm:sqref>
        </x14:conditionalFormatting>
        <x14:conditionalFormatting xmlns:xm="http://schemas.microsoft.com/office/excel/2006/main">
          <x14:cfRule type="expression" priority="30" id="{9C2976BC-F3A2-47F3-AD48-EB43E433F531}">
            <xm:f>計算用!$F$7=0</xm:f>
            <x14:dxf>
              <fill>
                <patternFill>
                  <bgColor theme="0" tint="-0.34998626667073579"/>
                </patternFill>
              </fill>
            </x14:dxf>
          </x14:cfRule>
          <xm:sqref>V52:BB53</xm:sqref>
        </x14:conditionalFormatting>
        <x14:conditionalFormatting xmlns:xm="http://schemas.microsoft.com/office/excel/2006/main">
          <x14:cfRule type="expression" priority="31" id="{4F1F6A5E-78F7-4828-A08B-24506A71212A}">
            <xm:f>計算用!$F$8=1</xm:f>
            <x14:dxf>
              <fill>
                <patternFill>
                  <bgColor theme="4" tint="0.79998168889431442"/>
                </patternFill>
              </fill>
            </x14:dxf>
          </x14:cfRule>
          <xm:sqref>V50</xm:sqref>
        </x14:conditionalFormatting>
        <x14:conditionalFormatting xmlns:xm="http://schemas.microsoft.com/office/excel/2006/main">
          <x14:cfRule type="expression" priority="29" id="{0B9E2C3B-6AA4-4B6D-AC38-8E78E8AC5A73}">
            <xm:f>計算用!$F$7=1</xm:f>
            <x14:dxf>
              <fill>
                <patternFill>
                  <bgColor theme="4" tint="0.79998168889431442"/>
                </patternFill>
              </fill>
            </x14:dxf>
          </x14:cfRule>
          <xm:sqref>V52</xm:sqref>
        </x14:conditionalFormatting>
        <x14:conditionalFormatting xmlns:xm="http://schemas.microsoft.com/office/excel/2006/main">
          <x14:cfRule type="expression" priority="75" id="{54D90B42-2F8B-4D2B-98D1-0B6772FCA2F3}">
            <xm:f>計算用!$F$6=0</xm:f>
            <x14:dxf>
              <fill>
                <patternFill>
                  <bgColor theme="0" tint="-0.34998626667073579"/>
                </patternFill>
              </fill>
            </x14:dxf>
          </x14:cfRule>
          <xm:sqref>V56:BB57</xm:sqref>
        </x14:conditionalFormatting>
        <x14:conditionalFormatting xmlns:xm="http://schemas.microsoft.com/office/excel/2006/main">
          <x14:cfRule type="expression" priority="25" id="{A03F19E9-11C1-455C-9038-911889480C57}">
            <xm:f>計算用!$F$16=1</xm:f>
            <x14:dxf>
              <fill>
                <patternFill>
                  <bgColor theme="4" tint="0.79998168889431442"/>
                </patternFill>
              </fill>
            </x14:dxf>
          </x14:cfRule>
          <x14:cfRule type="expression" priority="26" id="{DE1B9233-8001-41C5-8EA0-9C66831E7753}">
            <xm:f>計算用!$F$16=0</xm:f>
            <x14:dxf>
              <fill>
                <patternFill>
                  <bgColor theme="0" tint="-0.34998626667073579"/>
                </patternFill>
              </fill>
            </x14:dxf>
          </x14:cfRule>
          <xm:sqref>AF58:BB61</xm:sqref>
        </x14:conditionalFormatting>
        <x14:conditionalFormatting xmlns:xm="http://schemas.microsoft.com/office/excel/2006/main">
          <x14:cfRule type="expression" priority="23" id="{8B76447A-EFFA-4348-B33C-9822B42E77CD}">
            <xm:f>計算用!$F$18=1</xm:f>
            <x14:dxf>
              <fill>
                <patternFill>
                  <bgColor theme="4" tint="0.79998168889431442"/>
                </patternFill>
              </fill>
            </x14:dxf>
          </x14:cfRule>
          <x14:cfRule type="expression" priority="44" id="{175F4FF9-9789-41D1-838F-D0EA53E611F6}">
            <xm:f>計算用!$F$18=0</xm:f>
            <x14:dxf>
              <fill>
                <patternFill>
                  <bgColor theme="0" tint="-0.34998626667073579"/>
                </patternFill>
              </fill>
            </x14:dxf>
          </x14:cfRule>
          <xm:sqref>AC62:BB63</xm:sqref>
        </x14:conditionalFormatting>
        <x14:conditionalFormatting xmlns:xm="http://schemas.microsoft.com/office/excel/2006/main">
          <x14:cfRule type="expression" priority="22" id="{5D401D4B-9D4E-4A3F-A6AF-439112132539}">
            <xm:f>計算用!$F$12=0</xm:f>
            <x14:dxf>
              <fill>
                <patternFill>
                  <bgColor theme="0" tint="-0.34998626667073579"/>
                </patternFill>
              </fill>
            </x14:dxf>
          </x14:cfRule>
          <xm:sqref>H58:U59</xm:sqref>
        </x14:conditionalFormatting>
        <x14:conditionalFormatting xmlns:xm="http://schemas.microsoft.com/office/excel/2006/main">
          <x14:cfRule type="expression" priority="19" id="{738CB12E-F7E5-4A0C-B90C-C83546375D68}">
            <xm:f>計算用!$F$13=0</xm:f>
            <x14:dxf>
              <fill>
                <patternFill>
                  <bgColor theme="0" tint="-0.34998626667073579"/>
                </patternFill>
              </fill>
            </x14:dxf>
          </x14:cfRule>
          <xm:sqref>H62:U63</xm:sqref>
        </x14:conditionalFormatting>
        <x14:conditionalFormatting xmlns:xm="http://schemas.microsoft.com/office/excel/2006/main">
          <x14:cfRule type="expression" priority="34" id="{D16BE477-C6E6-47FE-8F1A-3F12C070A577}">
            <xm:f>計算用!$D$6=0</xm:f>
            <x14:dxf>
              <fill>
                <patternFill>
                  <bgColor theme="0" tint="-0.34998626667073579"/>
                </patternFill>
              </fill>
            </x14:dxf>
          </x14:cfRule>
          <xm:sqref>V72:BB73</xm:sqref>
        </x14:conditionalFormatting>
        <x14:conditionalFormatting xmlns:xm="http://schemas.microsoft.com/office/excel/2006/main">
          <x14:cfRule type="expression" priority="15" id="{DBB5512C-86DD-4D04-AD6C-A4ED43CA22BE}">
            <xm:f>計算用!$D$6=1</xm:f>
            <x14:dxf>
              <fill>
                <patternFill>
                  <bgColor theme="4" tint="0.79998168889431442"/>
                </patternFill>
              </fill>
            </x14:dxf>
          </x14:cfRule>
          <xm:sqref>V72 AG72 AR72</xm:sqref>
        </x14:conditionalFormatting>
        <x14:conditionalFormatting xmlns:xm="http://schemas.microsoft.com/office/excel/2006/main">
          <x14:cfRule type="expression" priority="17" id="{6FB8801F-B2C1-4789-955D-7A8783A55BEC}">
            <xm:f>AND(計算用!F10=2,V48="")</xm:f>
            <x14:dxf>
              <fill>
                <patternFill>
                  <bgColor rgb="FFFFFF00"/>
                </patternFill>
              </fill>
            </x14:dxf>
          </x14:cfRule>
          <xm:sqref>V48:AD49</xm:sqref>
        </x14:conditionalFormatting>
        <x14:conditionalFormatting xmlns:xm="http://schemas.microsoft.com/office/excel/2006/main">
          <x14:cfRule type="expression" priority="16" id="{AFE16EF1-93AE-45E6-A97B-ECFDB306BD0E}">
            <xm:f>AND(計算用!F8=2,V50="")</xm:f>
            <x14:dxf>
              <fill>
                <patternFill>
                  <bgColor rgb="FFFFFF00"/>
                </patternFill>
              </fill>
            </x14:dxf>
          </x14:cfRule>
          <xm:sqref>V50:AD51</xm:sqref>
        </x14:conditionalFormatting>
        <x14:conditionalFormatting xmlns:xm="http://schemas.microsoft.com/office/excel/2006/main">
          <x14:cfRule type="expression" priority="10" id="{8FD977D7-7A6D-4282-9301-F4133F08031E}">
            <xm:f>計算用!$F$20=""</xm:f>
            <x14:dxf>
              <fill>
                <patternFill>
                  <bgColor theme="0" tint="-0.34998626667073579"/>
                </patternFill>
              </fill>
            </x14:dxf>
          </x14:cfRule>
          <x14:cfRule type="expression" priority="11" id="{7B951DE1-DB97-499F-AB8D-526CBCDF8E26}">
            <xm:f>計算用!$F$20="―"</xm:f>
            <x14:dxf>
              <fill>
                <patternFill>
                  <bgColor theme="0" tint="-0.34998626667073579"/>
                </patternFill>
              </fill>
            </x14:dxf>
          </x14:cfRule>
          <xm:sqref>V64:BB69</xm:sqref>
        </x14:conditionalFormatting>
        <x14:conditionalFormatting xmlns:xm="http://schemas.microsoft.com/office/excel/2006/main">
          <x14:cfRule type="expression" priority="7" id="{B8089A9E-56EE-4764-A764-C64B51136DA9}">
            <xm:f>計算用!$I$6=0</xm:f>
            <x14:dxf>
              <fill>
                <patternFill>
                  <bgColor theme="0" tint="-0.34998626667073579"/>
                </patternFill>
              </fill>
            </x14:dxf>
          </x14:cfRule>
          <xm:sqref>A44:BB73</xm:sqref>
        </x14:conditionalFormatting>
        <x14:conditionalFormatting xmlns:xm="http://schemas.microsoft.com/office/excel/2006/main">
          <x14:cfRule type="expression" priority="57" id="{932BE354-E450-4482-B13B-24336746B46A}">
            <xm:f>計算用!$F$6=0</xm:f>
            <x14:dxf>
              <fill>
                <patternFill>
                  <bgColor theme="0" tint="-0.34998626667073579"/>
                </patternFill>
              </fill>
            </x14:dxf>
          </x14:cfRule>
          <xm:sqref>Z138:AQ139</xm:sqref>
        </x14:conditionalFormatting>
        <x14:conditionalFormatting xmlns:xm="http://schemas.microsoft.com/office/excel/2006/main">
          <x14:cfRule type="expression" priority="4" id="{8046DC22-6737-4BD1-89C3-A11F03CF2034}">
            <xm:f>計算用!$J$8=0</xm:f>
            <x14:dxf>
              <fill>
                <patternFill>
                  <bgColor theme="0" tint="-0.34998626667073579"/>
                </patternFill>
              </fill>
            </x14:dxf>
          </x14:cfRule>
          <xm:sqref>Z136:AQ137</xm:sqref>
        </x14:conditionalFormatting>
        <x14:conditionalFormatting xmlns:xm="http://schemas.microsoft.com/office/excel/2006/main">
          <x14:cfRule type="expression" priority="3" id="{B9FECDAF-B0BA-4ABF-B8F3-7A1E90BEF4C1}">
            <xm:f>計算用!$J$9=0</xm:f>
            <x14:dxf>
              <fill>
                <patternFill>
                  <bgColor theme="0" tint="-0.34998626667073579"/>
                </patternFill>
              </fill>
            </x14:dxf>
          </x14:cfRule>
          <xm:sqref>Z144:AQ145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E000000}">
          <x14:formula1>
            <xm:f>地区計画名!$A$1:$A$61</xm:f>
          </x14:formula1>
          <xm:sqref>I1:W3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99CC"/>
    <pageSetUpPr fitToPage="1"/>
  </sheetPr>
  <dimension ref="A1:T104"/>
  <sheetViews>
    <sheetView topLeftCell="A10" zoomScale="85" zoomScaleNormal="85" workbookViewId="0">
      <pane xSplit="1" topLeftCell="B1" activePane="topRight" state="frozen"/>
      <selection pane="topRight" activeCell="C40" sqref="C40:C41"/>
    </sheetView>
  </sheetViews>
  <sheetFormatPr defaultColWidth="9" defaultRowHeight="16.5" customHeight="1" x14ac:dyDescent="0.2"/>
  <cols>
    <col min="1" max="1" width="23" style="9" customWidth="1"/>
    <col min="2" max="2" width="18.21875" style="9" customWidth="1"/>
    <col min="3" max="3" width="27" style="9" customWidth="1"/>
    <col min="4" max="15" width="5.6640625" style="9" customWidth="1"/>
    <col min="16" max="16" width="70.6640625" style="9" customWidth="1"/>
    <col min="17" max="17" width="5.6640625" style="9" customWidth="1"/>
    <col min="18" max="19" width="9" style="9"/>
    <col min="20" max="20" width="10" style="9" customWidth="1"/>
    <col min="21" max="16384" width="9" style="9"/>
  </cols>
  <sheetData>
    <row r="1" spans="1:20" ht="16.5" customHeight="1" x14ac:dyDescent="0.2">
      <c r="A1" s="298" t="s">
        <v>1</v>
      </c>
      <c r="B1" s="298" t="s">
        <v>71</v>
      </c>
      <c r="C1" s="300" t="s">
        <v>72</v>
      </c>
      <c r="D1" s="302" t="s">
        <v>271</v>
      </c>
      <c r="E1" s="307" t="s">
        <v>213</v>
      </c>
      <c r="F1" s="307" t="s">
        <v>214</v>
      </c>
      <c r="G1" s="302" t="s">
        <v>325</v>
      </c>
      <c r="H1" s="308" t="s">
        <v>177</v>
      </c>
      <c r="I1" s="309"/>
      <c r="J1" s="308" t="s">
        <v>178</v>
      </c>
      <c r="K1" s="309"/>
      <c r="L1" s="309"/>
      <c r="M1" s="302" t="s">
        <v>273</v>
      </c>
      <c r="N1" s="302" t="s">
        <v>274</v>
      </c>
      <c r="O1" s="304" t="s">
        <v>56</v>
      </c>
      <c r="P1" s="297" t="s">
        <v>283</v>
      </c>
      <c r="Q1" s="297" t="s">
        <v>301</v>
      </c>
    </row>
    <row r="2" spans="1:20" ht="16.5" customHeight="1" x14ac:dyDescent="0.2">
      <c r="A2" s="299"/>
      <c r="B2" s="299"/>
      <c r="C2" s="301"/>
      <c r="D2" s="306"/>
      <c r="E2" s="303"/>
      <c r="F2" s="303"/>
      <c r="G2" s="306"/>
      <c r="H2" s="13" t="s">
        <v>179</v>
      </c>
      <c r="I2" s="13" t="s">
        <v>221</v>
      </c>
      <c r="J2" s="13" t="s">
        <v>180</v>
      </c>
      <c r="K2" s="13" t="s">
        <v>181</v>
      </c>
      <c r="L2" s="13" t="s">
        <v>222</v>
      </c>
      <c r="M2" s="303"/>
      <c r="N2" s="303"/>
      <c r="O2" s="305"/>
      <c r="P2" s="297"/>
      <c r="Q2" s="297"/>
    </row>
    <row r="3" spans="1:20" ht="16.5" customHeight="1" x14ac:dyDescent="0.2">
      <c r="A3" s="11" t="s">
        <v>74</v>
      </c>
      <c r="B3" s="11" t="s">
        <v>75</v>
      </c>
      <c r="C3" s="10" t="str">
        <f>A3&amp;B3</f>
        <v>市木南（A）低層専用住宅</v>
      </c>
      <c r="D3" s="11">
        <v>1</v>
      </c>
      <c r="E3" s="11">
        <v>0</v>
      </c>
      <c r="F3" s="11">
        <v>0</v>
      </c>
      <c r="G3" s="11">
        <v>1</v>
      </c>
      <c r="H3" s="11">
        <v>1</v>
      </c>
      <c r="I3" s="11">
        <v>1</v>
      </c>
      <c r="J3" s="11">
        <v>0</v>
      </c>
      <c r="K3" s="11">
        <v>0</v>
      </c>
      <c r="L3" s="11">
        <v>0</v>
      </c>
      <c r="M3" s="11">
        <v>0</v>
      </c>
      <c r="N3" s="11">
        <v>2</v>
      </c>
      <c r="O3" s="11">
        <v>0</v>
      </c>
      <c r="P3" s="30"/>
      <c r="Q3" s="11">
        <v>0</v>
      </c>
    </row>
    <row r="4" spans="1:20" ht="16.5" customHeight="1" x14ac:dyDescent="0.2">
      <c r="A4" s="11" t="s">
        <v>74</v>
      </c>
      <c r="B4" s="11" t="s">
        <v>76</v>
      </c>
      <c r="C4" s="10" t="str">
        <f t="shared" ref="C4:C69" si="0">A4&amp;B4</f>
        <v>市木南（B）一般住宅</v>
      </c>
      <c r="D4" s="11">
        <v>0</v>
      </c>
      <c r="E4" s="11">
        <v>0</v>
      </c>
      <c r="F4" s="11">
        <v>0</v>
      </c>
      <c r="G4" s="11">
        <v>1</v>
      </c>
      <c r="H4" s="11">
        <v>1</v>
      </c>
      <c r="I4" s="11">
        <v>1</v>
      </c>
      <c r="J4" s="11">
        <v>0</v>
      </c>
      <c r="K4" s="11">
        <v>0</v>
      </c>
      <c r="L4" s="11">
        <v>0</v>
      </c>
      <c r="M4" s="11">
        <v>0</v>
      </c>
      <c r="N4" s="11">
        <v>0</v>
      </c>
      <c r="O4" s="11">
        <v>0</v>
      </c>
      <c r="P4" s="31"/>
      <c r="Q4" s="11">
        <v>0</v>
      </c>
      <c r="S4" s="26"/>
    </row>
    <row r="5" spans="1:20" ht="16.5" customHeight="1" x14ac:dyDescent="0.2">
      <c r="A5" s="11" t="s">
        <v>77</v>
      </c>
      <c r="B5" s="11" t="s">
        <v>78</v>
      </c>
      <c r="C5" s="10" t="str">
        <f t="shared" si="0"/>
        <v>五ケ丘低層専用住宅</v>
      </c>
      <c r="D5" s="11">
        <v>0</v>
      </c>
      <c r="E5" s="11">
        <v>0</v>
      </c>
      <c r="F5" s="11">
        <v>0</v>
      </c>
      <c r="G5" s="11">
        <v>1</v>
      </c>
      <c r="H5" s="11">
        <v>1</v>
      </c>
      <c r="I5" s="11">
        <v>1</v>
      </c>
      <c r="J5" s="11">
        <v>0</v>
      </c>
      <c r="K5" s="11">
        <v>0</v>
      </c>
      <c r="L5" s="11">
        <v>0</v>
      </c>
      <c r="M5" s="11">
        <v>2</v>
      </c>
      <c r="N5" s="11">
        <v>1</v>
      </c>
      <c r="O5" s="11">
        <v>0</v>
      </c>
      <c r="P5" s="31" t="s">
        <v>290</v>
      </c>
      <c r="Q5" s="11">
        <v>2</v>
      </c>
      <c r="R5" s="17"/>
      <c r="T5" s="17"/>
    </row>
    <row r="6" spans="1:20" ht="16.5" customHeight="1" x14ac:dyDescent="0.2">
      <c r="A6" s="11" t="s">
        <v>77</v>
      </c>
      <c r="B6" s="11" t="s">
        <v>79</v>
      </c>
      <c r="C6" s="10" t="str">
        <f t="shared" si="0"/>
        <v>五ケ丘一般住宅</v>
      </c>
      <c r="D6" s="11">
        <v>0</v>
      </c>
      <c r="E6" s="11">
        <v>0</v>
      </c>
      <c r="F6" s="11">
        <v>0</v>
      </c>
      <c r="G6" s="11">
        <v>1</v>
      </c>
      <c r="H6" s="11">
        <v>1</v>
      </c>
      <c r="I6" s="11">
        <v>1</v>
      </c>
      <c r="J6" s="11">
        <v>0</v>
      </c>
      <c r="K6" s="11">
        <v>0</v>
      </c>
      <c r="L6" s="11">
        <v>0</v>
      </c>
      <c r="M6" s="11">
        <v>2</v>
      </c>
      <c r="N6" s="11">
        <v>1</v>
      </c>
      <c r="O6" s="11">
        <v>0</v>
      </c>
      <c r="P6" s="31" t="s">
        <v>290</v>
      </c>
      <c r="Q6" s="11">
        <v>2</v>
      </c>
      <c r="T6" s="17"/>
    </row>
    <row r="7" spans="1:20" ht="16.5" customHeight="1" x14ac:dyDescent="0.2">
      <c r="A7" s="11" t="s">
        <v>77</v>
      </c>
      <c r="B7" s="11" t="s">
        <v>80</v>
      </c>
      <c r="C7" s="10" t="str">
        <f t="shared" si="0"/>
        <v>五ケ丘近隣センター</v>
      </c>
      <c r="D7" s="11">
        <v>1</v>
      </c>
      <c r="E7" s="11">
        <v>0</v>
      </c>
      <c r="F7" s="11">
        <v>0</v>
      </c>
      <c r="G7" s="11">
        <v>0</v>
      </c>
      <c r="H7" s="11">
        <v>1</v>
      </c>
      <c r="I7" s="11">
        <v>1</v>
      </c>
      <c r="J7" s="11">
        <v>1</v>
      </c>
      <c r="K7" s="11">
        <v>0</v>
      </c>
      <c r="L7" s="11">
        <v>0</v>
      </c>
      <c r="M7" s="11">
        <v>2</v>
      </c>
      <c r="N7" s="11">
        <v>0</v>
      </c>
      <c r="O7" s="11">
        <v>0</v>
      </c>
      <c r="P7" s="31" t="s">
        <v>291</v>
      </c>
      <c r="Q7" s="11">
        <v>2</v>
      </c>
      <c r="R7" s="17"/>
      <c r="T7" s="17"/>
    </row>
    <row r="8" spans="1:20" ht="16.5" customHeight="1" x14ac:dyDescent="0.2">
      <c r="A8" s="11" t="s">
        <v>81</v>
      </c>
      <c r="B8" s="11" t="s">
        <v>73</v>
      </c>
      <c r="C8" s="10" t="str">
        <f t="shared" si="0"/>
        <v>井上北―</v>
      </c>
      <c r="D8" s="11">
        <v>1</v>
      </c>
      <c r="E8" s="11">
        <v>1</v>
      </c>
      <c r="F8" s="11">
        <v>2</v>
      </c>
      <c r="G8" s="11">
        <v>1</v>
      </c>
      <c r="H8" s="11">
        <v>1</v>
      </c>
      <c r="I8" s="11">
        <v>1</v>
      </c>
      <c r="J8" s="11">
        <v>1</v>
      </c>
      <c r="K8" s="11">
        <v>0</v>
      </c>
      <c r="L8" s="11">
        <v>0</v>
      </c>
      <c r="M8" s="11">
        <v>2</v>
      </c>
      <c r="N8" s="11">
        <v>2</v>
      </c>
      <c r="O8" s="11">
        <v>0</v>
      </c>
      <c r="P8" s="31" t="s">
        <v>292</v>
      </c>
      <c r="Q8" s="11">
        <v>0</v>
      </c>
      <c r="R8" s="17"/>
    </row>
    <row r="9" spans="1:20" ht="16.5" customHeight="1" x14ac:dyDescent="0.2">
      <c r="A9" s="11" t="s">
        <v>82</v>
      </c>
      <c r="B9" s="11" t="s">
        <v>83</v>
      </c>
      <c r="C9" s="10" t="str">
        <f t="shared" si="0"/>
        <v>井上2丁目―</v>
      </c>
      <c r="D9" s="11">
        <v>1</v>
      </c>
      <c r="E9" s="11">
        <v>1</v>
      </c>
      <c r="F9" s="11">
        <v>1</v>
      </c>
      <c r="G9" s="11">
        <v>1</v>
      </c>
      <c r="H9" s="11">
        <v>1</v>
      </c>
      <c r="I9" s="11">
        <v>1</v>
      </c>
      <c r="J9" s="11">
        <v>1</v>
      </c>
      <c r="K9" s="11">
        <v>0</v>
      </c>
      <c r="L9" s="11">
        <v>1</v>
      </c>
      <c r="M9" s="11">
        <v>2</v>
      </c>
      <c r="N9" s="11">
        <v>2</v>
      </c>
      <c r="O9" s="11">
        <v>2</v>
      </c>
      <c r="P9" s="31" t="s">
        <v>292</v>
      </c>
      <c r="Q9" s="11">
        <v>0</v>
      </c>
      <c r="R9" s="17"/>
    </row>
    <row r="10" spans="1:20" ht="16.5" customHeight="1" x14ac:dyDescent="0.2">
      <c r="A10" s="11" t="s">
        <v>84</v>
      </c>
      <c r="B10" s="11" t="s">
        <v>83</v>
      </c>
      <c r="C10" s="10" t="str">
        <f t="shared" si="0"/>
        <v>伊保向山―</v>
      </c>
      <c r="D10" s="11">
        <v>1</v>
      </c>
      <c r="E10" s="11">
        <v>1</v>
      </c>
      <c r="F10" s="11">
        <v>2</v>
      </c>
      <c r="G10" s="11">
        <v>1</v>
      </c>
      <c r="H10" s="11">
        <v>1</v>
      </c>
      <c r="I10" s="11">
        <v>1</v>
      </c>
      <c r="J10" s="11">
        <v>1</v>
      </c>
      <c r="K10" s="11">
        <v>0</v>
      </c>
      <c r="L10" s="11">
        <v>0</v>
      </c>
      <c r="M10" s="11">
        <v>2</v>
      </c>
      <c r="N10" s="11">
        <v>2</v>
      </c>
      <c r="O10" s="11">
        <v>2</v>
      </c>
      <c r="P10" s="31" t="s">
        <v>292</v>
      </c>
      <c r="Q10" s="11">
        <v>0</v>
      </c>
      <c r="R10" s="17"/>
    </row>
    <row r="11" spans="1:20" ht="16.5" customHeight="1" x14ac:dyDescent="0.2">
      <c r="A11" s="11" t="s">
        <v>85</v>
      </c>
      <c r="B11" s="11" t="s">
        <v>86</v>
      </c>
      <c r="C11" s="10" t="str">
        <f t="shared" si="0"/>
        <v>入沢住宅</v>
      </c>
      <c r="D11" s="11">
        <v>0</v>
      </c>
      <c r="E11" s="11">
        <v>0</v>
      </c>
      <c r="F11" s="11">
        <v>0</v>
      </c>
      <c r="G11" s="11">
        <v>1</v>
      </c>
      <c r="H11" s="11">
        <v>1</v>
      </c>
      <c r="I11" s="11">
        <v>1</v>
      </c>
      <c r="J11" s="11">
        <v>0</v>
      </c>
      <c r="K11" s="11">
        <v>0</v>
      </c>
      <c r="L11" s="11">
        <v>0</v>
      </c>
      <c r="M11" s="11">
        <v>2</v>
      </c>
      <c r="N11" s="11">
        <v>2</v>
      </c>
      <c r="O11" s="11">
        <v>0</v>
      </c>
      <c r="P11" s="31" t="s">
        <v>293</v>
      </c>
      <c r="Q11" s="11">
        <v>0</v>
      </c>
      <c r="R11" s="17"/>
    </row>
    <row r="12" spans="1:20" ht="16.5" customHeight="1" x14ac:dyDescent="0.2">
      <c r="A12" s="11" t="s">
        <v>85</v>
      </c>
      <c r="B12" s="11" t="s">
        <v>87</v>
      </c>
      <c r="C12" s="10" t="str">
        <f t="shared" si="0"/>
        <v>入沢沿道</v>
      </c>
      <c r="D12" s="11">
        <v>0</v>
      </c>
      <c r="E12" s="11">
        <v>0</v>
      </c>
      <c r="F12" s="11">
        <v>0</v>
      </c>
      <c r="G12" s="11">
        <v>1</v>
      </c>
      <c r="H12" s="11">
        <v>1</v>
      </c>
      <c r="I12" s="11">
        <v>1</v>
      </c>
      <c r="J12" s="11">
        <v>0</v>
      </c>
      <c r="K12" s="11">
        <v>0</v>
      </c>
      <c r="L12" s="11">
        <v>0</v>
      </c>
      <c r="M12" s="11">
        <v>2</v>
      </c>
      <c r="N12" s="11">
        <v>2</v>
      </c>
      <c r="O12" s="11">
        <v>0</v>
      </c>
      <c r="P12" s="32" t="s">
        <v>408</v>
      </c>
      <c r="Q12" s="11">
        <v>0</v>
      </c>
      <c r="R12" s="17"/>
    </row>
    <row r="13" spans="1:20" ht="16.5" customHeight="1" x14ac:dyDescent="0.2">
      <c r="A13" s="11" t="s">
        <v>88</v>
      </c>
      <c r="B13" s="11" t="s">
        <v>89</v>
      </c>
      <c r="C13" s="10" t="str">
        <f t="shared" si="0"/>
        <v>岩倉東部低層戸建て</v>
      </c>
      <c r="D13" s="11">
        <v>1</v>
      </c>
      <c r="E13" s="11">
        <v>0</v>
      </c>
      <c r="F13" s="11">
        <v>0</v>
      </c>
      <c r="G13" s="11">
        <v>1</v>
      </c>
      <c r="H13" s="11">
        <v>1</v>
      </c>
      <c r="I13" s="11">
        <v>1</v>
      </c>
      <c r="J13" s="11">
        <v>0</v>
      </c>
      <c r="K13" s="11">
        <v>1</v>
      </c>
      <c r="L13" s="11">
        <v>0</v>
      </c>
      <c r="M13" s="11">
        <v>2</v>
      </c>
      <c r="N13" s="11">
        <v>2</v>
      </c>
      <c r="O13" s="11">
        <v>0</v>
      </c>
      <c r="P13" s="31" t="s">
        <v>294</v>
      </c>
      <c r="Q13" s="11">
        <v>2</v>
      </c>
    </row>
    <row r="14" spans="1:20" ht="16.5" customHeight="1" x14ac:dyDescent="0.2">
      <c r="A14" s="11" t="s">
        <v>90</v>
      </c>
      <c r="B14" s="11" t="s">
        <v>79</v>
      </c>
      <c r="C14" s="10" t="str">
        <f t="shared" si="0"/>
        <v>岩倉東部一般住宅</v>
      </c>
      <c r="D14" s="11">
        <v>0</v>
      </c>
      <c r="E14" s="11">
        <v>1</v>
      </c>
      <c r="F14" s="11">
        <v>1</v>
      </c>
      <c r="G14" s="11">
        <v>1</v>
      </c>
      <c r="H14" s="11">
        <v>0</v>
      </c>
      <c r="I14" s="11">
        <v>0</v>
      </c>
      <c r="J14" s="11">
        <v>0</v>
      </c>
      <c r="K14" s="11">
        <v>0</v>
      </c>
      <c r="L14" s="11">
        <v>0</v>
      </c>
      <c r="M14" s="11">
        <v>2</v>
      </c>
      <c r="N14" s="11">
        <v>0</v>
      </c>
      <c r="O14" s="11">
        <v>0</v>
      </c>
      <c r="P14" s="31" t="s">
        <v>294</v>
      </c>
      <c r="Q14" s="11">
        <v>2</v>
      </c>
    </row>
    <row r="15" spans="1:20" ht="16.5" customHeight="1" x14ac:dyDescent="0.2">
      <c r="A15" s="11" t="s">
        <v>91</v>
      </c>
      <c r="B15" s="11" t="s">
        <v>73</v>
      </c>
      <c r="C15" s="10" t="str">
        <f t="shared" si="0"/>
        <v>岩滝菅生―</v>
      </c>
      <c r="D15" s="11">
        <v>1</v>
      </c>
      <c r="E15" s="11">
        <v>1</v>
      </c>
      <c r="F15" s="11">
        <v>2</v>
      </c>
      <c r="G15" s="11">
        <v>1</v>
      </c>
      <c r="H15" s="11">
        <v>1</v>
      </c>
      <c r="I15" s="11">
        <v>1</v>
      </c>
      <c r="J15" s="11">
        <v>1</v>
      </c>
      <c r="K15" s="11">
        <v>0</v>
      </c>
      <c r="L15" s="11">
        <v>0</v>
      </c>
      <c r="M15" s="11">
        <v>2</v>
      </c>
      <c r="N15" s="11">
        <v>2</v>
      </c>
      <c r="O15" s="11">
        <v>2</v>
      </c>
      <c r="P15" s="31" t="s">
        <v>292</v>
      </c>
      <c r="Q15" s="11">
        <v>0</v>
      </c>
    </row>
    <row r="16" spans="1:20" ht="16.5" customHeight="1" x14ac:dyDescent="0.2">
      <c r="A16" s="11" t="s">
        <v>92</v>
      </c>
      <c r="B16" s="11" t="s">
        <v>86</v>
      </c>
      <c r="C16" s="10" t="str">
        <f t="shared" si="0"/>
        <v>鵜ケ瀬住宅</v>
      </c>
      <c r="D16" s="11">
        <v>1</v>
      </c>
      <c r="E16" s="11">
        <v>0</v>
      </c>
      <c r="F16" s="11">
        <v>0</v>
      </c>
      <c r="G16" s="11">
        <v>1</v>
      </c>
      <c r="H16" s="11">
        <v>1</v>
      </c>
      <c r="I16" s="11">
        <v>1</v>
      </c>
      <c r="J16" s="11">
        <v>0</v>
      </c>
      <c r="K16" s="11">
        <v>1</v>
      </c>
      <c r="L16" s="11">
        <v>0</v>
      </c>
      <c r="M16" s="11">
        <v>2</v>
      </c>
      <c r="N16" s="11">
        <v>2</v>
      </c>
      <c r="O16" s="11">
        <v>0</v>
      </c>
      <c r="P16" s="31" t="s">
        <v>295</v>
      </c>
      <c r="Q16" s="11">
        <v>2</v>
      </c>
    </row>
    <row r="17" spans="1:17" ht="16.5" customHeight="1" x14ac:dyDescent="0.2">
      <c r="A17" s="11" t="s">
        <v>92</v>
      </c>
      <c r="B17" s="11" t="s">
        <v>87</v>
      </c>
      <c r="C17" s="10" t="str">
        <f t="shared" si="0"/>
        <v>鵜ケ瀬沿道</v>
      </c>
      <c r="D17" s="11">
        <v>1</v>
      </c>
      <c r="E17" s="11">
        <v>0</v>
      </c>
      <c r="F17" s="11">
        <v>0</v>
      </c>
      <c r="G17" s="11">
        <v>0</v>
      </c>
      <c r="H17" s="11">
        <v>0</v>
      </c>
      <c r="I17" s="11">
        <v>0</v>
      </c>
      <c r="J17" s="11">
        <v>1</v>
      </c>
      <c r="K17" s="11">
        <v>0</v>
      </c>
      <c r="L17" s="11">
        <v>0</v>
      </c>
      <c r="M17" s="11">
        <v>2</v>
      </c>
      <c r="N17" s="11">
        <v>0</v>
      </c>
      <c r="O17" s="11">
        <v>0</v>
      </c>
      <c r="P17" s="31" t="s">
        <v>296</v>
      </c>
      <c r="Q17" s="11">
        <v>2</v>
      </c>
    </row>
    <row r="18" spans="1:17" ht="16.5" customHeight="1" x14ac:dyDescent="0.2">
      <c r="A18" s="11" t="s">
        <v>93</v>
      </c>
      <c r="B18" s="16" t="s">
        <v>94</v>
      </c>
      <c r="C18" s="10" t="str">
        <f t="shared" si="0"/>
        <v>梅坪駅前</v>
      </c>
      <c r="D18" s="11">
        <v>1</v>
      </c>
      <c r="E18" s="11">
        <v>0</v>
      </c>
      <c r="F18" s="11">
        <v>0</v>
      </c>
      <c r="G18" s="11">
        <v>0</v>
      </c>
      <c r="H18" s="11">
        <v>1</v>
      </c>
      <c r="I18" s="11">
        <v>1</v>
      </c>
      <c r="J18" s="11">
        <v>0</v>
      </c>
      <c r="K18" s="11">
        <v>0</v>
      </c>
      <c r="L18" s="11">
        <v>0</v>
      </c>
      <c r="M18" s="11">
        <v>2</v>
      </c>
      <c r="N18" s="11">
        <v>0</v>
      </c>
      <c r="O18" s="11">
        <v>0</v>
      </c>
      <c r="P18" s="31" t="s">
        <v>297</v>
      </c>
      <c r="Q18" s="11">
        <v>0</v>
      </c>
    </row>
    <row r="19" spans="1:17" ht="16.5" customHeight="1" x14ac:dyDescent="0.2">
      <c r="A19" s="11" t="s">
        <v>93</v>
      </c>
      <c r="B19" s="16" t="s">
        <v>86</v>
      </c>
      <c r="C19" s="10" t="str">
        <f t="shared" si="0"/>
        <v>梅坪住宅</v>
      </c>
      <c r="D19" s="11">
        <v>0</v>
      </c>
      <c r="E19" s="11">
        <v>0</v>
      </c>
      <c r="F19" s="11">
        <v>0</v>
      </c>
      <c r="G19" s="11">
        <v>1</v>
      </c>
      <c r="H19" s="11">
        <v>1</v>
      </c>
      <c r="I19" s="11">
        <v>1</v>
      </c>
      <c r="J19" s="11">
        <v>0</v>
      </c>
      <c r="K19" s="11">
        <v>0</v>
      </c>
      <c r="L19" s="11">
        <v>0</v>
      </c>
      <c r="M19" s="11">
        <v>2</v>
      </c>
      <c r="N19" s="11">
        <v>2</v>
      </c>
      <c r="O19" s="11">
        <v>0</v>
      </c>
      <c r="P19" s="31" t="s">
        <v>298</v>
      </c>
      <c r="Q19" s="11">
        <v>0</v>
      </c>
    </row>
    <row r="20" spans="1:17" ht="16.5" customHeight="1" x14ac:dyDescent="0.2">
      <c r="A20" s="16" t="s">
        <v>412</v>
      </c>
      <c r="B20" s="11" t="s">
        <v>73</v>
      </c>
      <c r="C20" s="12" t="str">
        <f t="shared" si="0"/>
        <v>大池汐取―</v>
      </c>
      <c r="D20" s="11">
        <v>1</v>
      </c>
      <c r="E20" s="11">
        <v>1</v>
      </c>
      <c r="F20" s="11">
        <v>1</v>
      </c>
      <c r="G20" s="11">
        <v>1</v>
      </c>
      <c r="H20" s="11">
        <v>1</v>
      </c>
      <c r="I20" s="11">
        <v>1</v>
      </c>
      <c r="J20" s="11">
        <v>1</v>
      </c>
      <c r="K20" s="11">
        <v>0</v>
      </c>
      <c r="L20" s="11">
        <v>1</v>
      </c>
      <c r="M20" s="11">
        <v>2</v>
      </c>
      <c r="N20" s="11">
        <v>2</v>
      </c>
      <c r="O20" s="11">
        <v>2</v>
      </c>
      <c r="P20" s="31" t="s">
        <v>292</v>
      </c>
      <c r="Q20" s="11">
        <v>0</v>
      </c>
    </row>
    <row r="21" spans="1:17" ht="16.5" customHeight="1" x14ac:dyDescent="0.2">
      <c r="A21" s="11" t="s">
        <v>95</v>
      </c>
      <c r="B21" s="11" t="s">
        <v>96</v>
      </c>
      <c r="C21" s="10" t="str">
        <f t="shared" si="0"/>
        <v>大島元の山―</v>
      </c>
      <c r="D21" s="11">
        <v>0</v>
      </c>
      <c r="E21" s="11">
        <v>0</v>
      </c>
      <c r="F21" s="11">
        <v>0</v>
      </c>
      <c r="G21" s="11">
        <v>1</v>
      </c>
      <c r="H21" s="11">
        <v>0</v>
      </c>
      <c r="I21" s="11">
        <v>0</v>
      </c>
      <c r="J21" s="11">
        <v>0</v>
      </c>
      <c r="K21" s="11">
        <v>0</v>
      </c>
      <c r="L21" s="11">
        <v>0</v>
      </c>
      <c r="M21" s="11">
        <v>0</v>
      </c>
      <c r="N21" s="11">
        <v>2</v>
      </c>
      <c r="O21" s="11">
        <v>0</v>
      </c>
      <c r="P21" s="31"/>
      <c r="Q21" s="11">
        <v>0</v>
      </c>
    </row>
    <row r="22" spans="1:17" ht="16.5" customHeight="1" x14ac:dyDescent="0.2">
      <c r="A22" s="11" t="s">
        <v>97</v>
      </c>
      <c r="B22" s="11" t="s">
        <v>73</v>
      </c>
      <c r="C22" s="10" t="str">
        <f t="shared" si="0"/>
        <v>大清水―</v>
      </c>
      <c r="D22" s="11">
        <v>1</v>
      </c>
      <c r="E22" s="11">
        <v>1</v>
      </c>
      <c r="F22" s="11">
        <v>1</v>
      </c>
      <c r="G22" s="11">
        <v>1</v>
      </c>
      <c r="H22" s="11">
        <v>1</v>
      </c>
      <c r="I22" s="11">
        <v>1</v>
      </c>
      <c r="J22" s="11">
        <v>1</v>
      </c>
      <c r="K22" s="11">
        <v>0</v>
      </c>
      <c r="L22" s="11">
        <v>1</v>
      </c>
      <c r="M22" s="11">
        <v>2</v>
      </c>
      <c r="N22" s="11">
        <v>2</v>
      </c>
      <c r="O22" s="11">
        <v>2</v>
      </c>
      <c r="P22" s="31" t="s">
        <v>292</v>
      </c>
      <c r="Q22" s="11">
        <v>0</v>
      </c>
    </row>
    <row r="23" spans="1:17" ht="16.5" customHeight="1" x14ac:dyDescent="0.2">
      <c r="A23" s="11" t="s">
        <v>98</v>
      </c>
      <c r="B23" s="11" t="s">
        <v>73</v>
      </c>
      <c r="C23" s="10" t="str">
        <f t="shared" si="0"/>
        <v>大林―</v>
      </c>
      <c r="D23" s="11">
        <v>1</v>
      </c>
      <c r="E23" s="11">
        <v>0</v>
      </c>
      <c r="F23" s="11">
        <v>0</v>
      </c>
      <c r="G23" s="11">
        <v>0</v>
      </c>
      <c r="H23" s="11">
        <v>1</v>
      </c>
      <c r="I23" s="11">
        <v>1</v>
      </c>
      <c r="J23" s="11">
        <v>0</v>
      </c>
      <c r="K23" s="11">
        <v>0</v>
      </c>
      <c r="L23" s="11">
        <v>0</v>
      </c>
      <c r="M23" s="11">
        <v>2</v>
      </c>
      <c r="N23" s="11">
        <v>0</v>
      </c>
      <c r="O23" s="11">
        <v>0</v>
      </c>
      <c r="P23" s="31" t="s">
        <v>299</v>
      </c>
      <c r="Q23" s="11">
        <v>0</v>
      </c>
    </row>
    <row r="24" spans="1:17" ht="16.5" customHeight="1" x14ac:dyDescent="0.2">
      <c r="A24" s="11" t="s">
        <v>99</v>
      </c>
      <c r="B24" s="11" t="s">
        <v>79</v>
      </c>
      <c r="C24" s="10" t="str">
        <f t="shared" si="0"/>
        <v>乙部ケ丘一般住宅</v>
      </c>
      <c r="D24" s="11">
        <v>1</v>
      </c>
      <c r="E24" s="11">
        <v>0</v>
      </c>
      <c r="F24" s="11">
        <v>0</v>
      </c>
      <c r="G24" s="11">
        <v>1</v>
      </c>
      <c r="H24" s="11">
        <v>1</v>
      </c>
      <c r="I24" s="11">
        <v>1</v>
      </c>
      <c r="J24" s="11">
        <v>0</v>
      </c>
      <c r="K24" s="11">
        <v>1</v>
      </c>
      <c r="L24" s="11">
        <v>0</v>
      </c>
      <c r="M24" s="11">
        <v>2</v>
      </c>
      <c r="N24" s="11">
        <v>1</v>
      </c>
      <c r="O24" s="11">
        <v>0</v>
      </c>
      <c r="P24" s="31" t="s">
        <v>295</v>
      </c>
      <c r="Q24" s="11">
        <v>2</v>
      </c>
    </row>
    <row r="25" spans="1:17" ht="16.5" customHeight="1" x14ac:dyDescent="0.2">
      <c r="A25" s="11" t="s">
        <v>99</v>
      </c>
      <c r="B25" s="11" t="s">
        <v>87</v>
      </c>
      <c r="C25" s="10" t="str">
        <f t="shared" si="0"/>
        <v>乙部ケ丘沿道</v>
      </c>
      <c r="D25" s="11">
        <v>0</v>
      </c>
      <c r="E25" s="11">
        <v>0</v>
      </c>
      <c r="F25" s="11">
        <v>0</v>
      </c>
      <c r="G25" s="11">
        <v>1</v>
      </c>
      <c r="H25" s="11">
        <v>1</v>
      </c>
      <c r="I25" s="11">
        <v>1</v>
      </c>
      <c r="J25" s="11">
        <v>0</v>
      </c>
      <c r="K25" s="11">
        <v>0</v>
      </c>
      <c r="L25" s="11">
        <v>0</v>
      </c>
      <c r="M25" s="11">
        <v>0</v>
      </c>
      <c r="N25" s="11">
        <v>1</v>
      </c>
      <c r="O25" s="11">
        <v>0</v>
      </c>
      <c r="P25" s="31" t="s">
        <v>303</v>
      </c>
      <c r="Q25" s="11">
        <v>2</v>
      </c>
    </row>
    <row r="26" spans="1:17" ht="16.5" customHeight="1" x14ac:dyDescent="0.2">
      <c r="A26" s="11" t="s">
        <v>100</v>
      </c>
      <c r="B26" s="11" t="s">
        <v>73</v>
      </c>
      <c r="C26" s="10" t="str">
        <f t="shared" si="0"/>
        <v>上郷配津集落―</v>
      </c>
      <c r="D26" s="11">
        <v>1</v>
      </c>
      <c r="E26" s="11">
        <v>0</v>
      </c>
      <c r="F26" s="11">
        <v>0</v>
      </c>
      <c r="G26" s="11">
        <v>1</v>
      </c>
      <c r="H26" s="11">
        <v>0</v>
      </c>
      <c r="I26" s="11">
        <v>0</v>
      </c>
      <c r="J26" s="11">
        <v>0</v>
      </c>
      <c r="K26" s="11">
        <v>1</v>
      </c>
      <c r="L26" s="11">
        <v>0</v>
      </c>
      <c r="M26" s="11">
        <v>2</v>
      </c>
      <c r="N26" s="11">
        <v>2</v>
      </c>
      <c r="O26" s="11">
        <v>0</v>
      </c>
      <c r="P26" s="31" t="s">
        <v>300</v>
      </c>
      <c r="Q26" s="11">
        <v>0</v>
      </c>
    </row>
    <row r="27" spans="1:17" ht="16.5" customHeight="1" x14ac:dyDescent="0.2">
      <c r="A27" s="11" t="s">
        <v>101</v>
      </c>
      <c r="B27" s="11" t="s">
        <v>102</v>
      </c>
      <c r="C27" s="10" t="str">
        <f t="shared" si="0"/>
        <v>越戸平戸橋低層住宅</v>
      </c>
      <c r="D27" s="11">
        <v>1</v>
      </c>
      <c r="E27" s="11">
        <v>0</v>
      </c>
      <c r="F27" s="11">
        <v>0</v>
      </c>
      <c r="G27" s="11">
        <v>1</v>
      </c>
      <c r="H27" s="11">
        <v>1</v>
      </c>
      <c r="I27" s="11">
        <v>1</v>
      </c>
      <c r="J27" s="11">
        <v>0</v>
      </c>
      <c r="K27" s="11">
        <v>0</v>
      </c>
      <c r="L27" s="11">
        <v>0</v>
      </c>
      <c r="M27" s="11">
        <v>2</v>
      </c>
      <c r="N27" s="11">
        <v>2</v>
      </c>
      <c r="O27" s="11">
        <v>0</v>
      </c>
      <c r="P27" s="31" t="s">
        <v>302</v>
      </c>
      <c r="Q27" s="11">
        <v>0</v>
      </c>
    </row>
    <row r="28" spans="1:17" ht="16.5" customHeight="1" x14ac:dyDescent="0.2">
      <c r="A28" s="11" t="s">
        <v>103</v>
      </c>
      <c r="B28" s="11" t="s">
        <v>104</v>
      </c>
      <c r="C28" s="10" t="str">
        <f t="shared" si="0"/>
        <v>越戸平戸橋既存集落</v>
      </c>
      <c r="D28" s="11">
        <v>1</v>
      </c>
      <c r="E28" s="11">
        <v>0</v>
      </c>
      <c r="F28" s="11">
        <v>0</v>
      </c>
      <c r="G28" s="11">
        <v>1</v>
      </c>
      <c r="H28" s="11">
        <v>1</v>
      </c>
      <c r="I28" s="11">
        <v>1</v>
      </c>
      <c r="J28" s="11">
        <v>0</v>
      </c>
      <c r="K28" s="11">
        <v>0</v>
      </c>
      <c r="L28" s="11">
        <v>0</v>
      </c>
      <c r="M28" s="11">
        <v>2</v>
      </c>
      <c r="N28" s="11">
        <v>2</v>
      </c>
      <c r="O28" s="11">
        <v>0</v>
      </c>
      <c r="P28" s="31" t="s">
        <v>302</v>
      </c>
      <c r="Q28" s="11">
        <v>0</v>
      </c>
    </row>
    <row r="29" spans="1:17" ht="16.5" customHeight="1" x14ac:dyDescent="0.2">
      <c r="A29" s="11" t="s">
        <v>101</v>
      </c>
      <c r="B29" s="11" t="s">
        <v>87</v>
      </c>
      <c r="C29" s="10" t="str">
        <f t="shared" si="0"/>
        <v>越戸平戸橋沿道</v>
      </c>
      <c r="D29" s="11">
        <v>1</v>
      </c>
      <c r="E29" s="11">
        <v>0</v>
      </c>
      <c r="F29" s="11">
        <v>0</v>
      </c>
      <c r="G29" s="11">
        <v>1</v>
      </c>
      <c r="H29" s="11">
        <v>1</v>
      </c>
      <c r="I29" s="11">
        <v>1</v>
      </c>
      <c r="J29" s="11">
        <v>1</v>
      </c>
      <c r="K29" s="11">
        <v>0</v>
      </c>
      <c r="L29" s="11">
        <v>0</v>
      </c>
      <c r="M29" s="11">
        <v>2</v>
      </c>
      <c r="N29" s="11">
        <v>2</v>
      </c>
      <c r="O29" s="11">
        <v>0</v>
      </c>
      <c r="P29" s="31" t="s">
        <v>302</v>
      </c>
      <c r="Q29" s="11">
        <v>0</v>
      </c>
    </row>
    <row r="30" spans="1:17" ht="16.5" customHeight="1" x14ac:dyDescent="0.2">
      <c r="A30" s="11" t="s">
        <v>105</v>
      </c>
      <c r="B30" s="11" t="s">
        <v>73</v>
      </c>
      <c r="C30" s="10" t="str">
        <f t="shared" si="0"/>
        <v>桜―</v>
      </c>
      <c r="D30" s="11">
        <v>1</v>
      </c>
      <c r="E30" s="11">
        <v>0</v>
      </c>
      <c r="F30" s="11">
        <v>0</v>
      </c>
      <c r="G30" s="11">
        <v>1</v>
      </c>
      <c r="H30" s="11">
        <v>1</v>
      </c>
      <c r="I30" s="11">
        <v>1</v>
      </c>
      <c r="J30" s="11">
        <v>0</v>
      </c>
      <c r="K30" s="11">
        <v>1</v>
      </c>
      <c r="L30" s="11">
        <v>0</v>
      </c>
      <c r="M30" s="11">
        <v>2</v>
      </c>
      <c r="N30" s="11">
        <v>2</v>
      </c>
      <c r="O30" s="11">
        <v>0</v>
      </c>
      <c r="P30" s="31" t="s">
        <v>295</v>
      </c>
      <c r="Q30" s="11">
        <v>0</v>
      </c>
    </row>
    <row r="31" spans="1:17" ht="16.5" customHeight="1" x14ac:dyDescent="0.2">
      <c r="A31" s="11" t="s">
        <v>106</v>
      </c>
      <c r="B31" s="11" t="s">
        <v>73</v>
      </c>
      <c r="C31" s="10" t="str">
        <f t="shared" si="0"/>
        <v>幸穂台―</v>
      </c>
      <c r="D31" s="11">
        <v>1</v>
      </c>
      <c r="E31" s="11">
        <v>1</v>
      </c>
      <c r="F31" s="11">
        <v>2</v>
      </c>
      <c r="G31" s="11">
        <v>1</v>
      </c>
      <c r="H31" s="11">
        <v>1</v>
      </c>
      <c r="I31" s="11">
        <v>1</v>
      </c>
      <c r="J31" s="11">
        <v>0</v>
      </c>
      <c r="K31" s="11">
        <v>1</v>
      </c>
      <c r="L31" s="11">
        <v>0</v>
      </c>
      <c r="M31" s="11">
        <v>2</v>
      </c>
      <c r="N31" s="11">
        <v>2</v>
      </c>
      <c r="O31" s="11">
        <v>0</v>
      </c>
      <c r="P31" s="31" t="s">
        <v>298</v>
      </c>
      <c r="Q31" s="11">
        <v>2</v>
      </c>
    </row>
    <row r="32" spans="1:17" ht="16.5" customHeight="1" x14ac:dyDescent="0.2">
      <c r="A32" s="11" t="s">
        <v>107</v>
      </c>
      <c r="B32" s="11" t="s">
        <v>96</v>
      </c>
      <c r="C32" s="10" t="str">
        <f t="shared" si="0"/>
        <v>猿投野入―</v>
      </c>
      <c r="D32" s="11">
        <v>1</v>
      </c>
      <c r="E32" s="11">
        <v>1</v>
      </c>
      <c r="F32" s="11">
        <v>2</v>
      </c>
      <c r="G32" s="11">
        <v>1</v>
      </c>
      <c r="H32" s="11">
        <v>1</v>
      </c>
      <c r="I32" s="11">
        <v>1</v>
      </c>
      <c r="J32" s="11">
        <v>1</v>
      </c>
      <c r="K32" s="11">
        <v>0</v>
      </c>
      <c r="L32" s="11">
        <v>0</v>
      </c>
      <c r="M32" s="11">
        <v>2</v>
      </c>
      <c r="N32" s="11">
        <v>0</v>
      </c>
      <c r="O32" s="11">
        <v>2</v>
      </c>
      <c r="P32" s="30" t="s">
        <v>287</v>
      </c>
      <c r="Q32" s="11">
        <v>0</v>
      </c>
    </row>
    <row r="33" spans="1:17" ht="16.5" customHeight="1" x14ac:dyDescent="0.2">
      <c r="A33" s="11" t="s">
        <v>108</v>
      </c>
      <c r="B33" s="16" t="s">
        <v>86</v>
      </c>
      <c r="C33" s="10" t="str">
        <f t="shared" si="0"/>
        <v>三軒小坂住宅</v>
      </c>
      <c r="D33" s="11">
        <v>1</v>
      </c>
      <c r="E33" s="11">
        <v>0</v>
      </c>
      <c r="F33" s="11">
        <v>0</v>
      </c>
      <c r="G33" s="11">
        <v>0</v>
      </c>
      <c r="H33" s="11">
        <v>0</v>
      </c>
      <c r="I33" s="11">
        <v>0</v>
      </c>
      <c r="J33" s="11">
        <v>0</v>
      </c>
      <c r="K33" s="11">
        <v>0</v>
      </c>
      <c r="L33" s="11">
        <v>0</v>
      </c>
      <c r="M33" s="11">
        <v>0</v>
      </c>
      <c r="N33" s="11">
        <v>0</v>
      </c>
      <c r="O33" s="11">
        <v>0</v>
      </c>
      <c r="P33" s="31"/>
      <c r="Q33" s="11">
        <v>0</v>
      </c>
    </row>
    <row r="34" spans="1:17" ht="16.5" customHeight="1" x14ac:dyDescent="0.2">
      <c r="A34" s="11" t="s">
        <v>108</v>
      </c>
      <c r="B34" s="16" t="s">
        <v>87</v>
      </c>
      <c r="C34" s="10" t="str">
        <f t="shared" si="0"/>
        <v>三軒小坂沿道</v>
      </c>
      <c r="D34" s="11">
        <v>1</v>
      </c>
      <c r="E34" s="11">
        <v>0</v>
      </c>
      <c r="F34" s="11">
        <v>0</v>
      </c>
      <c r="G34" s="11">
        <v>0</v>
      </c>
      <c r="H34" s="11">
        <v>0</v>
      </c>
      <c r="I34" s="11">
        <v>0</v>
      </c>
      <c r="J34" s="11">
        <v>0</v>
      </c>
      <c r="K34" s="11">
        <v>0</v>
      </c>
      <c r="L34" s="11">
        <v>0</v>
      </c>
      <c r="M34" s="11">
        <v>0</v>
      </c>
      <c r="N34" s="11">
        <v>0</v>
      </c>
      <c r="O34" s="11">
        <v>0</v>
      </c>
      <c r="P34" s="31"/>
      <c r="Q34" s="11">
        <v>0</v>
      </c>
    </row>
    <row r="35" spans="1:17" ht="16.5" customHeight="1" x14ac:dyDescent="0.2">
      <c r="A35" s="11" t="s">
        <v>109</v>
      </c>
      <c r="B35" s="11" t="s">
        <v>110</v>
      </c>
      <c r="C35" s="10" t="str">
        <f t="shared" si="0"/>
        <v>四郷商業業務</v>
      </c>
      <c r="D35" s="11">
        <v>1</v>
      </c>
      <c r="E35" s="11">
        <v>0</v>
      </c>
      <c r="F35" s="11">
        <v>0</v>
      </c>
      <c r="G35" s="11">
        <v>0</v>
      </c>
      <c r="H35" s="11">
        <v>1</v>
      </c>
      <c r="I35" s="11">
        <v>1</v>
      </c>
      <c r="J35" s="11">
        <v>0</v>
      </c>
      <c r="K35" s="11">
        <v>0</v>
      </c>
      <c r="L35" s="11">
        <v>0</v>
      </c>
      <c r="M35" s="11">
        <v>2</v>
      </c>
      <c r="N35" s="11">
        <v>2</v>
      </c>
      <c r="O35" s="11">
        <v>0</v>
      </c>
      <c r="P35" s="31" t="s">
        <v>305</v>
      </c>
      <c r="Q35" s="11">
        <v>0</v>
      </c>
    </row>
    <row r="36" spans="1:17" ht="16.5" customHeight="1" x14ac:dyDescent="0.2">
      <c r="A36" s="11" t="s">
        <v>111</v>
      </c>
      <c r="B36" s="11" t="s">
        <v>112</v>
      </c>
      <c r="C36" s="10" t="str">
        <f t="shared" si="0"/>
        <v>四郷国道沿道</v>
      </c>
      <c r="D36" s="11">
        <v>1</v>
      </c>
      <c r="E36" s="11">
        <v>0</v>
      </c>
      <c r="F36" s="11">
        <v>0</v>
      </c>
      <c r="G36" s="11">
        <v>1</v>
      </c>
      <c r="H36" s="11">
        <v>1</v>
      </c>
      <c r="I36" s="11">
        <v>1</v>
      </c>
      <c r="J36" s="11">
        <v>0</v>
      </c>
      <c r="K36" s="11">
        <v>0</v>
      </c>
      <c r="L36" s="11">
        <v>0</v>
      </c>
      <c r="M36" s="11">
        <v>2</v>
      </c>
      <c r="N36" s="11">
        <v>2</v>
      </c>
      <c r="O36" s="11">
        <v>0</v>
      </c>
      <c r="P36" s="31" t="s">
        <v>305</v>
      </c>
      <c r="Q36" s="11">
        <v>0</v>
      </c>
    </row>
    <row r="37" spans="1:17" ht="16.5" customHeight="1" x14ac:dyDescent="0.2">
      <c r="A37" s="11" t="s">
        <v>109</v>
      </c>
      <c r="B37" s="11" t="s">
        <v>113</v>
      </c>
      <c r="C37" s="10" t="str">
        <f t="shared" si="0"/>
        <v>四郷住宅Ａ</v>
      </c>
      <c r="D37" s="11">
        <v>1</v>
      </c>
      <c r="E37" s="11">
        <v>0</v>
      </c>
      <c r="F37" s="11">
        <v>0</v>
      </c>
      <c r="G37" s="11">
        <v>1</v>
      </c>
      <c r="H37" s="11">
        <v>1</v>
      </c>
      <c r="I37" s="11">
        <v>1</v>
      </c>
      <c r="J37" s="11">
        <v>1</v>
      </c>
      <c r="K37" s="11">
        <v>0</v>
      </c>
      <c r="L37" s="11">
        <v>0</v>
      </c>
      <c r="M37" s="11">
        <v>2</v>
      </c>
      <c r="N37" s="11">
        <v>2</v>
      </c>
      <c r="O37" s="11">
        <v>0</v>
      </c>
      <c r="P37" s="31" t="s">
        <v>305</v>
      </c>
      <c r="Q37" s="11">
        <v>0</v>
      </c>
    </row>
    <row r="38" spans="1:17" ht="16.5" customHeight="1" x14ac:dyDescent="0.2">
      <c r="A38" s="11" t="s">
        <v>111</v>
      </c>
      <c r="B38" s="11" t="s">
        <v>114</v>
      </c>
      <c r="C38" s="10" t="str">
        <f t="shared" si="0"/>
        <v>四郷住宅Ｂ</v>
      </c>
      <c r="D38" s="11">
        <v>0</v>
      </c>
      <c r="E38" s="11">
        <v>0</v>
      </c>
      <c r="F38" s="11">
        <v>0</v>
      </c>
      <c r="G38" s="11">
        <v>1</v>
      </c>
      <c r="H38" s="11">
        <v>1</v>
      </c>
      <c r="I38" s="11">
        <v>1</v>
      </c>
      <c r="J38" s="11">
        <v>1</v>
      </c>
      <c r="K38" s="11">
        <v>0</v>
      </c>
      <c r="L38" s="11">
        <v>0</v>
      </c>
      <c r="M38" s="11">
        <v>2</v>
      </c>
      <c r="N38" s="11">
        <v>2</v>
      </c>
      <c r="O38" s="11">
        <v>0</v>
      </c>
      <c r="P38" s="31" t="s">
        <v>305</v>
      </c>
      <c r="Q38" s="11">
        <v>0</v>
      </c>
    </row>
    <row r="39" spans="1:17" ht="16.5" customHeight="1" x14ac:dyDescent="0.2">
      <c r="A39" s="11" t="s">
        <v>115</v>
      </c>
      <c r="B39" s="11" t="s">
        <v>96</v>
      </c>
      <c r="C39" s="10" t="str">
        <f t="shared" si="0"/>
        <v>七州城―</v>
      </c>
      <c r="D39" s="11">
        <v>1</v>
      </c>
      <c r="E39" s="11">
        <v>0</v>
      </c>
      <c r="F39" s="11">
        <v>0</v>
      </c>
      <c r="G39" s="11">
        <v>1</v>
      </c>
      <c r="H39" s="11">
        <v>0</v>
      </c>
      <c r="I39" s="11">
        <v>0</v>
      </c>
      <c r="J39" s="11">
        <v>1</v>
      </c>
      <c r="K39" s="11">
        <v>0</v>
      </c>
      <c r="L39" s="11">
        <v>0</v>
      </c>
      <c r="M39" s="11">
        <v>2</v>
      </c>
      <c r="N39" s="11">
        <v>0</v>
      </c>
      <c r="O39" s="11">
        <v>0</v>
      </c>
      <c r="P39" s="30" t="s">
        <v>306</v>
      </c>
      <c r="Q39" s="11">
        <v>0</v>
      </c>
    </row>
    <row r="40" spans="1:17" ht="16.5" customHeight="1" x14ac:dyDescent="0.2">
      <c r="A40" s="11" t="s">
        <v>116</v>
      </c>
      <c r="B40" s="11" t="s">
        <v>102</v>
      </c>
      <c r="C40" s="10" t="str">
        <f t="shared" si="0"/>
        <v>浄水低層住宅</v>
      </c>
      <c r="D40" s="11">
        <v>0</v>
      </c>
      <c r="E40" s="11">
        <v>0</v>
      </c>
      <c r="F40" s="11">
        <v>0</v>
      </c>
      <c r="G40" s="11">
        <v>1</v>
      </c>
      <c r="H40" s="11">
        <v>1</v>
      </c>
      <c r="I40" s="11">
        <v>1</v>
      </c>
      <c r="J40" s="11">
        <v>0</v>
      </c>
      <c r="K40" s="11">
        <v>0</v>
      </c>
      <c r="L40" s="11">
        <v>0</v>
      </c>
      <c r="M40" s="11">
        <v>2</v>
      </c>
      <c r="N40" s="11">
        <v>2</v>
      </c>
      <c r="O40" s="11">
        <v>0</v>
      </c>
      <c r="P40" s="31" t="s">
        <v>305</v>
      </c>
      <c r="Q40" s="11">
        <v>0</v>
      </c>
    </row>
    <row r="41" spans="1:17" ht="16.5" customHeight="1" x14ac:dyDescent="0.2">
      <c r="A41" s="11" t="s">
        <v>116</v>
      </c>
      <c r="B41" s="11" t="s">
        <v>117</v>
      </c>
      <c r="C41" s="12" t="str">
        <f t="shared" si="0"/>
        <v>浄水駅東西中高層住宅</v>
      </c>
      <c r="D41" s="11">
        <v>0</v>
      </c>
      <c r="E41" s="11">
        <v>0</v>
      </c>
      <c r="F41" s="11">
        <v>0</v>
      </c>
      <c r="G41" s="11">
        <v>1</v>
      </c>
      <c r="H41" s="11">
        <v>1</v>
      </c>
      <c r="I41" s="11">
        <v>1</v>
      </c>
      <c r="J41" s="11">
        <v>0</v>
      </c>
      <c r="K41" s="11">
        <v>0</v>
      </c>
      <c r="L41" s="11">
        <v>0</v>
      </c>
      <c r="M41" s="11">
        <v>2</v>
      </c>
      <c r="N41" s="11">
        <v>2</v>
      </c>
      <c r="O41" s="11">
        <v>0</v>
      </c>
      <c r="P41" s="31" t="s">
        <v>305</v>
      </c>
      <c r="Q41" s="11">
        <v>0</v>
      </c>
    </row>
    <row r="42" spans="1:17" ht="16.5" customHeight="1" x14ac:dyDescent="0.2">
      <c r="A42" s="11" t="s">
        <v>116</v>
      </c>
      <c r="B42" s="11" t="s">
        <v>118</v>
      </c>
      <c r="C42" s="12" t="str">
        <f t="shared" si="0"/>
        <v>浄水中高層住宅</v>
      </c>
      <c r="D42" s="11">
        <v>1</v>
      </c>
      <c r="E42" s="11">
        <v>0</v>
      </c>
      <c r="F42" s="11">
        <v>0</v>
      </c>
      <c r="G42" s="11">
        <v>1</v>
      </c>
      <c r="H42" s="11">
        <v>1</v>
      </c>
      <c r="I42" s="11">
        <v>1</v>
      </c>
      <c r="J42" s="11">
        <v>0</v>
      </c>
      <c r="K42" s="11">
        <v>0</v>
      </c>
      <c r="L42" s="11">
        <v>0</v>
      </c>
      <c r="M42" s="11">
        <v>2</v>
      </c>
      <c r="N42" s="11">
        <v>2</v>
      </c>
      <c r="O42" s="11">
        <v>0</v>
      </c>
      <c r="P42" s="31" t="s">
        <v>305</v>
      </c>
      <c r="Q42" s="11">
        <v>0</v>
      </c>
    </row>
    <row r="43" spans="1:17" ht="16.5" customHeight="1" x14ac:dyDescent="0.2">
      <c r="A43" s="11" t="s">
        <v>116</v>
      </c>
      <c r="B43" s="11" t="s">
        <v>119</v>
      </c>
      <c r="C43" s="12" t="str">
        <f t="shared" si="0"/>
        <v>浄水保見浄水沿道</v>
      </c>
      <c r="D43" s="11">
        <v>1</v>
      </c>
      <c r="E43" s="11">
        <v>0</v>
      </c>
      <c r="F43" s="11">
        <v>0</v>
      </c>
      <c r="G43" s="11">
        <v>1</v>
      </c>
      <c r="H43" s="11">
        <v>1</v>
      </c>
      <c r="I43" s="11">
        <v>1</v>
      </c>
      <c r="J43" s="11">
        <v>0</v>
      </c>
      <c r="K43" s="11">
        <v>0</v>
      </c>
      <c r="L43" s="11">
        <v>0</v>
      </c>
      <c r="M43" s="11">
        <v>2</v>
      </c>
      <c r="N43" s="11">
        <v>2</v>
      </c>
      <c r="O43" s="11">
        <v>0</v>
      </c>
      <c r="P43" s="31" t="s">
        <v>305</v>
      </c>
      <c r="Q43" s="11">
        <v>0</v>
      </c>
    </row>
    <row r="44" spans="1:17" ht="16.5" customHeight="1" x14ac:dyDescent="0.2">
      <c r="A44" s="11" t="s">
        <v>116</v>
      </c>
      <c r="B44" s="11" t="s">
        <v>120</v>
      </c>
      <c r="C44" s="12" t="str">
        <f t="shared" si="0"/>
        <v>浄水駅南</v>
      </c>
      <c r="D44" s="11">
        <v>1</v>
      </c>
      <c r="E44" s="11">
        <v>0</v>
      </c>
      <c r="F44" s="11">
        <v>0</v>
      </c>
      <c r="G44" s="11">
        <v>1</v>
      </c>
      <c r="H44" s="11">
        <v>1</v>
      </c>
      <c r="I44" s="11">
        <v>1</v>
      </c>
      <c r="J44" s="11">
        <v>0</v>
      </c>
      <c r="K44" s="11">
        <v>0</v>
      </c>
      <c r="L44" s="11">
        <v>0</v>
      </c>
      <c r="M44" s="11">
        <v>2</v>
      </c>
      <c r="N44" s="11">
        <v>2</v>
      </c>
      <c r="O44" s="11">
        <v>0</v>
      </c>
      <c r="P44" s="31" t="s">
        <v>305</v>
      </c>
      <c r="Q44" s="11">
        <v>0</v>
      </c>
    </row>
    <row r="45" spans="1:17" ht="16.5" customHeight="1" x14ac:dyDescent="0.2">
      <c r="A45" s="11" t="s">
        <v>116</v>
      </c>
      <c r="B45" s="11" t="s">
        <v>94</v>
      </c>
      <c r="C45" s="12" t="str">
        <f t="shared" si="0"/>
        <v>浄水駅前</v>
      </c>
      <c r="D45" s="11">
        <v>1</v>
      </c>
      <c r="E45" s="11">
        <v>0</v>
      </c>
      <c r="F45" s="11">
        <v>0</v>
      </c>
      <c r="G45" s="11">
        <v>0</v>
      </c>
      <c r="H45" s="11">
        <v>1</v>
      </c>
      <c r="I45" s="11">
        <v>1</v>
      </c>
      <c r="J45" s="11">
        <v>0</v>
      </c>
      <c r="K45" s="11">
        <v>0</v>
      </c>
      <c r="L45" s="11">
        <v>0</v>
      </c>
      <c r="M45" s="11">
        <v>2</v>
      </c>
      <c r="N45" s="11">
        <v>2</v>
      </c>
      <c r="O45" s="11">
        <v>0</v>
      </c>
      <c r="P45" s="31" t="s">
        <v>305</v>
      </c>
      <c r="Q45" s="11">
        <v>0</v>
      </c>
    </row>
    <row r="46" spans="1:17" ht="16.5" customHeight="1" x14ac:dyDescent="0.2">
      <c r="A46" s="11" t="s">
        <v>116</v>
      </c>
      <c r="B46" s="11" t="s">
        <v>121</v>
      </c>
      <c r="C46" s="12" t="str">
        <f t="shared" si="0"/>
        <v>浄水教育施設</v>
      </c>
      <c r="D46" s="11">
        <v>1</v>
      </c>
      <c r="E46" s="11">
        <v>0</v>
      </c>
      <c r="F46" s="11">
        <v>0</v>
      </c>
      <c r="G46" s="11">
        <v>0</v>
      </c>
      <c r="H46" s="11">
        <v>1</v>
      </c>
      <c r="I46" s="11">
        <v>1</v>
      </c>
      <c r="J46" s="11">
        <v>0</v>
      </c>
      <c r="K46" s="11">
        <v>0</v>
      </c>
      <c r="L46" s="11">
        <v>0</v>
      </c>
      <c r="M46" s="11">
        <v>2</v>
      </c>
      <c r="N46" s="11">
        <v>2</v>
      </c>
      <c r="O46" s="11">
        <v>0</v>
      </c>
      <c r="P46" s="31" t="s">
        <v>305</v>
      </c>
      <c r="Q46" s="11">
        <v>0</v>
      </c>
    </row>
    <row r="47" spans="1:17" ht="16.5" customHeight="1" x14ac:dyDescent="0.2">
      <c r="A47" s="11" t="s">
        <v>116</v>
      </c>
      <c r="B47" s="11" t="s">
        <v>112</v>
      </c>
      <c r="C47" s="12" t="str">
        <f t="shared" si="0"/>
        <v>浄水国道沿道</v>
      </c>
      <c r="D47" s="11">
        <v>0</v>
      </c>
      <c r="E47" s="11">
        <v>0</v>
      </c>
      <c r="F47" s="11">
        <v>0</v>
      </c>
      <c r="G47" s="11">
        <v>1</v>
      </c>
      <c r="H47" s="11">
        <v>1</v>
      </c>
      <c r="I47" s="11">
        <v>1</v>
      </c>
      <c r="J47" s="11">
        <v>0</v>
      </c>
      <c r="K47" s="11">
        <v>0</v>
      </c>
      <c r="L47" s="11">
        <v>0</v>
      </c>
      <c r="M47" s="11">
        <v>2</v>
      </c>
      <c r="N47" s="11">
        <v>2</v>
      </c>
      <c r="O47" s="11">
        <v>0</v>
      </c>
      <c r="P47" s="31" t="s">
        <v>305</v>
      </c>
      <c r="Q47" s="11">
        <v>0</v>
      </c>
    </row>
    <row r="48" spans="1:17" ht="16.5" customHeight="1" x14ac:dyDescent="0.2">
      <c r="A48" s="11" t="s">
        <v>122</v>
      </c>
      <c r="B48" s="11" t="s">
        <v>123</v>
      </c>
      <c r="C48" s="12" t="str">
        <f t="shared" si="0"/>
        <v>浄水学術研究</v>
      </c>
      <c r="D48" s="11">
        <v>0</v>
      </c>
      <c r="E48" s="11">
        <v>0</v>
      </c>
      <c r="F48" s="11">
        <v>0</v>
      </c>
      <c r="G48" s="11">
        <v>1</v>
      </c>
      <c r="H48" s="11">
        <v>1</v>
      </c>
      <c r="I48" s="11">
        <v>1</v>
      </c>
      <c r="J48" s="11">
        <v>0</v>
      </c>
      <c r="K48" s="11">
        <v>0</v>
      </c>
      <c r="L48" s="11">
        <v>0</v>
      </c>
      <c r="M48" s="11">
        <v>2</v>
      </c>
      <c r="N48" s="11">
        <v>2</v>
      </c>
      <c r="O48" s="11">
        <v>0</v>
      </c>
      <c r="P48" s="31" t="s">
        <v>305</v>
      </c>
      <c r="Q48" s="11">
        <v>0</v>
      </c>
    </row>
    <row r="49" spans="1:17" ht="16.5" customHeight="1" x14ac:dyDescent="0.2">
      <c r="A49" s="11" t="s">
        <v>124</v>
      </c>
      <c r="B49" s="11" t="s">
        <v>96</v>
      </c>
      <c r="C49" s="12" t="str">
        <f t="shared" si="0"/>
        <v>タウン田中―</v>
      </c>
      <c r="D49" s="11">
        <v>1</v>
      </c>
      <c r="E49" s="11">
        <v>1</v>
      </c>
      <c r="F49" s="11">
        <v>2</v>
      </c>
      <c r="G49" s="11">
        <v>1</v>
      </c>
      <c r="H49" s="11">
        <v>0</v>
      </c>
      <c r="I49" s="11">
        <v>0</v>
      </c>
      <c r="J49" s="11">
        <v>1</v>
      </c>
      <c r="K49" s="11">
        <v>1</v>
      </c>
      <c r="L49" s="11">
        <v>0</v>
      </c>
      <c r="M49" s="11">
        <v>2</v>
      </c>
      <c r="N49" s="11">
        <v>2</v>
      </c>
      <c r="O49" s="11">
        <v>0</v>
      </c>
      <c r="P49" s="31" t="s">
        <v>298</v>
      </c>
      <c r="Q49" s="11">
        <v>0</v>
      </c>
    </row>
    <row r="50" spans="1:17" ht="16.5" customHeight="1" x14ac:dyDescent="0.2">
      <c r="A50" s="11" t="s">
        <v>125</v>
      </c>
      <c r="B50" s="11" t="s">
        <v>96</v>
      </c>
      <c r="C50" s="12" t="str">
        <f t="shared" si="0"/>
        <v>高町東山―</v>
      </c>
      <c r="D50" s="11">
        <v>1</v>
      </c>
      <c r="E50" s="11">
        <v>1</v>
      </c>
      <c r="F50" s="11">
        <v>1</v>
      </c>
      <c r="G50" s="11">
        <v>1</v>
      </c>
      <c r="H50" s="11">
        <v>1</v>
      </c>
      <c r="I50" s="11">
        <v>1</v>
      </c>
      <c r="J50" s="11">
        <v>1</v>
      </c>
      <c r="K50" s="11">
        <v>0</v>
      </c>
      <c r="L50" s="11">
        <v>1</v>
      </c>
      <c r="M50" s="11">
        <v>2</v>
      </c>
      <c r="N50" s="11">
        <v>2</v>
      </c>
      <c r="O50" s="11">
        <v>0</v>
      </c>
      <c r="P50" s="31" t="s">
        <v>312</v>
      </c>
      <c r="Q50" s="11">
        <v>0</v>
      </c>
    </row>
    <row r="51" spans="1:17" ht="16.5" customHeight="1" x14ac:dyDescent="0.2">
      <c r="A51" s="16" t="s">
        <v>407</v>
      </c>
      <c r="B51" s="16" t="s">
        <v>73</v>
      </c>
      <c r="C51" s="12" t="str">
        <f t="shared" si="0"/>
        <v>竹町北田―</v>
      </c>
      <c r="D51" s="11">
        <v>1</v>
      </c>
      <c r="E51" s="11">
        <v>1</v>
      </c>
      <c r="F51" s="11">
        <v>1</v>
      </c>
      <c r="G51" s="11">
        <v>1</v>
      </c>
      <c r="H51" s="11">
        <v>1</v>
      </c>
      <c r="I51" s="11">
        <v>1</v>
      </c>
      <c r="J51" s="11">
        <v>1</v>
      </c>
      <c r="K51" s="11">
        <v>0</v>
      </c>
      <c r="L51" s="11">
        <v>1</v>
      </c>
      <c r="M51" s="11">
        <v>2</v>
      </c>
      <c r="N51" s="11">
        <v>2</v>
      </c>
      <c r="O51" s="11">
        <v>0</v>
      </c>
      <c r="P51" s="31" t="s">
        <v>312</v>
      </c>
      <c r="Q51" s="11">
        <v>0</v>
      </c>
    </row>
    <row r="52" spans="1:17" ht="16.5" customHeight="1" x14ac:dyDescent="0.2">
      <c r="A52" s="10" t="s">
        <v>126</v>
      </c>
      <c r="B52" s="11" t="s">
        <v>96</v>
      </c>
      <c r="C52" s="12" t="str">
        <f t="shared" si="0"/>
        <v>竹元―</v>
      </c>
      <c r="D52" s="11">
        <v>0</v>
      </c>
      <c r="E52" s="11">
        <v>0</v>
      </c>
      <c r="F52" s="11">
        <v>0</v>
      </c>
      <c r="G52" s="11">
        <v>1</v>
      </c>
      <c r="H52" s="11">
        <v>1</v>
      </c>
      <c r="I52" s="11">
        <v>1</v>
      </c>
      <c r="J52" s="11">
        <v>0</v>
      </c>
      <c r="K52" s="11">
        <v>0</v>
      </c>
      <c r="L52" s="11">
        <v>0</v>
      </c>
      <c r="M52" s="11">
        <v>2</v>
      </c>
      <c r="N52" s="11">
        <v>2</v>
      </c>
      <c r="O52" s="11">
        <v>0</v>
      </c>
      <c r="P52" s="31" t="s">
        <v>307</v>
      </c>
      <c r="Q52" s="11">
        <v>0</v>
      </c>
    </row>
    <row r="53" spans="1:17" ht="16.5" customHeight="1" x14ac:dyDescent="0.2">
      <c r="A53" s="11" t="s">
        <v>127</v>
      </c>
      <c r="B53" s="11" t="s">
        <v>128</v>
      </c>
      <c r="C53" s="12" t="str">
        <f t="shared" si="0"/>
        <v>田中―</v>
      </c>
      <c r="D53" s="11">
        <v>0</v>
      </c>
      <c r="E53" s="11">
        <v>0</v>
      </c>
      <c r="F53" s="11">
        <v>0</v>
      </c>
      <c r="G53" s="11">
        <v>1</v>
      </c>
      <c r="H53" s="11">
        <v>1</v>
      </c>
      <c r="I53" s="11">
        <v>1</v>
      </c>
      <c r="J53" s="11">
        <v>0</v>
      </c>
      <c r="K53" s="11">
        <v>0</v>
      </c>
      <c r="L53" s="11">
        <v>0</v>
      </c>
      <c r="M53" s="11">
        <v>0</v>
      </c>
      <c r="N53" s="11">
        <v>0</v>
      </c>
      <c r="O53" s="11">
        <v>0</v>
      </c>
      <c r="P53" s="31"/>
      <c r="Q53" s="11">
        <v>0</v>
      </c>
    </row>
    <row r="54" spans="1:17" ht="16.5" customHeight="1" x14ac:dyDescent="0.2">
      <c r="A54" s="11" t="s">
        <v>129</v>
      </c>
      <c r="B54" s="16" t="s">
        <v>215</v>
      </c>
      <c r="C54" s="12" t="str">
        <f t="shared" si="0"/>
        <v>土橋住宅Ａ</v>
      </c>
      <c r="D54" s="11">
        <v>1</v>
      </c>
      <c r="E54" s="11">
        <v>0</v>
      </c>
      <c r="F54" s="11">
        <v>0</v>
      </c>
      <c r="G54" s="11">
        <v>1</v>
      </c>
      <c r="H54" s="11">
        <v>1</v>
      </c>
      <c r="I54" s="11">
        <v>1</v>
      </c>
      <c r="J54" s="11">
        <v>1</v>
      </c>
      <c r="K54" s="11">
        <v>0</v>
      </c>
      <c r="L54" s="11">
        <v>0</v>
      </c>
      <c r="M54" s="11">
        <v>2</v>
      </c>
      <c r="N54" s="11">
        <v>2</v>
      </c>
      <c r="O54" s="11">
        <v>0</v>
      </c>
      <c r="P54" s="31" t="s">
        <v>305</v>
      </c>
      <c r="Q54" s="11">
        <v>0</v>
      </c>
    </row>
    <row r="55" spans="1:17" ht="16.5" customHeight="1" x14ac:dyDescent="0.2">
      <c r="A55" s="11" t="s">
        <v>129</v>
      </c>
      <c r="B55" s="16" t="s">
        <v>216</v>
      </c>
      <c r="C55" s="12" t="str">
        <f t="shared" si="0"/>
        <v>土橋住宅B</v>
      </c>
      <c r="D55" s="11">
        <v>1</v>
      </c>
      <c r="E55" s="11">
        <v>0</v>
      </c>
      <c r="F55" s="11">
        <v>0</v>
      </c>
      <c r="G55" s="11">
        <v>1</v>
      </c>
      <c r="H55" s="11">
        <v>1</v>
      </c>
      <c r="I55" s="11">
        <v>1</v>
      </c>
      <c r="J55" s="11">
        <v>1</v>
      </c>
      <c r="K55" s="11">
        <v>0</v>
      </c>
      <c r="L55" s="11">
        <v>0</v>
      </c>
      <c r="M55" s="11">
        <v>2</v>
      </c>
      <c r="N55" s="11">
        <v>2</v>
      </c>
      <c r="O55" s="11">
        <v>0</v>
      </c>
      <c r="P55" s="31" t="s">
        <v>305</v>
      </c>
      <c r="Q55" s="11">
        <v>0</v>
      </c>
    </row>
    <row r="56" spans="1:17" ht="16.5" customHeight="1" x14ac:dyDescent="0.2">
      <c r="A56" s="11" t="s">
        <v>129</v>
      </c>
      <c r="B56" s="16" t="s">
        <v>217</v>
      </c>
      <c r="C56" s="12" t="str">
        <f t="shared" si="0"/>
        <v>土橋住宅C</v>
      </c>
      <c r="D56" s="11">
        <v>1</v>
      </c>
      <c r="E56" s="11">
        <v>0</v>
      </c>
      <c r="F56" s="11">
        <v>0</v>
      </c>
      <c r="G56" s="11">
        <v>1</v>
      </c>
      <c r="H56" s="11">
        <v>1</v>
      </c>
      <c r="I56" s="11">
        <v>1</v>
      </c>
      <c r="J56" s="11">
        <v>0</v>
      </c>
      <c r="K56" s="11">
        <v>0</v>
      </c>
      <c r="L56" s="11">
        <v>0</v>
      </c>
      <c r="M56" s="11">
        <v>2</v>
      </c>
      <c r="N56" s="11">
        <v>2</v>
      </c>
      <c r="O56" s="11">
        <v>0</v>
      </c>
      <c r="P56" s="31" t="s">
        <v>304</v>
      </c>
      <c r="Q56" s="11">
        <v>0</v>
      </c>
    </row>
    <row r="57" spans="1:17" ht="16.5" customHeight="1" x14ac:dyDescent="0.2">
      <c r="A57" s="11" t="s">
        <v>129</v>
      </c>
      <c r="B57" s="16" t="s">
        <v>218</v>
      </c>
      <c r="C57" s="12" t="str">
        <f t="shared" si="0"/>
        <v>土橋住宅D</v>
      </c>
      <c r="D57" s="11">
        <v>1</v>
      </c>
      <c r="E57" s="11">
        <v>0</v>
      </c>
      <c r="F57" s="11">
        <v>0</v>
      </c>
      <c r="G57" s="11">
        <v>1</v>
      </c>
      <c r="H57" s="11">
        <v>1</v>
      </c>
      <c r="I57" s="11">
        <v>1</v>
      </c>
      <c r="J57" s="11">
        <v>0</v>
      </c>
      <c r="K57" s="11">
        <v>0</v>
      </c>
      <c r="L57" s="11">
        <v>0</v>
      </c>
      <c r="M57" s="11">
        <v>2</v>
      </c>
      <c r="N57" s="11">
        <v>2</v>
      </c>
      <c r="O57" s="11">
        <v>0</v>
      </c>
      <c r="P57" s="31" t="s">
        <v>304</v>
      </c>
      <c r="Q57" s="11">
        <v>0</v>
      </c>
    </row>
    <row r="58" spans="1:17" ht="16.5" customHeight="1" x14ac:dyDescent="0.2">
      <c r="A58" s="11" t="s">
        <v>129</v>
      </c>
      <c r="B58" s="16" t="s">
        <v>110</v>
      </c>
      <c r="C58" s="12" t="str">
        <f t="shared" si="0"/>
        <v>土橋商業業務</v>
      </c>
      <c r="D58" s="11">
        <v>1</v>
      </c>
      <c r="E58" s="11">
        <v>0</v>
      </c>
      <c r="F58" s="11">
        <v>0</v>
      </c>
      <c r="G58" s="11">
        <v>0</v>
      </c>
      <c r="H58" s="11">
        <v>1</v>
      </c>
      <c r="I58" s="11">
        <v>1</v>
      </c>
      <c r="J58" s="11">
        <v>0</v>
      </c>
      <c r="K58" s="11">
        <v>0</v>
      </c>
      <c r="L58" s="11">
        <v>0</v>
      </c>
      <c r="M58" s="11">
        <v>2</v>
      </c>
      <c r="N58" s="11">
        <v>2</v>
      </c>
      <c r="O58" s="11">
        <v>0</v>
      </c>
      <c r="P58" s="31" t="s">
        <v>304</v>
      </c>
      <c r="Q58" s="11">
        <v>0</v>
      </c>
    </row>
    <row r="59" spans="1:17" ht="16.5" customHeight="1" x14ac:dyDescent="0.2">
      <c r="A59" s="11" t="s">
        <v>129</v>
      </c>
      <c r="B59" s="16" t="s">
        <v>131</v>
      </c>
      <c r="C59" s="12" t="str">
        <f t="shared" si="0"/>
        <v>土橋工業</v>
      </c>
      <c r="D59" s="11">
        <v>0</v>
      </c>
      <c r="E59" s="11">
        <v>0</v>
      </c>
      <c r="F59" s="11">
        <v>0</v>
      </c>
      <c r="G59" s="11">
        <v>1</v>
      </c>
      <c r="H59" s="11">
        <v>1</v>
      </c>
      <c r="I59" s="11">
        <v>1</v>
      </c>
      <c r="J59" s="11">
        <v>0</v>
      </c>
      <c r="K59" s="11">
        <v>0</v>
      </c>
      <c r="L59" s="11">
        <v>0</v>
      </c>
      <c r="M59" s="11">
        <v>2</v>
      </c>
      <c r="N59" s="11">
        <v>2</v>
      </c>
      <c r="O59" s="11">
        <v>0</v>
      </c>
      <c r="P59" s="31" t="s">
        <v>304</v>
      </c>
      <c r="Q59" s="11">
        <v>0</v>
      </c>
    </row>
    <row r="60" spans="1:17" ht="16.5" customHeight="1" x14ac:dyDescent="0.2">
      <c r="A60" s="11" t="s">
        <v>129</v>
      </c>
      <c r="B60" s="16" t="s">
        <v>130</v>
      </c>
      <c r="C60" s="12" t="str">
        <f t="shared" si="0"/>
        <v>土橋沿道工業</v>
      </c>
      <c r="D60" s="11">
        <v>1</v>
      </c>
      <c r="E60" s="11">
        <v>0</v>
      </c>
      <c r="F60" s="11">
        <v>0</v>
      </c>
      <c r="G60" s="11">
        <v>1</v>
      </c>
      <c r="H60" s="11">
        <v>1</v>
      </c>
      <c r="I60" s="11">
        <v>1</v>
      </c>
      <c r="J60" s="11">
        <v>0</v>
      </c>
      <c r="K60" s="11">
        <v>0</v>
      </c>
      <c r="L60" s="11">
        <v>0</v>
      </c>
      <c r="M60" s="11">
        <v>2</v>
      </c>
      <c r="N60" s="11">
        <v>2</v>
      </c>
      <c r="O60" s="11">
        <v>0</v>
      </c>
      <c r="P60" s="31" t="s">
        <v>304</v>
      </c>
      <c r="Q60" s="11">
        <v>0</v>
      </c>
    </row>
    <row r="61" spans="1:17" ht="16.5" customHeight="1" x14ac:dyDescent="0.2">
      <c r="A61" s="11" t="s">
        <v>132</v>
      </c>
      <c r="B61" s="11" t="s">
        <v>133</v>
      </c>
      <c r="C61" s="12" t="str">
        <f t="shared" si="0"/>
        <v>堤町上町―</v>
      </c>
      <c r="D61" s="11">
        <v>1</v>
      </c>
      <c r="E61" s="11">
        <v>1</v>
      </c>
      <c r="F61" s="11">
        <v>2</v>
      </c>
      <c r="G61" s="11">
        <v>1</v>
      </c>
      <c r="H61" s="11">
        <v>1</v>
      </c>
      <c r="I61" s="11">
        <v>1</v>
      </c>
      <c r="J61" s="11">
        <v>1</v>
      </c>
      <c r="K61" s="11">
        <v>0</v>
      </c>
      <c r="L61" s="11">
        <v>0</v>
      </c>
      <c r="M61" s="11">
        <v>2</v>
      </c>
      <c r="N61" s="11">
        <v>2</v>
      </c>
      <c r="O61" s="11">
        <v>0</v>
      </c>
      <c r="P61" s="31" t="s">
        <v>292</v>
      </c>
      <c r="Q61" s="11">
        <v>0</v>
      </c>
    </row>
    <row r="62" spans="1:17" ht="16.5" customHeight="1" x14ac:dyDescent="0.2">
      <c r="A62" s="11" t="s">
        <v>134</v>
      </c>
      <c r="B62" s="11" t="s">
        <v>96</v>
      </c>
      <c r="C62" s="12" t="str">
        <f t="shared" si="0"/>
        <v>貞宝―</v>
      </c>
      <c r="D62" s="11">
        <v>1</v>
      </c>
      <c r="E62" s="11">
        <v>1</v>
      </c>
      <c r="F62" s="11">
        <v>2</v>
      </c>
      <c r="G62" s="11">
        <v>1</v>
      </c>
      <c r="H62" s="11">
        <v>1</v>
      </c>
      <c r="I62" s="11">
        <v>1</v>
      </c>
      <c r="J62" s="11">
        <v>1</v>
      </c>
      <c r="K62" s="11">
        <v>0</v>
      </c>
      <c r="L62" s="11">
        <v>0</v>
      </c>
      <c r="M62" s="11">
        <v>2</v>
      </c>
      <c r="N62" s="11">
        <v>0</v>
      </c>
      <c r="O62" s="11">
        <v>2</v>
      </c>
      <c r="P62" s="30" t="s">
        <v>287</v>
      </c>
      <c r="Q62" s="11">
        <v>0</v>
      </c>
    </row>
    <row r="63" spans="1:17" ht="16.5" customHeight="1" x14ac:dyDescent="0.2">
      <c r="A63" s="11" t="s">
        <v>135</v>
      </c>
      <c r="B63" s="11" t="s">
        <v>136</v>
      </c>
      <c r="C63" s="12" t="str">
        <f t="shared" si="0"/>
        <v>寺部沿道Ａ</v>
      </c>
      <c r="D63" s="11">
        <v>1</v>
      </c>
      <c r="E63" s="11">
        <v>0</v>
      </c>
      <c r="F63" s="11">
        <v>0</v>
      </c>
      <c r="G63" s="11">
        <v>1</v>
      </c>
      <c r="H63" s="11">
        <v>1</v>
      </c>
      <c r="I63" s="11">
        <v>1</v>
      </c>
      <c r="J63" s="11">
        <v>0</v>
      </c>
      <c r="K63" s="11">
        <v>0</v>
      </c>
      <c r="L63" s="11">
        <v>0</v>
      </c>
      <c r="M63" s="11">
        <v>2</v>
      </c>
      <c r="N63" s="11">
        <v>2</v>
      </c>
      <c r="O63" s="11">
        <v>0</v>
      </c>
      <c r="P63" s="31" t="s">
        <v>292</v>
      </c>
      <c r="Q63" s="11">
        <v>0</v>
      </c>
    </row>
    <row r="64" spans="1:17" ht="16.5" customHeight="1" x14ac:dyDescent="0.2">
      <c r="A64" s="11" t="s">
        <v>135</v>
      </c>
      <c r="B64" s="11" t="s">
        <v>137</v>
      </c>
      <c r="C64" s="12" t="str">
        <f t="shared" si="0"/>
        <v>寺部沿道Ｂ</v>
      </c>
      <c r="D64" s="11">
        <v>1</v>
      </c>
      <c r="E64" s="11">
        <v>0</v>
      </c>
      <c r="F64" s="11">
        <v>0</v>
      </c>
      <c r="G64" s="11">
        <v>1</v>
      </c>
      <c r="H64" s="11">
        <v>1</v>
      </c>
      <c r="I64" s="11">
        <v>1</v>
      </c>
      <c r="J64" s="11">
        <v>0</v>
      </c>
      <c r="K64" s="11">
        <v>0</v>
      </c>
      <c r="L64" s="11">
        <v>0</v>
      </c>
      <c r="M64" s="11">
        <v>2</v>
      </c>
      <c r="N64" s="11">
        <v>2</v>
      </c>
      <c r="O64" s="11">
        <v>0</v>
      </c>
      <c r="P64" s="31" t="s">
        <v>292</v>
      </c>
      <c r="Q64" s="11">
        <v>0</v>
      </c>
    </row>
    <row r="65" spans="1:17" ht="16.5" customHeight="1" x14ac:dyDescent="0.2">
      <c r="A65" s="11" t="s">
        <v>135</v>
      </c>
      <c r="B65" s="11" t="s">
        <v>86</v>
      </c>
      <c r="C65" s="12" t="str">
        <f t="shared" si="0"/>
        <v>寺部住宅</v>
      </c>
      <c r="D65" s="11">
        <v>0</v>
      </c>
      <c r="E65" s="11">
        <v>0</v>
      </c>
      <c r="F65" s="11">
        <v>0</v>
      </c>
      <c r="G65" s="11">
        <v>1</v>
      </c>
      <c r="H65" s="11">
        <v>1</v>
      </c>
      <c r="I65" s="11">
        <v>1</v>
      </c>
      <c r="J65" s="11">
        <v>1</v>
      </c>
      <c r="K65" s="11">
        <v>0</v>
      </c>
      <c r="L65" s="11">
        <v>0</v>
      </c>
      <c r="M65" s="11">
        <v>2</v>
      </c>
      <c r="N65" s="11">
        <v>2</v>
      </c>
      <c r="O65" s="11">
        <v>0</v>
      </c>
      <c r="P65" s="31" t="s">
        <v>292</v>
      </c>
      <c r="Q65" s="11">
        <v>0</v>
      </c>
    </row>
    <row r="66" spans="1:17" ht="16.5" customHeight="1" x14ac:dyDescent="0.2">
      <c r="A66" s="11" t="s">
        <v>138</v>
      </c>
      <c r="B66" s="11" t="s">
        <v>139</v>
      </c>
      <c r="C66" s="12" t="str">
        <f t="shared" si="0"/>
        <v>百々の杜―</v>
      </c>
      <c r="D66" s="11">
        <v>1</v>
      </c>
      <c r="E66" s="11">
        <v>1</v>
      </c>
      <c r="F66" s="11">
        <v>2</v>
      </c>
      <c r="G66" s="11">
        <v>1</v>
      </c>
      <c r="H66" s="11">
        <v>1</v>
      </c>
      <c r="I66" s="11">
        <v>1</v>
      </c>
      <c r="J66" s="11">
        <v>1</v>
      </c>
      <c r="K66" s="11">
        <v>0</v>
      </c>
      <c r="L66" s="11">
        <v>0</v>
      </c>
      <c r="M66" s="11">
        <v>2</v>
      </c>
      <c r="N66" s="11">
        <v>2</v>
      </c>
      <c r="O66" s="11">
        <v>0</v>
      </c>
      <c r="P66" s="31" t="s">
        <v>300</v>
      </c>
      <c r="Q66" s="11">
        <v>0</v>
      </c>
    </row>
    <row r="67" spans="1:17" ht="16.5" customHeight="1" x14ac:dyDescent="0.2">
      <c r="A67" s="11" t="s">
        <v>140</v>
      </c>
      <c r="B67" s="11" t="s">
        <v>86</v>
      </c>
      <c r="C67" s="12" t="str">
        <f t="shared" si="0"/>
        <v>渡刈１丁目住宅</v>
      </c>
      <c r="D67" s="11">
        <v>1</v>
      </c>
      <c r="E67" s="11">
        <v>1</v>
      </c>
      <c r="F67" s="11">
        <v>1</v>
      </c>
      <c r="G67" s="11">
        <v>1</v>
      </c>
      <c r="H67" s="11">
        <v>1</v>
      </c>
      <c r="I67" s="11">
        <v>1</v>
      </c>
      <c r="J67" s="11">
        <v>1</v>
      </c>
      <c r="K67" s="11">
        <v>0</v>
      </c>
      <c r="L67" s="11">
        <v>1</v>
      </c>
      <c r="M67" s="11">
        <v>2</v>
      </c>
      <c r="N67" s="11">
        <v>2</v>
      </c>
      <c r="O67" s="11">
        <v>0</v>
      </c>
      <c r="P67" s="31" t="s">
        <v>312</v>
      </c>
      <c r="Q67" s="11">
        <v>0</v>
      </c>
    </row>
    <row r="68" spans="1:17" ht="16.5" customHeight="1" x14ac:dyDescent="0.2">
      <c r="A68" s="11" t="s">
        <v>140</v>
      </c>
      <c r="B68" s="11" t="s">
        <v>87</v>
      </c>
      <c r="C68" s="12" t="str">
        <f t="shared" si="0"/>
        <v>渡刈１丁目沿道</v>
      </c>
      <c r="D68" s="11">
        <v>1</v>
      </c>
      <c r="E68" s="11">
        <v>1</v>
      </c>
      <c r="F68" s="11">
        <v>1</v>
      </c>
      <c r="G68" s="11">
        <v>1</v>
      </c>
      <c r="H68" s="11">
        <v>1</v>
      </c>
      <c r="I68" s="11">
        <v>1</v>
      </c>
      <c r="J68" s="11">
        <v>1</v>
      </c>
      <c r="K68" s="11">
        <v>0</v>
      </c>
      <c r="L68" s="11">
        <v>1</v>
      </c>
      <c r="M68" s="11">
        <v>2</v>
      </c>
      <c r="N68" s="11">
        <v>2</v>
      </c>
      <c r="O68" s="11">
        <v>0</v>
      </c>
      <c r="P68" s="31" t="s">
        <v>312</v>
      </c>
      <c r="Q68" s="11">
        <v>0</v>
      </c>
    </row>
    <row r="69" spans="1:17" ht="16.5" customHeight="1" x14ac:dyDescent="0.2">
      <c r="A69" s="10" t="s">
        <v>141</v>
      </c>
      <c r="B69" s="11" t="s">
        <v>142</v>
      </c>
      <c r="C69" s="12" t="str">
        <f t="shared" si="0"/>
        <v>豊田南インター周辺Ａ</v>
      </c>
      <c r="D69" s="11">
        <v>1</v>
      </c>
      <c r="E69" s="11">
        <v>0</v>
      </c>
      <c r="F69" s="11">
        <v>0</v>
      </c>
      <c r="G69" s="11">
        <v>1</v>
      </c>
      <c r="H69" s="11">
        <v>1</v>
      </c>
      <c r="I69" s="11">
        <v>1</v>
      </c>
      <c r="J69" s="11">
        <v>0</v>
      </c>
      <c r="K69" s="11">
        <v>0</v>
      </c>
      <c r="L69" s="11">
        <v>0</v>
      </c>
      <c r="M69" s="11">
        <v>0</v>
      </c>
      <c r="N69" s="11">
        <v>0</v>
      </c>
      <c r="O69" s="11">
        <v>0</v>
      </c>
      <c r="P69" s="31"/>
      <c r="Q69" s="11">
        <v>0</v>
      </c>
    </row>
    <row r="70" spans="1:17" ht="16.5" customHeight="1" x14ac:dyDescent="0.2">
      <c r="A70" s="10" t="s">
        <v>141</v>
      </c>
      <c r="B70" s="11" t="s">
        <v>143</v>
      </c>
      <c r="C70" s="12" t="str">
        <f t="shared" ref="C70:C103" si="1">A70&amp;B70</f>
        <v>豊田南インター周辺Ｂ</v>
      </c>
      <c r="D70" s="11">
        <v>1</v>
      </c>
      <c r="E70" s="11">
        <v>0</v>
      </c>
      <c r="F70" s="11">
        <v>0</v>
      </c>
      <c r="G70" s="11">
        <v>0</v>
      </c>
      <c r="H70" s="11">
        <v>0</v>
      </c>
      <c r="I70" s="11">
        <v>0</v>
      </c>
      <c r="J70" s="11">
        <v>0</v>
      </c>
      <c r="K70" s="11">
        <v>0</v>
      </c>
      <c r="L70" s="11">
        <v>0</v>
      </c>
      <c r="M70" s="11">
        <v>0</v>
      </c>
      <c r="N70" s="11">
        <v>0</v>
      </c>
      <c r="O70" s="11">
        <v>0</v>
      </c>
      <c r="P70" s="31"/>
      <c r="Q70" s="11">
        <v>0</v>
      </c>
    </row>
    <row r="71" spans="1:17" ht="16.5" customHeight="1" x14ac:dyDescent="0.2">
      <c r="A71" s="11" t="s">
        <v>144</v>
      </c>
      <c r="B71" s="11" t="s">
        <v>86</v>
      </c>
      <c r="C71" s="12" t="str">
        <f t="shared" si="1"/>
        <v>中町住宅</v>
      </c>
      <c r="D71" s="11">
        <v>0</v>
      </c>
      <c r="E71" s="11">
        <v>0</v>
      </c>
      <c r="F71" s="11">
        <v>0</v>
      </c>
      <c r="G71" s="11">
        <v>1</v>
      </c>
      <c r="H71" s="11">
        <v>1</v>
      </c>
      <c r="I71" s="11">
        <v>1</v>
      </c>
      <c r="J71" s="11">
        <v>0</v>
      </c>
      <c r="K71" s="11">
        <v>0</v>
      </c>
      <c r="L71" s="11">
        <v>0</v>
      </c>
      <c r="M71" s="11">
        <v>2</v>
      </c>
      <c r="N71" s="11">
        <v>2</v>
      </c>
      <c r="O71" s="11">
        <v>0</v>
      </c>
      <c r="P71" s="31" t="s">
        <v>307</v>
      </c>
      <c r="Q71" s="11">
        <v>0</v>
      </c>
    </row>
    <row r="72" spans="1:17" ht="16.5" customHeight="1" x14ac:dyDescent="0.2">
      <c r="A72" s="11" t="s">
        <v>144</v>
      </c>
      <c r="B72" s="11" t="s">
        <v>87</v>
      </c>
      <c r="C72" s="12" t="str">
        <f t="shared" si="1"/>
        <v>中町沿道</v>
      </c>
      <c r="D72" s="11">
        <v>0</v>
      </c>
      <c r="E72" s="11">
        <v>0</v>
      </c>
      <c r="F72" s="11">
        <v>0</v>
      </c>
      <c r="G72" s="11">
        <v>1</v>
      </c>
      <c r="H72" s="11">
        <v>1</v>
      </c>
      <c r="I72" s="11">
        <v>1</v>
      </c>
      <c r="J72" s="11">
        <v>0</v>
      </c>
      <c r="K72" s="11">
        <v>0</v>
      </c>
      <c r="L72" s="11">
        <v>0</v>
      </c>
      <c r="M72" s="11">
        <v>2</v>
      </c>
      <c r="N72" s="11">
        <v>2</v>
      </c>
      <c r="O72" s="11">
        <v>0</v>
      </c>
      <c r="P72" s="31" t="s">
        <v>308</v>
      </c>
      <c r="Q72" s="11">
        <v>0</v>
      </c>
    </row>
    <row r="73" spans="1:17" ht="16.5" customHeight="1" x14ac:dyDescent="0.2">
      <c r="A73" s="11" t="s">
        <v>145</v>
      </c>
      <c r="B73" s="11" t="s">
        <v>96</v>
      </c>
      <c r="C73" s="12" t="str">
        <f t="shared" si="1"/>
        <v>西中山茨廻―</v>
      </c>
      <c r="D73" s="11">
        <v>1</v>
      </c>
      <c r="E73" s="11">
        <v>1</v>
      </c>
      <c r="F73" s="11">
        <v>2</v>
      </c>
      <c r="G73" s="11">
        <v>1</v>
      </c>
      <c r="H73" s="11">
        <v>1</v>
      </c>
      <c r="I73" s="11">
        <v>1</v>
      </c>
      <c r="J73" s="11">
        <v>1</v>
      </c>
      <c r="K73" s="11">
        <v>0</v>
      </c>
      <c r="L73" s="11">
        <v>0</v>
      </c>
      <c r="M73" s="11">
        <v>2</v>
      </c>
      <c r="N73" s="11">
        <v>0</v>
      </c>
      <c r="O73" s="11">
        <v>2</v>
      </c>
      <c r="P73" s="30" t="s">
        <v>287</v>
      </c>
      <c r="Q73" s="11">
        <v>0</v>
      </c>
    </row>
    <row r="74" spans="1:17" ht="16.5" customHeight="1" x14ac:dyDescent="0.2">
      <c r="A74" s="11" t="s">
        <v>146</v>
      </c>
      <c r="B74" s="11" t="s">
        <v>133</v>
      </c>
      <c r="C74" s="12" t="str">
        <f t="shared" si="1"/>
        <v>西中山東宮前―</v>
      </c>
      <c r="D74" s="11">
        <v>1</v>
      </c>
      <c r="E74" s="11">
        <v>1</v>
      </c>
      <c r="F74" s="11">
        <v>1</v>
      </c>
      <c r="G74" s="11">
        <v>1</v>
      </c>
      <c r="H74" s="11">
        <v>1</v>
      </c>
      <c r="I74" s="11">
        <v>1</v>
      </c>
      <c r="J74" s="11">
        <v>1</v>
      </c>
      <c r="K74" s="11">
        <v>0</v>
      </c>
      <c r="L74" s="11">
        <v>1</v>
      </c>
      <c r="M74" s="11">
        <v>2</v>
      </c>
      <c r="N74" s="11">
        <v>2</v>
      </c>
      <c r="O74" s="11">
        <v>2</v>
      </c>
      <c r="P74" s="31" t="s">
        <v>292</v>
      </c>
      <c r="Q74" s="11">
        <v>0</v>
      </c>
    </row>
    <row r="75" spans="1:17" ht="16.5" customHeight="1" x14ac:dyDescent="0.2">
      <c r="A75" s="11" t="s">
        <v>147</v>
      </c>
      <c r="B75" s="11" t="s">
        <v>133</v>
      </c>
      <c r="C75" s="12" t="str">
        <f t="shared" si="1"/>
        <v>西中山三ツ田―</v>
      </c>
      <c r="D75" s="11">
        <v>1</v>
      </c>
      <c r="E75" s="11">
        <v>1</v>
      </c>
      <c r="F75" s="11">
        <v>1</v>
      </c>
      <c r="G75" s="11">
        <v>1</v>
      </c>
      <c r="H75" s="11">
        <v>1</v>
      </c>
      <c r="I75" s="11">
        <v>1</v>
      </c>
      <c r="J75" s="11">
        <v>1</v>
      </c>
      <c r="K75" s="11">
        <v>0</v>
      </c>
      <c r="L75" s="11">
        <v>1</v>
      </c>
      <c r="M75" s="11">
        <v>2</v>
      </c>
      <c r="N75" s="11">
        <v>2</v>
      </c>
      <c r="O75" s="11">
        <v>2</v>
      </c>
      <c r="P75" s="31" t="s">
        <v>292</v>
      </c>
      <c r="Q75" s="11">
        <v>0</v>
      </c>
    </row>
    <row r="76" spans="1:17" ht="16.5" customHeight="1" x14ac:dyDescent="0.2">
      <c r="A76" s="10" t="s">
        <v>148</v>
      </c>
      <c r="B76" s="11" t="s">
        <v>149</v>
      </c>
      <c r="C76" s="12" t="str">
        <f t="shared" si="1"/>
        <v>西広瀬工業団地東部Ａ</v>
      </c>
      <c r="D76" s="11">
        <v>1</v>
      </c>
      <c r="E76" s="11">
        <v>1</v>
      </c>
      <c r="F76" s="11">
        <v>2</v>
      </c>
      <c r="G76" s="11">
        <v>1</v>
      </c>
      <c r="H76" s="11">
        <v>1</v>
      </c>
      <c r="I76" s="11">
        <v>1</v>
      </c>
      <c r="J76" s="11">
        <v>1</v>
      </c>
      <c r="K76" s="11">
        <v>0</v>
      </c>
      <c r="L76" s="11">
        <v>0</v>
      </c>
      <c r="M76" s="11">
        <v>2</v>
      </c>
      <c r="N76" s="11">
        <v>0</v>
      </c>
      <c r="O76" s="11">
        <v>2</v>
      </c>
      <c r="P76" s="30" t="s">
        <v>287</v>
      </c>
      <c r="Q76" s="11">
        <v>0</v>
      </c>
    </row>
    <row r="77" spans="1:17" ht="16.5" customHeight="1" x14ac:dyDescent="0.2">
      <c r="A77" s="10" t="s">
        <v>148</v>
      </c>
      <c r="B77" s="11" t="s">
        <v>150</v>
      </c>
      <c r="C77" s="12" t="str">
        <f t="shared" si="1"/>
        <v>西広瀬工業団地東部Ｂ</v>
      </c>
      <c r="D77" s="11">
        <v>1</v>
      </c>
      <c r="E77" s="11">
        <v>1</v>
      </c>
      <c r="F77" s="11">
        <v>2</v>
      </c>
      <c r="G77" s="11">
        <v>1</v>
      </c>
      <c r="H77" s="11">
        <v>1</v>
      </c>
      <c r="I77" s="11">
        <v>1</v>
      </c>
      <c r="J77" s="11">
        <v>1</v>
      </c>
      <c r="K77" s="11">
        <v>0</v>
      </c>
      <c r="L77" s="11">
        <v>0</v>
      </c>
      <c r="M77" s="11">
        <v>2</v>
      </c>
      <c r="N77" s="11">
        <v>0</v>
      </c>
      <c r="O77" s="11">
        <v>2</v>
      </c>
      <c r="P77" s="30" t="s">
        <v>287</v>
      </c>
      <c r="Q77" s="11">
        <v>0</v>
      </c>
    </row>
    <row r="78" spans="1:17" ht="16.5" customHeight="1" x14ac:dyDescent="0.2">
      <c r="A78" s="11" t="s">
        <v>151</v>
      </c>
      <c r="B78" s="11" t="s">
        <v>133</v>
      </c>
      <c r="C78" s="12" t="str">
        <f t="shared" si="1"/>
        <v>日南―</v>
      </c>
      <c r="D78" s="11">
        <v>0</v>
      </c>
      <c r="E78" s="11">
        <v>0</v>
      </c>
      <c r="F78" s="11">
        <v>0</v>
      </c>
      <c r="G78" s="11">
        <v>1</v>
      </c>
      <c r="H78" s="11">
        <v>1</v>
      </c>
      <c r="I78" s="11">
        <v>1</v>
      </c>
      <c r="J78" s="11">
        <v>1</v>
      </c>
      <c r="K78" s="11">
        <v>0</v>
      </c>
      <c r="L78" s="11">
        <v>0</v>
      </c>
      <c r="M78" s="11">
        <v>2</v>
      </c>
      <c r="N78" s="11">
        <v>2</v>
      </c>
      <c r="O78" s="11">
        <v>0</v>
      </c>
      <c r="P78" s="31" t="s">
        <v>309</v>
      </c>
      <c r="Q78" s="11">
        <v>0</v>
      </c>
    </row>
    <row r="79" spans="1:17" ht="16.5" customHeight="1" x14ac:dyDescent="0.2">
      <c r="A79" s="11" t="s">
        <v>152</v>
      </c>
      <c r="B79" s="16" t="s">
        <v>219</v>
      </c>
      <c r="C79" s="12" t="str">
        <f t="shared" si="1"/>
        <v>花園駅前住宅</v>
      </c>
      <c r="D79" s="11">
        <v>1</v>
      </c>
      <c r="E79" s="11">
        <v>0</v>
      </c>
      <c r="F79" s="11">
        <v>0</v>
      </c>
      <c r="G79" s="11">
        <v>1</v>
      </c>
      <c r="H79" s="11">
        <v>1</v>
      </c>
      <c r="I79" s="11">
        <v>1</v>
      </c>
      <c r="J79" s="11">
        <v>1</v>
      </c>
      <c r="K79" s="11">
        <v>0</v>
      </c>
      <c r="L79" s="11">
        <v>0</v>
      </c>
      <c r="M79" s="11">
        <v>2</v>
      </c>
      <c r="N79" s="11">
        <v>2</v>
      </c>
      <c r="O79" s="11">
        <v>0</v>
      </c>
      <c r="P79" s="31" t="s">
        <v>313</v>
      </c>
      <c r="Q79" s="11">
        <v>0</v>
      </c>
    </row>
    <row r="80" spans="1:17" ht="16.5" customHeight="1" x14ac:dyDescent="0.2">
      <c r="A80" s="11" t="s">
        <v>153</v>
      </c>
      <c r="B80" s="16" t="s">
        <v>220</v>
      </c>
      <c r="C80" s="12" t="str">
        <f t="shared" si="1"/>
        <v>花園一般住宅</v>
      </c>
      <c r="D80" s="11">
        <v>1</v>
      </c>
      <c r="E80" s="11">
        <v>0</v>
      </c>
      <c r="F80" s="11">
        <v>0</v>
      </c>
      <c r="G80" s="11">
        <v>1</v>
      </c>
      <c r="H80" s="11">
        <v>1</v>
      </c>
      <c r="I80" s="11">
        <v>1</v>
      </c>
      <c r="J80" s="11">
        <v>1</v>
      </c>
      <c r="K80" s="11">
        <v>0</v>
      </c>
      <c r="L80" s="11">
        <v>0</v>
      </c>
      <c r="M80" s="11">
        <v>2</v>
      </c>
      <c r="N80" s="11">
        <v>2</v>
      </c>
      <c r="O80" s="11">
        <v>0</v>
      </c>
      <c r="P80" s="31" t="s">
        <v>313</v>
      </c>
      <c r="Q80" s="11">
        <v>0</v>
      </c>
    </row>
    <row r="81" spans="1:17" ht="16.5" customHeight="1" x14ac:dyDescent="0.2">
      <c r="A81" s="11" t="s">
        <v>152</v>
      </c>
      <c r="B81" s="11" t="s">
        <v>102</v>
      </c>
      <c r="C81" s="12" t="str">
        <f t="shared" si="1"/>
        <v>花園低層住宅</v>
      </c>
      <c r="D81" s="11">
        <v>0</v>
      </c>
      <c r="E81" s="11">
        <v>0</v>
      </c>
      <c r="F81" s="11">
        <v>0</v>
      </c>
      <c r="G81" s="11">
        <v>1</v>
      </c>
      <c r="H81" s="11">
        <v>1</v>
      </c>
      <c r="I81" s="11">
        <v>1</v>
      </c>
      <c r="J81" s="11">
        <v>0</v>
      </c>
      <c r="K81" s="11">
        <v>0</v>
      </c>
      <c r="L81" s="11">
        <v>0</v>
      </c>
      <c r="M81" s="11">
        <v>2</v>
      </c>
      <c r="N81" s="11">
        <v>2</v>
      </c>
      <c r="O81" s="11">
        <v>0</v>
      </c>
      <c r="P81" s="31" t="s">
        <v>313</v>
      </c>
      <c r="Q81" s="11">
        <v>0</v>
      </c>
    </row>
    <row r="82" spans="1:17" ht="16.5" customHeight="1" x14ac:dyDescent="0.2">
      <c r="A82" s="11" t="s">
        <v>154</v>
      </c>
      <c r="B82" s="11" t="s">
        <v>96</v>
      </c>
      <c r="C82" s="12" t="str">
        <f t="shared" si="1"/>
        <v>花本産業団地―</v>
      </c>
      <c r="D82" s="11">
        <v>1</v>
      </c>
      <c r="E82" s="11">
        <v>0</v>
      </c>
      <c r="F82" s="11">
        <v>0</v>
      </c>
      <c r="G82" s="11">
        <v>1</v>
      </c>
      <c r="H82" s="11">
        <v>1</v>
      </c>
      <c r="I82" s="11">
        <v>0</v>
      </c>
      <c r="J82" s="11">
        <v>1</v>
      </c>
      <c r="K82" s="11">
        <v>0</v>
      </c>
      <c r="L82" s="11">
        <v>0</v>
      </c>
      <c r="M82" s="11">
        <v>2</v>
      </c>
      <c r="N82" s="11">
        <v>2</v>
      </c>
      <c r="O82" s="11">
        <v>2</v>
      </c>
      <c r="P82" s="31" t="s">
        <v>310</v>
      </c>
      <c r="Q82" s="11">
        <v>0</v>
      </c>
    </row>
    <row r="83" spans="1:17" ht="16.5" customHeight="1" x14ac:dyDescent="0.2">
      <c r="A83" s="10" t="s">
        <v>155</v>
      </c>
      <c r="B83" s="11" t="s">
        <v>149</v>
      </c>
      <c r="C83" s="12" t="str">
        <f t="shared" si="1"/>
        <v>花本産業団地南部Ａ</v>
      </c>
      <c r="D83" s="11">
        <v>1</v>
      </c>
      <c r="E83" s="11">
        <v>1</v>
      </c>
      <c r="F83" s="11">
        <v>1</v>
      </c>
      <c r="G83" s="11">
        <v>1</v>
      </c>
      <c r="H83" s="11">
        <v>1</v>
      </c>
      <c r="I83" s="11">
        <v>1</v>
      </c>
      <c r="J83" s="11">
        <v>1</v>
      </c>
      <c r="K83" s="11">
        <v>0</v>
      </c>
      <c r="L83" s="11">
        <v>0</v>
      </c>
      <c r="M83" s="11">
        <v>2</v>
      </c>
      <c r="N83" s="11">
        <v>0</v>
      </c>
      <c r="O83" s="11">
        <v>2</v>
      </c>
      <c r="P83" s="30" t="s">
        <v>287</v>
      </c>
      <c r="Q83" s="11">
        <v>0</v>
      </c>
    </row>
    <row r="84" spans="1:17" ht="16.5" customHeight="1" x14ac:dyDescent="0.2">
      <c r="A84" s="10" t="s">
        <v>155</v>
      </c>
      <c r="B84" s="11" t="s">
        <v>143</v>
      </c>
      <c r="C84" s="12" t="str">
        <f t="shared" si="1"/>
        <v>花本産業団地南部Ｂ</v>
      </c>
      <c r="D84" s="11">
        <v>1</v>
      </c>
      <c r="E84" s="11">
        <v>1</v>
      </c>
      <c r="F84" s="11">
        <v>1</v>
      </c>
      <c r="G84" s="11">
        <v>1</v>
      </c>
      <c r="H84" s="11">
        <v>1</v>
      </c>
      <c r="I84" s="11">
        <v>1</v>
      </c>
      <c r="J84" s="11">
        <v>1</v>
      </c>
      <c r="K84" s="11">
        <v>0</v>
      </c>
      <c r="L84" s="11">
        <v>0</v>
      </c>
      <c r="M84" s="11">
        <v>2</v>
      </c>
      <c r="N84" s="11">
        <v>0</v>
      </c>
      <c r="O84" s="11">
        <v>2</v>
      </c>
      <c r="P84" s="30" t="s">
        <v>287</v>
      </c>
      <c r="Q84" s="11">
        <v>0</v>
      </c>
    </row>
    <row r="85" spans="1:17" ht="16.5" customHeight="1" x14ac:dyDescent="0.2">
      <c r="A85" s="10" t="s">
        <v>155</v>
      </c>
      <c r="B85" s="11" t="s">
        <v>156</v>
      </c>
      <c r="C85" s="12" t="str">
        <f t="shared" si="1"/>
        <v>花本産業団地南部Ｃ</v>
      </c>
      <c r="D85" s="11">
        <v>1</v>
      </c>
      <c r="E85" s="11">
        <v>1</v>
      </c>
      <c r="F85" s="11">
        <v>1</v>
      </c>
      <c r="G85" s="11">
        <v>1</v>
      </c>
      <c r="H85" s="11">
        <v>1</v>
      </c>
      <c r="I85" s="11">
        <v>1</v>
      </c>
      <c r="J85" s="11">
        <v>1</v>
      </c>
      <c r="K85" s="11">
        <v>0</v>
      </c>
      <c r="L85" s="11">
        <v>0</v>
      </c>
      <c r="M85" s="11">
        <v>2</v>
      </c>
      <c r="N85" s="11">
        <v>0</v>
      </c>
      <c r="O85" s="11">
        <v>2</v>
      </c>
      <c r="P85" s="30" t="s">
        <v>287</v>
      </c>
      <c r="Q85" s="11">
        <v>0</v>
      </c>
    </row>
    <row r="86" spans="1:17" ht="16.5" customHeight="1" x14ac:dyDescent="0.2">
      <c r="A86" s="11" t="s">
        <v>157</v>
      </c>
      <c r="B86" s="11" t="s">
        <v>96</v>
      </c>
      <c r="C86" s="12" t="str">
        <f t="shared" si="1"/>
        <v>東保見根川―</v>
      </c>
      <c r="D86" s="11">
        <v>1</v>
      </c>
      <c r="E86" s="11">
        <v>1</v>
      </c>
      <c r="F86" s="11">
        <v>1</v>
      </c>
      <c r="G86" s="11">
        <v>1</v>
      </c>
      <c r="H86" s="11">
        <v>1</v>
      </c>
      <c r="I86" s="11">
        <v>1</v>
      </c>
      <c r="J86" s="11">
        <v>1</v>
      </c>
      <c r="K86" s="11">
        <v>0</v>
      </c>
      <c r="L86" s="11">
        <v>1</v>
      </c>
      <c r="M86" s="11">
        <v>2</v>
      </c>
      <c r="N86" s="11">
        <v>2</v>
      </c>
      <c r="O86" s="11">
        <v>2</v>
      </c>
      <c r="P86" s="31" t="s">
        <v>311</v>
      </c>
      <c r="Q86" s="11">
        <v>0</v>
      </c>
    </row>
    <row r="87" spans="1:17" ht="16.5" customHeight="1" x14ac:dyDescent="0.2">
      <c r="A87" s="11" t="s">
        <v>158</v>
      </c>
      <c r="B87" s="11" t="s">
        <v>133</v>
      </c>
      <c r="C87" s="12" t="str">
        <f t="shared" si="1"/>
        <v>東保見山洞―</v>
      </c>
      <c r="D87" s="11">
        <v>1</v>
      </c>
      <c r="E87" s="11">
        <v>1</v>
      </c>
      <c r="F87" s="11">
        <v>2</v>
      </c>
      <c r="G87" s="11">
        <v>1</v>
      </c>
      <c r="H87" s="11">
        <v>1</v>
      </c>
      <c r="I87" s="11">
        <v>1</v>
      </c>
      <c r="J87" s="11">
        <v>1</v>
      </c>
      <c r="K87" s="11">
        <v>0</v>
      </c>
      <c r="L87" s="11">
        <v>0</v>
      </c>
      <c r="M87" s="11">
        <v>2</v>
      </c>
      <c r="N87" s="11">
        <v>2</v>
      </c>
      <c r="O87" s="11">
        <v>2</v>
      </c>
      <c r="P87" s="31" t="s">
        <v>311</v>
      </c>
      <c r="Q87" s="11">
        <v>0</v>
      </c>
    </row>
    <row r="88" spans="1:17" ht="16.5" customHeight="1" x14ac:dyDescent="0.2">
      <c r="A88" s="11" t="s">
        <v>159</v>
      </c>
      <c r="B88" s="11" t="s">
        <v>96</v>
      </c>
      <c r="C88" s="12" t="str">
        <f t="shared" si="1"/>
        <v>東山―</v>
      </c>
      <c r="D88" s="11">
        <v>1</v>
      </c>
      <c r="E88" s="11">
        <v>1</v>
      </c>
      <c r="F88" s="11">
        <v>1</v>
      </c>
      <c r="G88" s="11">
        <v>1</v>
      </c>
      <c r="H88" s="11">
        <v>1</v>
      </c>
      <c r="I88" s="11">
        <v>1</v>
      </c>
      <c r="J88" s="11">
        <v>1</v>
      </c>
      <c r="K88" s="11">
        <v>0</v>
      </c>
      <c r="L88" s="11">
        <v>1</v>
      </c>
      <c r="M88" s="11">
        <v>2</v>
      </c>
      <c r="N88" s="11">
        <v>2</v>
      </c>
      <c r="O88" s="11">
        <v>2</v>
      </c>
      <c r="P88" s="31" t="s">
        <v>311</v>
      </c>
      <c r="Q88" s="11">
        <v>0</v>
      </c>
    </row>
    <row r="89" spans="1:17" ht="16.5" customHeight="1" x14ac:dyDescent="0.2">
      <c r="A89" s="11" t="s">
        <v>160</v>
      </c>
      <c r="B89" s="11" t="s">
        <v>161</v>
      </c>
      <c r="C89" s="12" t="str">
        <f t="shared" si="1"/>
        <v>平戸橋沿道A</v>
      </c>
      <c r="D89" s="11">
        <v>1</v>
      </c>
      <c r="E89" s="11">
        <v>0</v>
      </c>
      <c r="F89" s="11">
        <v>0</v>
      </c>
      <c r="G89" s="11">
        <v>1</v>
      </c>
      <c r="H89" s="11">
        <v>1</v>
      </c>
      <c r="I89" s="11">
        <v>1</v>
      </c>
      <c r="J89" s="11">
        <v>1</v>
      </c>
      <c r="K89" s="11">
        <v>0</v>
      </c>
      <c r="L89" s="11">
        <v>0</v>
      </c>
      <c r="M89" s="11">
        <v>2</v>
      </c>
      <c r="N89" s="11">
        <v>2</v>
      </c>
      <c r="O89" s="11">
        <v>0</v>
      </c>
      <c r="P89" s="31" t="s">
        <v>314</v>
      </c>
      <c r="Q89" s="11">
        <v>0</v>
      </c>
    </row>
    <row r="90" spans="1:17" ht="16.5" customHeight="1" x14ac:dyDescent="0.2">
      <c r="A90" s="11" t="s">
        <v>162</v>
      </c>
      <c r="B90" s="11" t="s">
        <v>163</v>
      </c>
      <c r="C90" s="12" t="str">
        <f t="shared" si="1"/>
        <v>平戸橋沿道B</v>
      </c>
      <c r="D90" s="11">
        <v>1</v>
      </c>
      <c r="E90" s="11">
        <v>0</v>
      </c>
      <c r="F90" s="11">
        <v>0</v>
      </c>
      <c r="G90" s="11">
        <v>1</v>
      </c>
      <c r="H90" s="11">
        <v>1</v>
      </c>
      <c r="I90" s="11">
        <v>1</v>
      </c>
      <c r="J90" s="11">
        <v>1</v>
      </c>
      <c r="K90" s="11">
        <v>0</v>
      </c>
      <c r="L90" s="11">
        <v>0</v>
      </c>
      <c r="M90" s="11">
        <v>2</v>
      </c>
      <c r="N90" s="11">
        <v>2</v>
      </c>
      <c r="O90" s="11">
        <v>0</v>
      </c>
      <c r="P90" s="31" t="s">
        <v>314</v>
      </c>
      <c r="Q90" s="11">
        <v>0</v>
      </c>
    </row>
    <row r="91" spans="1:17" ht="16.5" customHeight="1" x14ac:dyDescent="0.2">
      <c r="A91" s="11" t="s">
        <v>164</v>
      </c>
      <c r="B91" s="11" t="s">
        <v>165</v>
      </c>
      <c r="C91" s="12" t="str">
        <f t="shared" si="1"/>
        <v>平戸橋波岩―</v>
      </c>
      <c r="D91" s="11">
        <v>1</v>
      </c>
      <c r="E91" s="11">
        <v>1</v>
      </c>
      <c r="F91" s="11">
        <v>1</v>
      </c>
      <c r="G91" s="11">
        <v>1</v>
      </c>
      <c r="H91" s="11">
        <v>1</v>
      </c>
      <c r="I91" s="11">
        <v>1</v>
      </c>
      <c r="J91" s="11">
        <v>1</v>
      </c>
      <c r="K91" s="11">
        <v>0</v>
      </c>
      <c r="L91" s="11">
        <v>1</v>
      </c>
      <c r="M91" s="11">
        <v>2</v>
      </c>
      <c r="N91" s="11">
        <v>2</v>
      </c>
      <c r="O91" s="11">
        <v>2</v>
      </c>
      <c r="P91" s="31" t="s">
        <v>315</v>
      </c>
      <c r="Q91" s="11">
        <v>0</v>
      </c>
    </row>
    <row r="92" spans="1:17" ht="16.5" customHeight="1" x14ac:dyDescent="0.2">
      <c r="A92" s="11" t="s">
        <v>166</v>
      </c>
      <c r="B92" s="11" t="s">
        <v>73</v>
      </c>
      <c r="C92" s="12" t="str">
        <f t="shared" si="1"/>
        <v>広美工業団地―</v>
      </c>
      <c r="D92" s="11">
        <v>1</v>
      </c>
      <c r="E92" s="11">
        <v>0</v>
      </c>
      <c r="F92" s="11">
        <v>0</v>
      </c>
      <c r="G92" s="11">
        <v>1</v>
      </c>
      <c r="H92" s="11">
        <v>1</v>
      </c>
      <c r="I92" s="11">
        <v>0</v>
      </c>
      <c r="J92" s="11">
        <v>1</v>
      </c>
      <c r="K92" s="11">
        <v>0</v>
      </c>
      <c r="L92" s="11">
        <v>0</v>
      </c>
      <c r="M92" s="11">
        <v>2</v>
      </c>
      <c r="N92" s="11">
        <v>2</v>
      </c>
      <c r="O92" s="11">
        <v>2</v>
      </c>
      <c r="P92" s="31" t="s">
        <v>316</v>
      </c>
      <c r="Q92" s="11">
        <v>0</v>
      </c>
    </row>
    <row r="93" spans="1:17" ht="16.5" customHeight="1" x14ac:dyDescent="0.2">
      <c r="A93" s="11" t="s">
        <v>167</v>
      </c>
      <c r="B93" s="11" t="s">
        <v>86</v>
      </c>
      <c r="C93" s="12" t="str">
        <f t="shared" si="1"/>
        <v>文化ゾーン住宅</v>
      </c>
      <c r="D93" s="11">
        <v>1</v>
      </c>
      <c r="E93" s="11">
        <v>0</v>
      </c>
      <c r="F93" s="11">
        <v>0</v>
      </c>
      <c r="G93" s="11">
        <v>0</v>
      </c>
      <c r="H93" s="11">
        <v>0</v>
      </c>
      <c r="I93" s="11">
        <v>0</v>
      </c>
      <c r="J93" s="11">
        <v>1</v>
      </c>
      <c r="K93" s="11">
        <v>0</v>
      </c>
      <c r="L93" s="11">
        <v>0</v>
      </c>
      <c r="M93" s="11">
        <v>2</v>
      </c>
      <c r="N93" s="11">
        <v>2</v>
      </c>
      <c r="O93" s="11">
        <v>0</v>
      </c>
      <c r="P93" s="31" t="s">
        <v>317</v>
      </c>
      <c r="Q93" s="11">
        <v>0</v>
      </c>
    </row>
    <row r="94" spans="1:17" ht="16.5" customHeight="1" x14ac:dyDescent="0.2">
      <c r="A94" s="11" t="s">
        <v>167</v>
      </c>
      <c r="B94" s="11" t="s">
        <v>87</v>
      </c>
      <c r="C94" s="12" t="str">
        <f t="shared" si="1"/>
        <v>文化ゾーン沿道</v>
      </c>
      <c r="D94" s="11">
        <v>1</v>
      </c>
      <c r="E94" s="11">
        <v>0</v>
      </c>
      <c r="F94" s="11">
        <v>0</v>
      </c>
      <c r="G94" s="11">
        <v>0</v>
      </c>
      <c r="H94" s="11">
        <v>0</v>
      </c>
      <c r="I94" s="11">
        <v>0</v>
      </c>
      <c r="J94" s="11">
        <v>0</v>
      </c>
      <c r="K94" s="11">
        <v>0</v>
      </c>
      <c r="L94" s="11">
        <v>0</v>
      </c>
      <c r="M94" s="11">
        <v>2</v>
      </c>
      <c r="N94" s="11">
        <v>2</v>
      </c>
      <c r="O94" s="11">
        <v>0</v>
      </c>
      <c r="P94" s="31" t="s">
        <v>317</v>
      </c>
      <c r="Q94" s="11">
        <v>0</v>
      </c>
    </row>
    <row r="95" spans="1:17" ht="16.5" customHeight="1" x14ac:dyDescent="0.2">
      <c r="A95" s="11" t="s">
        <v>167</v>
      </c>
      <c r="B95" s="11" t="s">
        <v>168</v>
      </c>
      <c r="C95" s="12" t="str">
        <f t="shared" si="1"/>
        <v>文化ゾーン文化振興</v>
      </c>
      <c r="D95" s="11">
        <v>0</v>
      </c>
      <c r="E95" s="11">
        <v>0</v>
      </c>
      <c r="F95" s="11">
        <v>0</v>
      </c>
      <c r="G95" s="11">
        <v>0</v>
      </c>
      <c r="H95" s="11">
        <v>0</v>
      </c>
      <c r="I95" s="11">
        <v>0</v>
      </c>
      <c r="J95" s="11">
        <v>0</v>
      </c>
      <c r="K95" s="11">
        <v>0</v>
      </c>
      <c r="L95" s="11">
        <v>0</v>
      </c>
      <c r="M95" s="11">
        <v>2</v>
      </c>
      <c r="N95" s="11">
        <v>2</v>
      </c>
      <c r="O95" s="11">
        <v>0</v>
      </c>
      <c r="P95" s="31" t="s">
        <v>317</v>
      </c>
      <c r="Q95" s="11">
        <v>0</v>
      </c>
    </row>
    <row r="96" spans="1:17" ht="16.5" customHeight="1" x14ac:dyDescent="0.2">
      <c r="A96" s="11" t="s">
        <v>169</v>
      </c>
      <c r="B96" s="11" t="s">
        <v>73</v>
      </c>
      <c r="C96" s="12" t="str">
        <f t="shared" si="1"/>
        <v>桝塚東町東郷前―</v>
      </c>
      <c r="D96" s="11">
        <v>1</v>
      </c>
      <c r="E96" s="11">
        <v>1</v>
      </c>
      <c r="F96" s="11">
        <v>1</v>
      </c>
      <c r="G96" s="11">
        <v>1</v>
      </c>
      <c r="H96" s="11">
        <v>1</v>
      </c>
      <c r="I96" s="11">
        <v>1</v>
      </c>
      <c r="J96" s="11">
        <v>1</v>
      </c>
      <c r="K96" s="11">
        <v>0</v>
      </c>
      <c r="L96" s="11">
        <v>1</v>
      </c>
      <c r="M96" s="11">
        <v>2</v>
      </c>
      <c r="N96" s="11">
        <v>2</v>
      </c>
      <c r="O96" s="11">
        <v>0</v>
      </c>
      <c r="P96" s="31" t="s">
        <v>315</v>
      </c>
      <c r="Q96" s="11">
        <v>0</v>
      </c>
    </row>
    <row r="97" spans="1:17" ht="16.5" customHeight="1" x14ac:dyDescent="0.2">
      <c r="A97" s="11" t="s">
        <v>170</v>
      </c>
      <c r="B97" s="11" t="s">
        <v>73</v>
      </c>
      <c r="C97" s="12" t="str">
        <f t="shared" si="1"/>
        <v>御船山ノ神―</v>
      </c>
      <c r="D97" s="11">
        <v>1</v>
      </c>
      <c r="E97" s="11">
        <v>1</v>
      </c>
      <c r="F97" s="11">
        <v>1</v>
      </c>
      <c r="G97" s="11">
        <v>1</v>
      </c>
      <c r="H97" s="11">
        <v>1</v>
      </c>
      <c r="I97" s="11">
        <v>1</v>
      </c>
      <c r="J97" s="11">
        <v>1</v>
      </c>
      <c r="K97" s="11">
        <v>0</v>
      </c>
      <c r="L97" s="11">
        <v>0</v>
      </c>
      <c r="M97" s="11">
        <v>2</v>
      </c>
      <c r="N97" s="11">
        <v>0</v>
      </c>
      <c r="O97" s="11">
        <v>2</v>
      </c>
      <c r="P97" s="30" t="s">
        <v>287</v>
      </c>
      <c r="Q97" s="11">
        <v>0</v>
      </c>
    </row>
    <row r="98" spans="1:17" ht="16.5" customHeight="1" x14ac:dyDescent="0.2">
      <c r="A98" s="11" t="s">
        <v>171</v>
      </c>
      <c r="B98" s="11" t="s">
        <v>73</v>
      </c>
      <c r="C98" s="12" t="str">
        <f t="shared" si="1"/>
        <v>宮上―</v>
      </c>
      <c r="D98" s="11">
        <v>0</v>
      </c>
      <c r="E98" s="11">
        <v>0</v>
      </c>
      <c r="F98" s="11">
        <v>0</v>
      </c>
      <c r="G98" s="11">
        <v>1</v>
      </c>
      <c r="H98" s="11">
        <v>1</v>
      </c>
      <c r="I98" s="11">
        <v>1</v>
      </c>
      <c r="J98" s="11">
        <v>0</v>
      </c>
      <c r="K98" s="11">
        <v>0</v>
      </c>
      <c r="L98" s="11">
        <v>0</v>
      </c>
      <c r="M98" s="11">
        <v>2</v>
      </c>
      <c r="N98" s="11">
        <v>2</v>
      </c>
      <c r="O98" s="11">
        <v>0</v>
      </c>
      <c r="P98" s="31" t="s">
        <v>315</v>
      </c>
      <c r="Q98" s="11">
        <v>0</v>
      </c>
    </row>
    <row r="99" spans="1:17" ht="16.5" customHeight="1" x14ac:dyDescent="0.2">
      <c r="A99" s="11" t="s">
        <v>172</v>
      </c>
      <c r="B99" s="11" t="s">
        <v>73</v>
      </c>
      <c r="C99" s="12" t="str">
        <f t="shared" si="1"/>
        <v>美和住宅―</v>
      </c>
      <c r="D99" s="11">
        <v>0</v>
      </c>
      <c r="E99" s="11">
        <v>2</v>
      </c>
      <c r="F99" s="11">
        <v>1</v>
      </c>
      <c r="G99" s="11">
        <v>1</v>
      </c>
      <c r="H99" s="11">
        <v>1</v>
      </c>
      <c r="I99" s="11">
        <v>1</v>
      </c>
      <c r="J99" s="11">
        <v>2</v>
      </c>
      <c r="K99" s="11">
        <v>0</v>
      </c>
      <c r="L99" s="11">
        <v>0</v>
      </c>
      <c r="M99" s="11">
        <v>2</v>
      </c>
      <c r="N99" s="11">
        <v>1</v>
      </c>
      <c r="O99" s="11">
        <v>0</v>
      </c>
      <c r="P99" s="30" t="s">
        <v>409</v>
      </c>
      <c r="Q99" s="11">
        <v>0</v>
      </c>
    </row>
    <row r="100" spans="1:17" ht="16.5" customHeight="1" x14ac:dyDescent="0.2">
      <c r="A100" s="11" t="s">
        <v>173</v>
      </c>
      <c r="B100" s="11" t="s">
        <v>165</v>
      </c>
      <c r="C100" s="12" t="str">
        <f t="shared" si="1"/>
        <v>美和東―</v>
      </c>
      <c r="D100" s="11">
        <v>0</v>
      </c>
      <c r="E100" s="11">
        <v>0</v>
      </c>
      <c r="F100" s="11">
        <v>0</v>
      </c>
      <c r="G100" s="11">
        <v>1</v>
      </c>
      <c r="H100" s="11">
        <v>1</v>
      </c>
      <c r="I100" s="11">
        <v>1</v>
      </c>
      <c r="J100" s="11">
        <v>0</v>
      </c>
      <c r="K100" s="11">
        <v>0</v>
      </c>
      <c r="L100" s="11">
        <v>0</v>
      </c>
      <c r="M100" s="11">
        <v>0</v>
      </c>
      <c r="N100" s="11">
        <v>2</v>
      </c>
      <c r="O100" s="11">
        <v>0</v>
      </c>
      <c r="P100" s="31"/>
      <c r="Q100" s="11">
        <v>0</v>
      </c>
    </row>
    <row r="101" spans="1:17" ht="16.5" customHeight="1" x14ac:dyDescent="0.2">
      <c r="A101" s="11" t="s">
        <v>174</v>
      </c>
      <c r="B101" s="11" t="s">
        <v>73</v>
      </c>
      <c r="C101" s="12" t="str">
        <f t="shared" si="1"/>
        <v>吉原鶴喰―</v>
      </c>
      <c r="D101" s="11">
        <v>0</v>
      </c>
      <c r="E101" s="11">
        <v>0</v>
      </c>
      <c r="F101" s="11">
        <v>0</v>
      </c>
      <c r="G101" s="11">
        <v>1</v>
      </c>
      <c r="H101" s="11">
        <v>0</v>
      </c>
      <c r="I101" s="11">
        <v>0</v>
      </c>
      <c r="J101" s="11">
        <v>0</v>
      </c>
      <c r="K101" s="11">
        <v>0</v>
      </c>
      <c r="L101" s="11">
        <v>0</v>
      </c>
      <c r="M101" s="11">
        <v>0</v>
      </c>
      <c r="N101" s="11">
        <v>2</v>
      </c>
      <c r="O101" s="11">
        <v>0</v>
      </c>
      <c r="P101" s="31"/>
      <c r="Q101" s="11">
        <v>0</v>
      </c>
    </row>
    <row r="102" spans="1:17" ht="16.5" customHeight="1" x14ac:dyDescent="0.2">
      <c r="A102" s="10" t="s">
        <v>175</v>
      </c>
      <c r="B102" s="11" t="s">
        <v>73</v>
      </c>
      <c r="C102" s="12" t="str">
        <f t="shared" si="1"/>
        <v>リバーサイド寺部―</v>
      </c>
      <c r="D102" s="11">
        <v>1</v>
      </c>
      <c r="E102" s="11">
        <v>1</v>
      </c>
      <c r="F102" s="11">
        <v>2</v>
      </c>
      <c r="G102" s="11">
        <v>1</v>
      </c>
      <c r="H102" s="11">
        <v>1</v>
      </c>
      <c r="I102" s="11">
        <v>1</v>
      </c>
      <c r="J102" s="11">
        <v>1</v>
      </c>
      <c r="K102" s="11">
        <v>0</v>
      </c>
      <c r="L102" s="11">
        <v>0</v>
      </c>
      <c r="M102" s="11">
        <v>2</v>
      </c>
      <c r="N102" s="11">
        <v>2</v>
      </c>
      <c r="O102" s="11">
        <v>0</v>
      </c>
      <c r="P102" s="31" t="s">
        <v>315</v>
      </c>
      <c r="Q102" s="11">
        <v>0</v>
      </c>
    </row>
    <row r="103" spans="1:17" ht="16.5" customHeight="1" x14ac:dyDescent="0.2">
      <c r="A103" s="11" t="s">
        <v>176</v>
      </c>
      <c r="B103" s="11" t="s">
        <v>73</v>
      </c>
      <c r="C103" s="12" t="str">
        <f t="shared" si="1"/>
        <v>若林東高根下―</v>
      </c>
      <c r="D103" s="11">
        <v>1</v>
      </c>
      <c r="E103" s="11">
        <v>0</v>
      </c>
      <c r="F103" s="11">
        <v>0</v>
      </c>
      <c r="G103" s="11">
        <v>1</v>
      </c>
      <c r="H103" s="11">
        <v>0</v>
      </c>
      <c r="I103" s="11">
        <v>0</v>
      </c>
      <c r="J103" s="11">
        <v>0</v>
      </c>
      <c r="K103" s="11">
        <v>1</v>
      </c>
      <c r="L103" s="11">
        <v>0</v>
      </c>
      <c r="M103" s="11">
        <v>2</v>
      </c>
      <c r="N103" s="11">
        <v>2</v>
      </c>
      <c r="O103" s="11">
        <v>0</v>
      </c>
      <c r="P103" s="31" t="s">
        <v>318</v>
      </c>
      <c r="Q103" s="11">
        <v>0</v>
      </c>
    </row>
    <row r="104" spans="1:17" ht="16.5" customHeight="1" x14ac:dyDescent="0.2">
      <c r="A104" s="16" t="s">
        <v>413</v>
      </c>
      <c r="B104" s="11" t="s">
        <v>73</v>
      </c>
      <c r="C104" s="12" t="str">
        <f t="shared" ref="C104" si="2">A104&amp;B104</f>
        <v>若林東宮間―</v>
      </c>
      <c r="D104" s="11">
        <v>1</v>
      </c>
      <c r="E104" s="11">
        <v>1</v>
      </c>
      <c r="F104" s="11">
        <v>1</v>
      </c>
      <c r="G104" s="11">
        <v>1</v>
      </c>
      <c r="H104" s="11">
        <v>1</v>
      </c>
      <c r="I104" s="11">
        <v>1</v>
      </c>
      <c r="J104" s="11">
        <v>1</v>
      </c>
      <c r="K104" s="11">
        <v>0</v>
      </c>
      <c r="L104" s="11">
        <v>1</v>
      </c>
      <c r="M104" s="11">
        <v>2</v>
      </c>
      <c r="N104" s="11">
        <v>2</v>
      </c>
      <c r="O104" s="11">
        <v>0</v>
      </c>
      <c r="P104" s="31" t="s">
        <v>292</v>
      </c>
      <c r="Q104" s="11">
        <v>0</v>
      </c>
    </row>
  </sheetData>
  <sheetProtection algorithmName="SHA-512" hashValue="4L/bVqzqhwTcOzsdjJrkIODFOOx2ivPs02SY4JnXNWMd4hE43jcWP8yaOxthixuSmUox0pHve7gETOyjFai5Gg==" saltValue="JPSTYnhbgkYbM1k6effH/Q==" spinCount="100000" sheet="1" objects="1" scenarios="1"/>
  <autoFilter ref="A1:C103" xr:uid="{00000000-0009-0000-0000-000002000000}"/>
  <mergeCells count="14">
    <mergeCell ref="P1:P2"/>
    <mergeCell ref="Q1:Q2"/>
    <mergeCell ref="A1:A2"/>
    <mergeCell ref="B1:B2"/>
    <mergeCell ref="C1:C2"/>
    <mergeCell ref="M1:M2"/>
    <mergeCell ref="N1:N2"/>
    <mergeCell ref="O1:O2"/>
    <mergeCell ref="D1:D2"/>
    <mergeCell ref="E1:E2"/>
    <mergeCell ref="F1:F2"/>
    <mergeCell ref="G1:G2"/>
    <mergeCell ref="H1:I1"/>
    <mergeCell ref="J1:L1"/>
  </mergeCells>
  <phoneticPr fontId="3"/>
  <conditionalFormatting sqref="D3:O103 Q3:Q104">
    <cfRule type="cellIs" dxfId="2" priority="5" operator="equal">
      <formula>2</formula>
    </cfRule>
  </conditionalFormatting>
  <conditionalFormatting sqref="W138:AN139">
    <cfRule type="expression" priority="4">
      <formula>"or(地区計画の内容!$T$11=2,地区計画の内容!$T$12=2,地区計画の内容!$T$13=2,地区計画の内容!$T$14=2)"</formula>
    </cfRule>
  </conditionalFormatting>
  <conditionalFormatting sqref="O104">
    <cfRule type="cellIs" dxfId="1" priority="2" operator="equal">
      <formula>2</formula>
    </cfRule>
  </conditionalFormatting>
  <conditionalFormatting sqref="D104:N104">
    <cfRule type="cellIs" dxfId="0" priority="1" operator="equal">
      <formula>2</formula>
    </cfRule>
  </conditionalFormatting>
  <pageMargins left="0.70866141732283472" right="0.70866141732283472" top="0.74803149606299213" bottom="0.74803149606299213" header="0.31496062992125984" footer="0.31496062992125984"/>
  <pageSetup paperSize="8"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1"/>
  <sheetViews>
    <sheetView workbookViewId="0">
      <selection activeCell="A12" sqref="A12"/>
    </sheetView>
  </sheetViews>
  <sheetFormatPr defaultRowHeight="13.2" x14ac:dyDescent="0.2"/>
  <cols>
    <col min="1" max="1" width="23.77734375" customWidth="1"/>
  </cols>
  <sheetData>
    <row r="1" spans="1:1" x14ac:dyDescent="0.2">
      <c r="A1" t="s">
        <v>74</v>
      </c>
    </row>
    <row r="2" spans="1:1" x14ac:dyDescent="0.2">
      <c r="A2" t="s">
        <v>77</v>
      </c>
    </row>
    <row r="3" spans="1:1" x14ac:dyDescent="0.2">
      <c r="A3" t="s">
        <v>223</v>
      </c>
    </row>
    <row r="4" spans="1:1" x14ac:dyDescent="0.2">
      <c r="A4" t="s">
        <v>224</v>
      </c>
    </row>
    <row r="5" spans="1:1" x14ac:dyDescent="0.2">
      <c r="A5" t="s">
        <v>225</v>
      </c>
    </row>
    <row r="6" spans="1:1" x14ac:dyDescent="0.2">
      <c r="A6" t="s">
        <v>226</v>
      </c>
    </row>
    <row r="7" spans="1:1" x14ac:dyDescent="0.2">
      <c r="A7" t="s">
        <v>227</v>
      </c>
    </row>
    <row r="8" spans="1:1" x14ac:dyDescent="0.2">
      <c r="A8" t="s">
        <v>228</v>
      </c>
    </row>
    <row r="9" spans="1:1" x14ac:dyDescent="0.2">
      <c r="A9" t="s">
        <v>229</v>
      </c>
    </row>
    <row r="10" spans="1:1" x14ac:dyDescent="0.2">
      <c r="A10" t="s">
        <v>230</v>
      </c>
    </row>
    <row r="11" spans="1:1" x14ac:dyDescent="0.2">
      <c r="A11" t="s">
        <v>412</v>
      </c>
    </row>
    <row r="12" spans="1:1" x14ac:dyDescent="0.2">
      <c r="A12" t="s">
        <v>231</v>
      </c>
    </row>
    <row r="13" spans="1:1" x14ac:dyDescent="0.2">
      <c r="A13" t="s">
        <v>232</v>
      </c>
    </row>
    <row r="14" spans="1:1" x14ac:dyDescent="0.2">
      <c r="A14" t="s">
        <v>233</v>
      </c>
    </row>
    <row r="15" spans="1:1" x14ac:dyDescent="0.2">
      <c r="A15" t="s">
        <v>234</v>
      </c>
    </row>
    <row r="16" spans="1:1" x14ac:dyDescent="0.2">
      <c r="A16" t="s">
        <v>235</v>
      </c>
    </row>
    <row r="17" spans="1:1" x14ac:dyDescent="0.2">
      <c r="A17" t="s">
        <v>236</v>
      </c>
    </row>
    <row r="18" spans="1:1" x14ac:dyDescent="0.2">
      <c r="A18" t="s">
        <v>237</v>
      </c>
    </row>
    <row r="19" spans="1:1" x14ac:dyDescent="0.2">
      <c r="A19" t="s">
        <v>238</v>
      </c>
    </row>
    <row r="20" spans="1:1" x14ac:dyDescent="0.2">
      <c r="A20" t="s">
        <v>239</v>
      </c>
    </row>
    <row r="21" spans="1:1" x14ac:dyDescent="0.2">
      <c r="A21" t="s">
        <v>240</v>
      </c>
    </row>
    <row r="22" spans="1:1" x14ac:dyDescent="0.2">
      <c r="A22" t="s">
        <v>241</v>
      </c>
    </row>
    <row r="23" spans="1:1" x14ac:dyDescent="0.2">
      <c r="A23" t="s">
        <v>242</v>
      </c>
    </row>
    <row r="24" spans="1:1" x14ac:dyDescent="0.2">
      <c r="A24" t="s">
        <v>243</v>
      </c>
    </row>
    <row r="25" spans="1:1" x14ac:dyDescent="0.2">
      <c r="A25" t="s">
        <v>244</v>
      </c>
    </row>
    <row r="26" spans="1:1" x14ac:dyDescent="0.2">
      <c r="A26" t="s">
        <v>125</v>
      </c>
    </row>
    <row r="27" spans="1:1" x14ac:dyDescent="0.2">
      <c r="A27" t="s">
        <v>407</v>
      </c>
    </row>
    <row r="28" spans="1:1" x14ac:dyDescent="0.2">
      <c r="A28" t="s">
        <v>126</v>
      </c>
    </row>
    <row r="29" spans="1:1" x14ac:dyDescent="0.2">
      <c r="A29" t="s">
        <v>127</v>
      </c>
    </row>
    <row r="30" spans="1:1" x14ac:dyDescent="0.2">
      <c r="A30" t="s">
        <v>129</v>
      </c>
    </row>
    <row r="31" spans="1:1" x14ac:dyDescent="0.2">
      <c r="A31" t="s">
        <v>132</v>
      </c>
    </row>
    <row r="32" spans="1:1" x14ac:dyDescent="0.2">
      <c r="A32" t="s">
        <v>134</v>
      </c>
    </row>
    <row r="33" spans="1:1" x14ac:dyDescent="0.2">
      <c r="A33" t="s">
        <v>135</v>
      </c>
    </row>
    <row r="34" spans="1:1" x14ac:dyDescent="0.2">
      <c r="A34" t="s">
        <v>245</v>
      </c>
    </row>
    <row r="35" spans="1:1" x14ac:dyDescent="0.2">
      <c r="A35" t="s">
        <v>140</v>
      </c>
    </row>
    <row r="36" spans="1:1" x14ac:dyDescent="0.2">
      <c r="A36" t="s">
        <v>141</v>
      </c>
    </row>
    <row r="37" spans="1:1" x14ac:dyDescent="0.2">
      <c r="A37" t="s">
        <v>144</v>
      </c>
    </row>
    <row r="38" spans="1:1" x14ac:dyDescent="0.2">
      <c r="A38" t="s">
        <v>145</v>
      </c>
    </row>
    <row r="39" spans="1:1" x14ac:dyDescent="0.2">
      <c r="A39" t="s">
        <v>246</v>
      </c>
    </row>
    <row r="40" spans="1:1" x14ac:dyDescent="0.2">
      <c r="A40" t="s">
        <v>247</v>
      </c>
    </row>
    <row r="41" spans="1:1" x14ac:dyDescent="0.2">
      <c r="A41" t="s">
        <v>248</v>
      </c>
    </row>
    <row r="42" spans="1:1" x14ac:dyDescent="0.2">
      <c r="A42" t="s">
        <v>249</v>
      </c>
    </row>
    <row r="43" spans="1:1" x14ac:dyDescent="0.2">
      <c r="A43" t="s">
        <v>250</v>
      </c>
    </row>
    <row r="44" spans="1:1" x14ac:dyDescent="0.2">
      <c r="A44" t="s">
        <v>251</v>
      </c>
    </row>
    <row r="45" spans="1:1" x14ac:dyDescent="0.2">
      <c r="A45" t="s">
        <v>252</v>
      </c>
    </row>
    <row r="46" spans="1:1" x14ac:dyDescent="0.2">
      <c r="A46" t="s">
        <v>253</v>
      </c>
    </row>
    <row r="47" spans="1:1" x14ac:dyDescent="0.2">
      <c r="A47" t="s">
        <v>254</v>
      </c>
    </row>
    <row r="48" spans="1:1" x14ac:dyDescent="0.2">
      <c r="A48" t="s">
        <v>255</v>
      </c>
    </row>
    <row r="49" spans="1:1" x14ac:dyDescent="0.2">
      <c r="A49" t="s">
        <v>256</v>
      </c>
    </row>
    <row r="50" spans="1:1" x14ac:dyDescent="0.2">
      <c r="A50" t="s">
        <v>164</v>
      </c>
    </row>
    <row r="51" spans="1:1" x14ac:dyDescent="0.2">
      <c r="A51" t="s">
        <v>257</v>
      </c>
    </row>
    <row r="52" spans="1:1" x14ac:dyDescent="0.2">
      <c r="A52" t="s">
        <v>167</v>
      </c>
    </row>
    <row r="53" spans="1:1" x14ac:dyDescent="0.2">
      <c r="A53" t="s">
        <v>258</v>
      </c>
    </row>
    <row r="54" spans="1:1" x14ac:dyDescent="0.2">
      <c r="A54" t="s">
        <v>259</v>
      </c>
    </row>
    <row r="55" spans="1:1" x14ac:dyDescent="0.2">
      <c r="A55" t="s">
        <v>260</v>
      </c>
    </row>
    <row r="56" spans="1:1" x14ac:dyDescent="0.2">
      <c r="A56" t="s">
        <v>410</v>
      </c>
    </row>
    <row r="57" spans="1:1" x14ac:dyDescent="0.2">
      <c r="A57" t="s">
        <v>261</v>
      </c>
    </row>
    <row r="58" spans="1:1" x14ac:dyDescent="0.2">
      <c r="A58" t="s">
        <v>262</v>
      </c>
    </row>
    <row r="59" spans="1:1" x14ac:dyDescent="0.2">
      <c r="A59" t="s">
        <v>263</v>
      </c>
    </row>
    <row r="60" spans="1:1" x14ac:dyDescent="0.2">
      <c r="A60" t="s">
        <v>264</v>
      </c>
    </row>
    <row r="61" spans="1:1" x14ac:dyDescent="0.2">
      <c r="A61" t="s">
        <v>411</v>
      </c>
    </row>
  </sheetData>
  <sheetProtection algorithmName="SHA-512" hashValue="CTnvMAbkPRP9BySi6ZNFWPr64OHq802M1V7wM2oSXCk+nSKe2cJQzyCtjA9J1Sh+4mFEnFSCeGuHgjhUqUO7hA==" saltValue="hx6GsMnRskfhQ7uALAb//g==" spinCount="100000" sheet="1" objects="1" scenarios="1"/>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workbookViewId="0">
      <selection activeCell="E26" sqref="E26"/>
    </sheetView>
  </sheetViews>
  <sheetFormatPr defaultRowHeight="13.2" x14ac:dyDescent="0.2"/>
  <cols>
    <col min="1" max="1" width="12.33203125" customWidth="1"/>
    <col min="2" max="2" width="20.88671875" customWidth="1"/>
    <col min="4" max="4" width="13.77734375" customWidth="1"/>
    <col min="5" max="5" width="8.6640625" customWidth="1"/>
    <col min="6" max="6" width="9" customWidth="1"/>
    <col min="9" max="9" width="11.77734375" customWidth="1"/>
  </cols>
  <sheetData>
    <row r="1" spans="1:10" x14ac:dyDescent="0.2">
      <c r="A1" s="17" t="s">
        <v>269</v>
      </c>
      <c r="B1" s="9"/>
      <c r="D1" s="9"/>
      <c r="E1" s="9"/>
      <c r="F1" s="9"/>
    </row>
    <row r="2" spans="1:10" x14ac:dyDescent="0.2">
      <c r="A2" s="16" t="s">
        <v>1</v>
      </c>
      <c r="B2" s="36">
        <f>届出書!$I$1</f>
        <v>0</v>
      </c>
      <c r="D2" s="35" t="s">
        <v>336</v>
      </c>
      <c r="E2" s="35" t="s">
        <v>335</v>
      </c>
      <c r="F2" s="9"/>
    </row>
    <row r="3" spans="1:10" x14ac:dyDescent="0.2">
      <c r="A3" s="16" t="s">
        <v>270</v>
      </c>
      <c r="B3" s="36">
        <f>届出書!$J$4</f>
        <v>0</v>
      </c>
      <c r="D3" s="16" t="s">
        <v>278</v>
      </c>
      <c r="E3" s="36">
        <f>COUNTIF(D12:D15,2)</f>
        <v>0</v>
      </c>
      <c r="F3" s="9"/>
    </row>
    <row r="4" spans="1:10" ht="13.8" thickBot="1" x14ac:dyDescent="0.25">
      <c r="A4" s="33" t="s">
        <v>72</v>
      </c>
      <c r="B4" s="37" t="str">
        <f>B2&amp;B3</f>
        <v>00</v>
      </c>
      <c r="D4" s="33" t="s">
        <v>279</v>
      </c>
      <c r="E4" s="36">
        <f>COUNTIF(D15:D16,2)</f>
        <v>0</v>
      </c>
      <c r="F4" s="9"/>
    </row>
    <row r="5" spans="1:10" ht="13.8" thickBot="1" x14ac:dyDescent="0.25">
      <c r="A5" s="41" t="s">
        <v>326</v>
      </c>
      <c r="B5" s="42" t="s">
        <v>327</v>
      </c>
      <c r="C5" s="44" t="s">
        <v>380</v>
      </c>
      <c r="D5" s="45" t="s">
        <v>352</v>
      </c>
      <c r="F5" s="56" t="s">
        <v>381</v>
      </c>
      <c r="I5" s="62" t="s">
        <v>383</v>
      </c>
    </row>
    <row r="6" spans="1:10" x14ac:dyDescent="0.2">
      <c r="A6" s="39" t="s">
        <v>271</v>
      </c>
      <c r="B6" s="40" t="s">
        <v>338</v>
      </c>
      <c r="C6" s="46" t="e">
        <f>INDEX(地区計画の内容!$A$1:$Q$104,MATCH($B$4,地区計画の内容!$C:$C,0),MATCH($B6,地区計画の内容!$1:$1,0))</f>
        <v>#N/A</v>
      </c>
      <c r="D6" s="47" t="e">
        <f>IF(AND(C6=1,届出書!$AE$38="■"),0,C6)</f>
        <v>#N/A</v>
      </c>
      <c r="F6" s="57" t="e">
        <f>D6</f>
        <v>#N/A</v>
      </c>
      <c r="G6" t="s">
        <v>368</v>
      </c>
      <c r="I6" s="54" t="e">
        <f>IF(SUM(F6:F18)=0,0,1)</f>
        <v>#N/A</v>
      </c>
    </row>
    <row r="7" spans="1:10" x14ac:dyDescent="0.2">
      <c r="A7" s="38" t="s">
        <v>328</v>
      </c>
      <c r="B7" s="34" t="s">
        <v>339</v>
      </c>
      <c r="C7" s="48" t="e">
        <f>INDEX(地区計画の内容!$A$1:$Q$104,MATCH($B$4,地区計画の内容!$C:$C,0),MATCH($B7,地区計画の内容!$1:$1,0))</f>
        <v>#N/A</v>
      </c>
      <c r="D7" s="49" t="e">
        <f>IF(AND(C7=1,届出書!$AE$38="■"),0,C7)</f>
        <v>#N/A</v>
      </c>
      <c r="F7" s="57" t="e">
        <f>IF(D7=D29,D7,MAX(D7,D29))</f>
        <v>#N/A</v>
      </c>
      <c r="G7" s="17" t="s">
        <v>369</v>
      </c>
      <c r="I7" s="35" t="s">
        <v>336</v>
      </c>
      <c r="J7" s="35" t="s">
        <v>335</v>
      </c>
    </row>
    <row r="8" spans="1:10" x14ac:dyDescent="0.2">
      <c r="A8" s="38" t="s">
        <v>329</v>
      </c>
      <c r="B8" s="34" t="s">
        <v>340</v>
      </c>
      <c r="C8" s="48" t="e">
        <f>INDEX(地区計画の内容!$A$1:$Q$104,MATCH($B$4,地区計画の内容!$C:$C,0),MATCH($B8,地区計画の内容!$1:$1,0))</f>
        <v>#N/A</v>
      </c>
      <c r="D8" s="49" t="e">
        <f>IF(AND(C8=1,届出書!$AE$38="■"),0,C8)</f>
        <v>#N/A</v>
      </c>
      <c r="F8" s="57" t="e">
        <f>IF(D8=D30,D8,MAX(D8,D30))</f>
        <v>#N/A</v>
      </c>
      <c r="G8" s="17" t="s">
        <v>370</v>
      </c>
      <c r="I8" s="16" t="s">
        <v>278</v>
      </c>
      <c r="J8" s="55">
        <f>COUNTIF(F12:F15,2)</f>
        <v>0</v>
      </c>
    </row>
    <row r="9" spans="1:10" x14ac:dyDescent="0.2">
      <c r="A9" s="38" t="s">
        <v>330</v>
      </c>
      <c r="B9" s="34" t="s">
        <v>341</v>
      </c>
      <c r="C9" s="48" t="e">
        <f>INDEX(地区計画の内容!$A$1:$Q$104,MATCH($B$4,地区計画の内容!$C:$C,0),MATCH($B9,地区計画の内容!$1:$1,0))</f>
        <v>#N/A</v>
      </c>
      <c r="D9" s="49" t="e">
        <f>IF(AND(C9=1,届出書!$AE$38="■"),0,C9)</f>
        <v>#N/A</v>
      </c>
      <c r="F9" s="57" t="e">
        <f>D9</f>
        <v>#N/A</v>
      </c>
      <c r="I9" s="16" t="s">
        <v>279</v>
      </c>
      <c r="J9" s="55">
        <f>COUNTIF(F15:F16,2)</f>
        <v>0</v>
      </c>
    </row>
    <row r="10" spans="1:10" x14ac:dyDescent="0.2">
      <c r="A10" s="322" t="s">
        <v>342</v>
      </c>
      <c r="B10" s="323"/>
      <c r="C10" s="50">
        <f>IF(COUNTIF(C7:C9,2)&gt;=1,2,IF(COUNTIF(C7:C9,1)&gt;=1,1,0))</f>
        <v>0</v>
      </c>
      <c r="D10" s="49">
        <f>IF(AND(C10=1,届出書!$AE$38="■"),0,C10)</f>
        <v>0</v>
      </c>
      <c r="F10" s="57">
        <f>IF(D10=D32,D10,IF(OR(F7=2,F8=2,F9=2),2,IF(OR(F7=1,F8=1,F9=1),1,0)))</f>
        <v>0</v>
      </c>
      <c r="G10" t="s">
        <v>371</v>
      </c>
    </row>
    <row r="11" spans="1:10" x14ac:dyDescent="0.2">
      <c r="A11" s="38" t="s">
        <v>272</v>
      </c>
      <c r="B11" s="34" t="s">
        <v>343</v>
      </c>
      <c r="C11" s="48" t="e">
        <f>INDEX(地区計画の内容!$A$1:$Q$104,MATCH($B$4,地区計画の内容!$C:$C,0),MATCH($B11,地区計画の内容!$2:$2,0))</f>
        <v>#N/A</v>
      </c>
      <c r="D11" s="49" t="e">
        <f>IF(AND(C11=1,届出書!$AE$38="■"),0,C11)</f>
        <v>#N/A</v>
      </c>
      <c r="F11" s="57" t="e">
        <f t="shared" ref="F11:F18" si="0">IF(D11=D33,D11,MAX(D11,D33))</f>
        <v>#N/A</v>
      </c>
      <c r="G11" s="17" t="s">
        <v>386</v>
      </c>
    </row>
    <row r="12" spans="1:10" x14ac:dyDescent="0.2">
      <c r="A12" s="38" t="s">
        <v>52</v>
      </c>
      <c r="B12" s="34" t="s">
        <v>344</v>
      </c>
      <c r="C12" s="48" t="e">
        <f>INDEX(地区計画の内容!$A$1:$Q$104,MATCH($B$4,地区計画の内容!$C:$C,0),MATCH($B12,地区計画の内容!$2:$2,0))</f>
        <v>#N/A</v>
      </c>
      <c r="D12" s="49" t="e">
        <f>IF(AND(C12=1,届出書!$AE$38="■"),0,C12)</f>
        <v>#N/A</v>
      </c>
      <c r="F12" s="57" t="e">
        <f t="shared" si="0"/>
        <v>#N/A</v>
      </c>
      <c r="G12" s="17" t="s">
        <v>372</v>
      </c>
      <c r="I12" t="s">
        <v>388</v>
      </c>
    </row>
    <row r="13" spans="1:10" x14ac:dyDescent="0.2">
      <c r="A13" s="38" t="s">
        <v>57</v>
      </c>
      <c r="B13" s="34" t="s">
        <v>345</v>
      </c>
      <c r="C13" s="48" t="e">
        <f>INDEX(地区計画の内容!$A$1:$Q$104,MATCH($B$4,地区計画の内容!$C:$C,0),MATCH($B13,地区計画の内容!$2:$2,0))</f>
        <v>#N/A</v>
      </c>
      <c r="D13" s="49" t="e">
        <f>IF(AND(C13=1,届出書!$AE$38="■"),0,C13)</f>
        <v>#N/A</v>
      </c>
      <c r="F13" s="57" t="e">
        <f t="shared" si="0"/>
        <v>#N/A</v>
      </c>
      <c r="G13" s="17" t="s">
        <v>373</v>
      </c>
    </row>
    <row r="14" spans="1:10" x14ac:dyDescent="0.2">
      <c r="A14" s="38" t="s">
        <v>331</v>
      </c>
      <c r="B14" s="34" t="s">
        <v>346</v>
      </c>
      <c r="C14" s="48" t="e">
        <f>INDEX(地区計画の内容!$A$1:$Q$104,MATCH($B$4,地区計画の内容!$C:$C,0),MATCH($B14,地区計画の内容!$2:$2,0))</f>
        <v>#N/A</v>
      </c>
      <c r="D14" s="49" t="e">
        <f>IF(AND(C14=1,届出書!$AE$38="■"),0,C14)</f>
        <v>#N/A</v>
      </c>
      <c r="F14" s="57" t="e">
        <f t="shared" si="0"/>
        <v>#N/A</v>
      </c>
      <c r="G14" s="17" t="s">
        <v>385</v>
      </c>
    </row>
    <row r="15" spans="1:10" x14ac:dyDescent="0.2">
      <c r="A15" s="38" t="s">
        <v>334</v>
      </c>
      <c r="B15" s="34" t="s">
        <v>347</v>
      </c>
      <c r="C15" s="48" t="e">
        <f>INDEX(地区計画の内容!$A$1:$Q$104,MATCH($B$4,地区計画の内容!$C:$C,0),MATCH($B15,地区計画の内容!$1:$1,0))</f>
        <v>#N/A</v>
      </c>
      <c r="D15" s="49" t="e">
        <f>IF(AND(C15=1,届出書!$AE$38="■"),0,C15)</f>
        <v>#N/A</v>
      </c>
      <c r="F15" s="57" t="e">
        <f t="shared" si="0"/>
        <v>#N/A</v>
      </c>
      <c r="G15" s="17" t="s">
        <v>374</v>
      </c>
    </row>
    <row r="16" spans="1:10" x14ac:dyDescent="0.2">
      <c r="A16" s="38" t="s">
        <v>332</v>
      </c>
      <c r="B16" s="34" t="s">
        <v>348</v>
      </c>
      <c r="C16" s="48" t="e">
        <f>INDEX(地区計画の内容!$A$1:$Q$104,MATCH($B$4,地区計画の内容!$C:$C,0),MATCH($B16,地区計画の内容!$1:$1,0))</f>
        <v>#N/A</v>
      </c>
      <c r="D16" s="49" t="e">
        <f>IF(AND(C16=1,届出書!$AE$38="■"),0,C16)</f>
        <v>#N/A</v>
      </c>
      <c r="F16" s="57" t="e">
        <f t="shared" si="0"/>
        <v>#N/A</v>
      </c>
      <c r="G16" s="17" t="s">
        <v>375</v>
      </c>
    </row>
    <row r="17" spans="1:16" x14ac:dyDescent="0.2">
      <c r="A17" s="38" t="s">
        <v>56</v>
      </c>
      <c r="B17" s="34" t="s">
        <v>349</v>
      </c>
      <c r="C17" s="48" t="e">
        <f>INDEX(地区計画の内容!$A$1:$Q$104,MATCH($B$4,地区計画の内容!$C:$C,0),MATCH($B17,地区計画の内容!$1:$1,0))</f>
        <v>#N/A</v>
      </c>
      <c r="D17" s="49" t="e">
        <f>IF(AND(C17=1,届出書!$AE$38="■"),0,C17)</f>
        <v>#N/A</v>
      </c>
      <c r="F17" s="57" t="e">
        <f t="shared" si="0"/>
        <v>#N/A</v>
      </c>
      <c r="G17" s="17" t="s">
        <v>387</v>
      </c>
    </row>
    <row r="18" spans="1:16" ht="13.8" thickBot="1" x14ac:dyDescent="0.25">
      <c r="A18" s="38" t="s">
        <v>333</v>
      </c>
      <c r="B18" s="34" t="s">
        <v>350</v>
      </c>
      <c r="C18" s="48" t="e">
        <f>INDEX(地区計画の内容!$A$1:$Q$104,MATCH($B$4,地区計画の内容!$C:$C,0),MATCH($B18,地区計画の内容!$1:$1,0))</f>
        <v>#N/A</v>
      </c>
      <c r="D18" s="49" t="e">
        <f>IF(AND(C18=1,届出書!$AE$38="■"),0,C18)</f>
        <v>#N/A</v>
      </c>
      <c r="F18" s="58" t="e">
        <f t="shared" si="0"/>
        <v>#N/A</v>
      </c>
      <c r="G18" s="17" t="s">
        <v>376</v>
      </c>
    </row>
    <row r="19" spans="1:16" x14ac:dyDescent="0.2">
      <c r="A19" s="324" t="s">
        <v>337</v>
      </c>
      <c r="B19" s="325"/>
      <c r="C19" s="325"/>
      <c r="D19" s="326"/>
      <c r="F19" s="61" t="s">
        <v>382</v>
      </c>
      <c r="G19" s="59"/>
      <c r="H19" s="59"/>
      <c r="I19" s="59"/>
      <c r="J19" s="59"/>
      <c r="K19" s="59"/>
      <c r="L19" s="59"/>
      <c r="M19" s="59"/>
      <c r="N19" s="59"/>
      <c r="O19" s="59"/>
      <c r="P19" s="60"/>
    </row>
    <row r="20" spans="1:16" ht="13.8" thickBot="1" x14ac:dyDescent="0.25">
      <c r="A20" s="319" t="str">
        <f>IFERROR(IF(C15=2,INDEX(地区計画の内容!$A$1:$Q$104,MATCH($B$4,地区計画の内容!$C:$C,0),MATCH($A19,地区計画の内容!$1:$1,0)),""),"※注意　地区の選択が正しいかご確認ください。")</f>
        <v>※注意　地区の選択が正しいかご確認ください。</v>
      </c>
      <c r="B20" s="320"/>
      <c r="C20" s="320"/>
      <c r="D20" s="321"/>
      <c r="F20" s="310" t="str">
        <f>IF(B26="",A20,IF(A20=A42,A20,"・"&amp;A20&amp;CHAR(10)&amp;"・"&amp;A42))</f>
        <v>※注意　地区の選択が正しいかご確認ください。</v>
      </c>
      <c r="G20" s="311"/>
      <c r="H20" s="311"/>
      <c r="I20" s="311"/>
      <c r="J20" s="311"/>
      <c r="K20" s="311"/>
      <c r="L20" s="311"/>
      <c r="M20" s="311"/>
      <c r="N20" s="311"/>
      <c r="O20" s="311"/>
      <c r="P20" s="312"/>
    </row>
    <row r="21" spans="1:16" x14ac:dyDescent="0.2">
      <c r="A21" s="51" t="s">
        <v>353</v>
      </c>
      <c r="F21" s="313"/>
      <c r="G21" s="314"/>
      <c r="H21" s="314"/>
      <c r="I21" s="314"/>
      <c r="J21" s="314"/>
      <c r="K21" s="314"/>
      <c r="L21" s="314"/>
      <c r="M21" s="314"/>
      <c r="N21" s="314"/>
      <c r="O21" s="314"/>
      <c r="P21" s="315"/>
    </row>
    <row r="22" spans="1:16" ht="13.8" thickBot="1" x14ac:dyDescent="0.25">
      <c r="A22" s="52" t="e">
        <f>IF(SUM(D6:D18)=0,0,1)</f>
        <v>#N/A</v>
      </c>
      <c r="F22" s="316"/>
      <c r="G22" s="317"/>
      <c r="H22" s="317"/>
      <c r="I22" s="317"/>
      <c r="J22" s="317"/>
      <c r="K22" s="317"/>
      <c r="L22" s="317"/>
      <c r="M22" s="317"/>
      <c r="N22" s="317"/>
      <c r="O22" s="317"/>
      <c r="P22" s="318"/>
    </row>
    <row r="24" spans="1:16" x14ac:dyDescent="0.2">
      <c r="A24" t="s">
        <v>377</v>
      </c>
      <c r="D24" s="35" t="s">
        <v>336</v>
      </c>
      <c r="E24" s="35" t="s">
        <v>335</v>
      </c>
    </row>
    <row r="25" spans="1:16" x14ac:dyDescent="0.2">
      <c r="A25" t="s">
        <v>378</v>
      </c>
      <c r="B25" t="str">
        <f>IF(届出書!$J$6="","",届出書!$J$6)</f>
        <v/>
      </c>
      <c r="D25" s="16" t="s">
        <v>278</v>
      </c>
      <c r="E25" s="36">
        <f>COUNTIF(D34:D37,2)</f>
        <v>0</v>
      </c>
    </row>
    <row r="26" spans="1:16" ht="13.8" thickBot="1" x14ac:dyDescent="0.25">
      <c r="A26" t="s">
        <v>379</v>
      </c>
      <c r="B26" t="str">
        <f>IF(届出書!$J$6="","",B2&amp;B25)</f>
        <v/>
      </c>
      <c r="D26" s="33" t="s">
        <v>279</v>
      </c>
      <c r="E26" s="36">
        <f>COUNTIF(D37:D38,2)</f>
        <v>0</v>
      </c>
    </row>
    <row r="27" spans="1:16" ht="13.8" thickBot="1" x14ac:dyDescent="0.25">
      <c r="A27" s="41" t="s">
        <v>326</v>
      </c>
      <c r="B27" s="42" t="s">
        <v>327</v>
      </c>
      <c r="C27" s="44" t="s">
        <v>380</v>
      </c>
      <c r="D27" s="45" t="s">
        <v>352</v>
      </c>
    </row>
    <row r="28" spans="1:16" x14ac:dyDescent="0.2">
      <c r="A28" s="39" t="s">
        <v>271</v>
      </c>
      <c r="B28" s="40" t="s">
        <v>271</v>
      </c>
      <c r="C28" s="46" t="str">
        <f>IF($B$26="","",INDEX(地区計画の内容!$A$1:$Q$104,MATCH($B$26,地区計画の内容!$C:$C,0),MATCH($B28,地区計画の内容!$1:$1,0)))</f>
        <v/>
      </c>
      <c r="D28" s="47" t="str">
        <f>IF(AND(C28=1,届出書!$AE$38="■"),0,C28)</f>
        <v/>
      </c>
    </row>
    <row r="29" spans="1:16" x14ac:dyDescent="0.2">
      <c r="A29" s="38" t="s">
        <v>328</v>
      </c>
      <c r="B29" s="34" t="s">
        <v>213</v>
      </c>
      <c r="C29" s="46" t="str">
        <f>IF($B$26="","",INDEX(地区計画の内容!$A$1:$Q$104,MATCH($B$26,地区計画の内容!$C:$C,0),MATCH($B29,地区計画の内容!$1:$1,0)))</f>
        <v/>
      </c>
      <c r="D29" s="49" t="str">
        <f>IF(AND(C29=1,届出書!$AE$38="■"),0,C29)</f>
        <v/>
      </c>
    </row>
    <row r="30" spans="1:16" x14ac:dyDescent="0.2">
      <c r="A30" s="38" t="s">
        <v>329</v>
      </c>
      <c r="B30" s="34" t="s">
        <v>214</v>
      </c>
      <c r="C30" s="46" t="str">
        <f>IF($B$26="","",INDEX(地区計画の内容!$A$1:$Q$104,MATCH($B$26,地区計画の内容!$C:$C,0),MATCH($B30,地区計画の内容!$1:$1,0)))</f>
        <v/>
      </c>
      <c r="D30" s="49" t="str">
        <f>IF(AND(C30=1,届出書!$AE$38="■"),0,C30)</f>
        <v/>
      </c>
    </row>
    <row r="31" spans="1:16" x14ac:dyDescent="0.2">
      <c r="A31" s="38" t="s">
        <v>330</v>
      </c>
      <c r="B31" s="34" t="s">
        <v>45</v>
      </c>
      <c r="C31" s="46" t="str">
        <f>IF($B$26="","",INDEX(地区計画の内容!$A$1:$Q$104,MATCH($B$26,地区計画の内容!$C:$C,0),MATCH($B31,地区計画の内容!$1:$1,0)))</f>
        <v/>
      </c>
      <c r="D31" s="49" t="str">
        <f>IF(AND(C31=1,届出書!$AE$38="■"),0,C31)</f>
        <v/>
      </c>
    </row>
    <row r="32" spans="1:16" x14ac:dyDescent="0.2">
      <c r="A32" s="322" t="s">
        <v>342</v>
      </c>
      <c r="B32" s="323"/>
      <c r="C32" s="50">
        <f>IF(COUNTIF(C29:C31,2)&gt;=1,2,IF(COUNTIF(C29:C31,1)&gt;=1,1,0))</f>
        <v>0</v>
      </c>
      <c r="D32" s="49">
        <f>IF(AND(C32=1,届出書!$AE$38="■"),0,C32)</f>
        <v>0</v>
      </c>
    </row>
    <row r="33" spans="1:4" x14ac:dyDescent="0.2">
      <c r="A33" s="38" t="s">
        <v>272</v>
      </c>
      <c r="B33" s="34" t="s">
        <v>179</v>
      </c>
      <c r="C33" s="46" t="str">
        <f>IF($B$26="","",INDEX(地区計画の内容!$A$1:$Q$104,MATCH($B$26,地区計画の内容!$C:$C,0),MATCH($B33,地区計画の内容!$2:$2,0)))</f>
        <v/>
      </c>
      <c r="D33" s="49" t="str">
        <f>IF(AND(C33=1,届出書!$AE$38="■"),0,C33)</f>
        <v/>
      </c>
    </row>
    <row r="34" spans="1:4" x14ac:dyDescent="0.2">
      <c r="A34" s="38" t="s">
        <v>52</v>
      </c>
      <c r="B34" s="34" t="s">
        <v>180</v>
      </c>
      <c r="C34" s="46" t="str">
        <f>IF($B$26="","",INDEX(地区計画の内容!$A$1:$Q$104,MATCH($B$26,地区計画の内容!$C:$C,0),MATCH($B34,地区計画の内容!$2:$2,0)))</f>
        <v/>
      </c>
      <c r="D34" s="49" t="str">
        <f>IF(AND(C34=1,届出書!$AE$38="■"),0,C34)</f>
        <v/>
      </c>
    </row>
    <row r="35" spans="1:4" x14ac:dyDescent="0.2">
      <c r="A35" s="38" t="s">
        <v>57</v>
      </c>
      <c r="B35" s="34" t="s">
        <v>181</v>
      </c>
      <c r="C35" s="46" t="str">
        <f>IF($B$26="","",INDEX(地区計画の内容!$A$1:$Q$104,MATCH($B$26,地区計画の内容!$C:$C,0),MATCH($B35,地区計画の内容!$2:$2,0)))</f>
        <v/>
      </c>
      <c r="D35" s="49" t="str">
        <f>IF(AND(C35=1,届出書!$AE$38="■"),0,C35)</f>
        <v/>
      </c>
    </row>
    <row r="36" spans="1:4" x14ac:dyDescent="0.2">
      <c r="A36" s="38" t="s">
        <v>331</v>
      </c>
      <c r="B36" s="34" t="s">
        <v>222</v>
      </c>
      <c r="C36" s="46" t="str">
        <f>IF($B$26="","",INDEX(地区計画の内容!$A$1:$Q$104,MATCH($B$26,地区計画の内容!$C:$C,0),MATCH($B36,地区計画の内容!$2:$2,0)))</f>
        <v/>
      </c>
      <c r="D36" s="49" t="str">
        <f>IF(AND(C36=1,届出書!$AE$38="■"),0,C36)</f>
        <v/>
      </c>
    </row>
    <row r="37" spans="1:4" x14ac:dyDescent="0.2">
      <c r="A37" s="38" t="s">
        <v>334</v>
      </c>
      <c r="B37" s="34" t="s">
        <v>273</v>
      </c>
      <c r="C37" s="46" t="str">
        <f>IF($B$26="","",INDEX(地区計画の内容!$A$1:$Q$104,MATCH($B$26,地区計画の内容!$C:$C,0),MATCH($B37,地区計画の内容!$1:$1,0)))</f>
        <v/>
      </c>
      <c r="D37" s="49" t="str">
        <f>IF(AND(C37=1,届出書!$AE$38="■"),0,C37)</f>
        <v/>
      </c>
    </row>
    <row r="38" spans="1:4" x14ac:dyDescent="0.2">
      <c r="A38" s="38" t="s">
        <v>332</v>
      </c>
      <c r="B38" s="34" t="s">
        <v>274</v>
      </c>
      <c r="C38" s="46" t="str">
        <f>IF($B$26="","",INDEX(地区計画の内容!$A$1:$Q$104,MATCH($B$26,地区計画の内容!$C:$C,0),MATCH($B38,地区計画の内容!$1:$1,0)))</f>
        <v/>
      </c>
      <c r="D38" s="49" t="str">
        <f>IF(AND(C38=1,届出書!$AE$38="■"),0,C38)</f>
        <v/>
      </c>
    </row>
    <row r="39" spans="1:4" x14ac:dyDescent="0.2">
      <c r="A39" s="38" t="s">
        <v>56</v>
      </c>
      <c r="B39" s="34" t="s">
        <v>56</v>
      </c>
      <c r="C39" s="46" t="str">
        <f>IF($B$26="","",INDEX(地区計画の内容!$A$1:$Q$104,MATCH($B$26,地区計画の内容!$C:$C,0),MATCH($B39,地区計画の内容!$1:$1,0)))</f>
        <v/>
      </c>
      <c r="D39" s="49" t="str">
        <f>IF(AND(C39=1,届出書!$AE$38="■"),0,C39)</f>
        <v/>
      </c>
    </row>
    <row r="40" spans="1:4" x14ac:dyDescent="0.2">
      <c r="A40" s="38" t="s">
        <v>333</v>
      </c>
      <c r="B40" s="34" t="s">
        <v>301</v>
      </c>
      <c r="C40" s="46" t="str">
        <f>IF($B$26="","",INDEX(地区計画の内容!$A$1:$Q$104,MATCH($B$26,地区計画の内容!$C:$C,0),MATCH($B40,地区計画の内容!$1:$1,0)))</f>
        <v/>
      </c>
      <c r="D40" s="49" t="str">
        <f>IF(AND(C40=1,届出書!$AE$38="■"),0,C40)</f>
        <v/>
      </c>
    </row>
    <row r="41" spans="1:4" x14ac:dyDescent="0.2">
      <c r="A41" s="324" t="s">
        <v>337</v>
      </c>
      <c r="B41" s="325"/>
      <c r="C41" s="325"/>
      <c r="D41" s="326"/>
    </row>
    <row r="42" spans="1:4" ht="13.8" thickBot="1" x14ac:dyDescent="0.25">
      <c r="A42" s="319" t="str">
        <f>IFERROR(IF(C37=2,INDEX(地区計画の内容!$A$1:$Q$104,MATCH($B$26,地区計画の内容!$C:$C,0),MATCH($A41,地区計画の内容!$1:$1,0)),""),"※注意　地区の選択が正しいかご確認ください。")</f>
        <v/>
      </c>
      <c r="B42" s="320"/>
      <c r="C42" s="320"/>
      <c r="D42" s="321"/>
    </row>
    <row r="43" spans="1:4" x14ac:dyDescent="0.2">
      <c r="A43" s="51" t="s">
        <v>353</v>
      </c>
    </row>
    <row r="44" spans="1:4" ht="13.8" thickBot="1" x14ac:dyDescent="0.25">
      <c r="A44" s="52">
        <f>IF(SUM(D28:D40)=0,0,1)</f>
        <v>0</v>
      </c>
    </row>
  </sheetData>
  <sheetProtection algorithmName="SHA-512" hashValue="q5PElYuAM0BY+TRmTJy4pRORXSufFDcPaG3B9uXNOt5/s+Cm+NdXROYq7y0Tvy+I7e/kpkd8nVBfLfD68hHmFw==" saltValue="MT6u8cpbk+khu8nvlDSSTA==" spinCount="100000" sheet="1" objects="1" scenarios="1"/>
  <mergeCells count="7">
    <mergeCell ref="F20:P22"/>
    <mergeCell ref="A42:D42"/>
    <mergeCell ref="A10:B10"/>
    <mergeCell ref="A20:D20"/>
    <mergeCell ref="A19:D19"/>
    <mergeCell ref="A32:B32"/>
    <mergeCell ref="A41:D4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63</vt:i4>
      </vt:variant>
    </vt:vector>
  </HeadingPairs>
  <TitlesOfParts>
    <vt:vector size="67" baseType="lpstr">
      <vt:lpstr>届出書</vt:lpstr>
      <vt:lpstr>地区計画の内容</vt:lpstr>
      <vt:lpstr>地区計画名</vt:lpstr>
      <vt:lpstr>計算用</vt:lpstr>
      <vt:lpstr>届出書!Print_Area</vt:lpstr>
      <vt:lpstr>地区計画の内容!Print_Titles</vt:lpstr>
      <vt:lpstr>タウン田中</vt:lpstr>
      <vt:lpstr>リバーサイド寺部</vt:lpstr>
      <vt:lpstr>伊保向山</vt:lpstr>
      <vt:lpstr>井上2丁目</vt:lpstr>
      <vt:lpstr>井上北</vt:lpstr>
      <vt:lpstr>鵜ケ瀬</vt:lpstr>
      <vt:lpstr>越戸平戸橋</vt:lpstr>
      <vt:lpstr>猿投野入</vt:lpstr>
      <vt:lpstr>乙部ケ丘</vt:lpstr>
      <vt:lpstr>花園</vt:lpstr>
      <vt:lpstr>花本産業団地</vt:lpstr>
      <vt:lpstr>花本産業団地南部</vt:lpstr>
      <vt:lpstr>岩倉東部</vt:lpstr>
      <vt:lpstr>岩滝菅生</vt:lpstr>
      <vt:lpstr>吉原鶴喰</vt:lpstr>
      <vt:lpstr>宮上</vt:lpstr>
      <vt:lpstr>五ケ丘</vt:lpstr>
      <vt:lpstr>御船山ノ神</vt:lpstr>
      <vt:lpstr>幸穂台</vt:lpstr>
      <vt:lpstr>広美工業団地</vt:lpstr>
      <vt:lpstr>高町東山</vt:lpstr>
      <vt:lpstr>桜</vt:lpstr>
      <vt:lpstr>三軒小坂</vt:lpstr>
      <vt:lpstr>四郷</vt:lpstr>
      <vt:lpstr>市木南</vt:lpstr>
      <vt:lpstr>寺部</vt:lpstr>
      <vt:lpstr>七州城</vt:lpstr>
      <vt:lpstr>若林東宮間</vt:lpstr>
      <vt:lpstr>若林東高根下</vt:lpstr>
      <vt:lpstr>上郷配津集落</vt:lpstr>
      <vt:lpstr>浄水</vt:lpstr>
      <vt:lpstr>西広瀬工業団地東部</vt:lpstr>
      <vt:lpstr>西中山茨廻</vt:lpstr>
      <vt:lpstr>西中山三ツ田</vt:lpstr>
      <vt:lpstr>西中山東宮前</vt:lpstr>
      <vt:lpstr>大清水</vt:lpstr>
      <vt:lpstr>大池汐取</vt:lpstr>
      <vt:lpstr>大島元の山</vt:lpstr>
      <vt:lpstr>大林</vt:lpstr>
      <vt:lpstr>竹元</vt:lpstr>
      <vt:lpstr>竹町北田</vt:lpstr>
      <vt:lpstr>中町</vt:lpstr>
      <vt:lpstr>貞宝</vt:lpstr>
      <vt:lpstr>堤町上町</vt:lpstr>
      <vt:lpstr>田中</vt:lpstr>
      <vt:lpstr>渡刈１丁目</vt:lpstr>
      <vt:lpstr>土橋</vt:lpstr>
      <vt:lpstr>東山</vt:lpstr>
      <vt:lpstr>東保見根川</vt:lpstr>
      <vt:lpstr>東保見山洞</vt:lpstr>
      <vt:lpstr>日南</vt:lpstr>
      <vt:lpstr>入沢</vt:lpstr>
      <vt:lpstr>梅坪</vt:lpstr>
      <vt:lpstr>美和住宅</vt:lpstr>
      <vt:lpstr>美和東</vt:lpstr>
      <vt:lpstr>百々の杜</vt:lpstr>
      <vt:lpstr>文化ゾーン</vt:lpstr>
      <vt:lpstr>平戸橋</vt:lpstr>
      <vt:lpstr>平戸橋波岩</vt:lpstr>
      <vt:lpstr>豊田南インター周辺</vt:lpstr>
      <vt:lpstr>桝塚東町東郷前</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Administrator</cp:lastModifiedBy>
  <cp:lastPrinted>2023-12-05T01:03:06Z</cp:lastPrinted>
  <dcterms:created xsi:type="dcterms:W3CDTF">2023-05-25T03:53:49Z</dcterms:created>
  <dcterms:modified xsi:type="dcterms:W3CDTF">2026-01-20T09:19:33Z</dcterms:modified>
</cp:coreProperties>
</file>