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871269E-E96F-4D3D-964E-EFFB35522D1D}" xr6:coauthVersionLast="47" xr6:coauthVersionMax="47" xr10:uidLastSave="{00000000-0000-0000-0000-000000000000}"/>
  <bookViews>
    <workbookView xWindow="-120" yWindow="-120" windowWidth="29040" windowHeight="15840" tabRatio="504" xr2:uid="{00000000-000D-0000-FFFF-FFFF00000000}"/>
  </bookViews>
  <sheets>
    <sheet name="出納簿" sheetId="2" r:id="rId1"/>
    <sheet name="記入例" sheetId="3" r:id="rId2"/>
  </sheets>
  <definedNames>
    <definedName name="_xlnm.Print_Area" localSheetId="1">記入例!$A$1:$K$47</definedName>
    <definedName name="_xlnm.Print_Area" localSheetId="0">出納簿!$A$1:$K$47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3" l="1"/>
  <c r="E46" i="3"/>
  <c r="J45" i="3"/>
  <c r="K45" i="3" s="1"/>
  <c r="H45" i="3"/>
  <c r="E45" i="3"/>
  <c r="J44" i="3"/>
  <c r="K44" i="3" s="1"/>
  <c r="H44" i="3"/>
  <c r="E44" i="3"/>
  <c r="J43" i="3"/>
  <c r="K43" i="3" s="1"/>
  <c r="H43" i="3"/>
  <c r="E43" i="3"/>
  <c r="K42" i="3"/>
  <c r="J42" i="3"/>
  <c r="H42" i="3"/>
  <c r="E42" i="3"/>
  <c r="J41" i="3"/>
  <c r="K41" i="3" s="1"/>
  <c r="H41" i="3"/>
  <c r="E41" i="3"/>
  <c r="K40" i="3"/>
  <c r="J40" i="3"/>
  <c r="H40" i="3"/>
  <c r="E40" i="3"/>
  <c r="J39" i="3"/>
  <c r="K39" i="3" s="1"/>
  <c r="H39" i="3"/>
  <c r="E39" i="3"/>
  <c r="K38" i="3"/>
  <c r="J38" i="3"/>
  <c r="H38" i="3"/>
  <c r="E38" i="3"/>
  <c r="J37" i="3"/>
  <c r="K37" i="3" s="1"/>
  <c r="H37" i="3"/>
  <c r="E37" i="3"/>
  <c r="K36" i="3"/>
  <c r="J36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H13" i="3"/>
  <c r="H12" i="3"/>
  <c r="H11" i="3"/>
  <c r="H10" i="3"/>
  <c r="H9" i="3"/>
  <c r="H8" i="3"/>
  <c r="E8" i="3"/>
  <c r="E9" i="3" s="1"/>
  <c r="E10" i="3" s="1"/>
  <c r="E11" i="3" s="1"/>
  <c r="E12" i="3" s="1"/>
  <c r="E13" i="3" s="1"/>
  <c r="E14" i="3" s="1"/>
  <c r="H7" i="3"/>
  <c r="E10" i="2"/>
  <c r="E9" i="2"/>
  <c r="K46" i="3" l="1"/>
  <c r="K47" i="3" s="1"/>
  <c r="L40" i="3"/>
  <c r="L45" i="3"/>
  <c r="L44" i="3"/>
  <c r="L43" i="3"/>
  <c r="H8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J40" i="2"/>
  <c r="K40" i="2" s="1"/>
  <c r="J41" i="2"/>
  <c r="K41" i="2" s="1"/>
  <c r="E8" i="2"/>
  <c r="L41" i="3" l="1"/>
  <c r="L38" i="3"/>
  <c r="L39" i="3"/>
  <c r="L36" i="3"/>
  <c r="L37" i="3"/>
  <c r="L42" i="3"/>
  <c r="E46" i="2"/>
  <c r="J45" i="2"/>
  <c r="K45" i="2" s="1"/>
  <c r="E45" i="2"/>
  <c r="J44" i="2"/>
  <c r="K44" i="2" s="1"/>
  <c r="E44" i="2"/>
  <c r="J43" i="2"/>
  <c r="K43" i="2" s="1"/>
  <c r="E43" i="2"/>
  <c r="J42" i="2"/>
  <c r="K42" i="2" s="1"/>
  <c r="E42" i="2"/>
  <c r="E41" i="2"/>
  <c r="E40" i="2"/>
  <c r="J39" i="2"/>
  <c r="K39" i="2" s="1"/>
  <c r="E39" i="2"/>
  <c r="J38" i="2"/>
  <c r="K38" i="2" s="1"/>
  <c r="E38" i="2"/>
  <c r="J37" i="2"/>
  <c r="K37" i="2" s="1"/>
  <c r="E37" i="2"/>
  <c r="J36" i="2"/>
  <c r="K36" i="2" s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1" i="2"/>
  <c r="E12" i="2" s="1"/>
  <c r="E13" i="2" s="1"/>
  <c r="E14" i="2" s="1"/>
  <c r="K46" i="2" l="1"/>
  <c r="K47" i="2" s="1"/>
  <c r="L39" i="2" l="1"/>
  <c r="L41" i="2"/>
  <c r="L36" i="2"/>
  <c r="L43" i="2"/>
  <c r="L40" i="2"/>
  <c r="L44" i="2"/>
  <c r="L42" i="2"/>
  <c r="L37" i="2"/>
  <c r="L45" i="2"/>
  <c r="L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所属を入力、部長名や会計担当者名を適宜入力</t>
        </r>
      </text>
    </comment>
    <comment ref="A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支払った日付を入力</t>
        </r>
      </text>
    </comment>
    <comment ref="B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プルダウンから用途を選択し、必ず入力（入力しないと集計されません。）。
用途を追加する場合は、「H16～H20」のセルへ分類を入力し、用途説明も入力してください。</t>
        </r>
      </text>
    </comment>
    <comment ref="C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支出の概要を入力</t>
        </r>
      </text>
    </comment>
    <comment ref="D6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E6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自動入力
セルをロック</t>
        </r>
      </text>
    </comment>
    <comment ref="F6" authorId="0" shapeId="0" xr:uid="{A82F8A9A-F491-4B2E-B327-F2C579E09A30}">
      <text>
        <r>
          <rPr>
            <sz val="9"/>
            <color indexed="81"/>
            <rFont val="ＭＳ Ｐゴシック"/>
            <family val="3"/>
            <charset val="128"/>
          </rPr>
          <t>プルダウンから、会計処理した人を入力
（リストは</t>
        </r>
        <r>
          <rPr>
            <sz val="9"/>
            <color indexed="81"/>
            <rFont val="MS P ゴシック"/>
            <family val="2"/>
          </rPr>
          <t>J23</t>
        </r>
        <r>
          <rPr>
            <sz val="9"/>
            <color indexed="81"/>
            <rFont val="ＭＳ Ｐゴシック"/>
            <family val="3"/>
            <charset val="128"/>
          </rPr>
          <t>～</t>
        </r>
        <r>
          <rPr>
            <sz val="9"/>
            <color indexed="81"/>
            <rFont val="MS P ゴシック"/>
            <family val="2"/>
          </rPr>
          <t>J26</t>
        </r>
        <r>
          <rPr>
            <sz val="9"/>
            <color indexed="81"/>
            <rFont val="ＭＳ Ｐゴシック"/>
            <family val="3"/>
            <charset val="128"/>
          </rPr>
          <t>のセルへ入力）
空欄は不可</t>
        </r>
      </text>
    </comment>
    <comment ref="G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プルダウンから、残高を確認した人を入力
（リストはJ29～J32のセルへ入力）
空欄は不可。入力者と別の団員が確認してください。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" authorId="0" shapeId="0" xr:uid="{1300CC98-B50C-4069-9830-19A6318B0D18}">
      <text>
        <r>
          <rPr>
            <sz val="9"/>
            <color indexed="81"/>
            <rFont val="ＭＳ Ｐゴシック"/>
            <family val="3"/>
            <charset val="128"/>
          </rPr>
          <t>所属を入力、部長名や会計担当者名を適宜入力</t>
        </r>
      </text>
    </comment>
    <comment ref="A6" authorId="0" shapeId="0" xr:uid="{F92FBC7D-39FD-4DEE-A3CD-988F7EDEFD42}">
      <text>
        <r>
          <rPr>
            <sz val="9"/>
            <color indexed="81"/>
            <rFont val="ＭＳ Ｐゴシック"/>
            <family val="3"/>
            <charset val="128"/>
          </rPr>
          <t>支払った日付を入力</t>
        </r>
      </text>
    </comment>
    <comment ref="B6" authorId="0" shapeId="0" xr:uid="{05C93704-9BDE-413C-8F63-472551012858}">
      <text>
        <r>
          <rPr>
            <sz val="9"/>
            <color indexed="81"/>
            <rFont val="ＭＳ Ｐゴシック"/>
            <family val="3"/>
            <charset val="128"/>
          </rPr>
          <t>プルダウンから用途を選択し、必ず入力（入力しないと集計されません。）。
用途を追加する場合は、「H16～H20」のセルへ分類を入力し、用途説明も入力してください。</t>
        </r>
      </text>
    </comment>
    <comment ref="C6" authorId="0" shapeId="0" xr:uid="{C8449D28-7BCE-41DC-BB20-70196CC5F5B3}">
      <text>
        <r>
          <rPr>
            <sz val="9"/>
            <color indexed="81"/>
            <rFont val="ＭＳ Ｐゴシック"/>
            <family val="3"/>
            <charset val="128"/>
          </rPr>
          <t>支出の概要を入力</t>
        </r>
      </text>
    </comment>
    <comment ref="D6" authorId="0" shapeId="0" xr:uid="{2A5EEAD8-CECC-4BA1-9CBE-27B18DF3ECBE}">
      <text>
        <r>
          <rPr>
            <sz val="9"/>
            <color indexed="81"/>
            <rFont val="ＭＳ Ｐゴシック"/>
            <family val="3"/>
            <charset val="128"/>
          </rPr>
          <t>金額を入力</t>
        </r>
      </text>
    </comment>
    <comment ref="E6" authorId="0" shapeId="0" xr:uid="{BF99EC3A-ED6F-458A-876F-FE1AA3E5A1C7}">
      <text>
        <r>
          <rPr>
            <sz val="9"/>
            <color indexed="81"/>
            <rFont val="ＭＳ Ｐゴシック"/>
            <family val="3"/>
            <charset val="128"/>
          </rPr>
          <t>自動入力
セルをロック</t>
        </r>
      </text>
    </comment>
    <comment ref="F6" authorId="0" shapeId="0" xr:uid="{C55A837A-CB81-4A1D-8593-83883A450C2A}">
      <text>
        <r>
          <rPr>
            <sz val="9"/>
            <color indexed="81"/>
            <rFont val="ＭＳ Ｐゴシック"/>
            <family val="3"/>
            <charset val="128"/>
          </rPr>
          <t>プルダウンから、会計処理した人を入力
（リストは</t>
        </r>
        <r>
          <rPr>
            <sz val="9"/>
            <color indexed="81"/>
            <rFont val="MS P ゴシック"/>
            <family val="2"/>
          </rPr>
          <t>J23</t>
        </r>
        <r>
          <rPr>
            <sz val="9"/>
            <color indexed="81"/>
            <rFont val="ＭＳ Ｐゴシック"/>
            <family val="3"/>
            <charset val="128"/>
          </rPr>
          <t>～</t>
        </r>
        <r>
          <rPr>
            <sz val="9"/>
            <color indexed="81"/>
            <rFont val="MS P ゴシック"/>
            <family val="2"/>
          </rPr>
          <t>J26</t>
        </r>
        <r>
          <rPr>
            <sz val="9"/>
            <color indexed="81"/>
            <rFont val="ＭＳ Ｐゴシック"/>
            <family val="3"/>
            <charset val="128"/>
          </rPr>
          <t>のセルへ入力）
空欄は不可</t>
        </r>
      </text>
    </comment>
    <comment ref="G6" authorId="0" shapeId="0" xr:uid="{2BAB9B2A-673F-4B6E-95A8-1C6D98E26C66}">
      <text>
        <r>
          <rPr>
            <sz val="9"/>
            <color indexed="81"/>
            <rFont val="ＭＳ Ｐゴシック"/>
            <family val="3"/>
            <charset val="128"/>
          </rPr>
          <t>プルダウンから、残高を確認した人を入力
（リストはJ29～J32のセルへ入力）
空欄は不可。入力者と別の団員が確認してください。</t>
        </r>
      </text>
    </comment>
  </commentList>
</comments>
</file>

<file path=xl/sharedStrings.xml><?xml version="1.0" encoding="utf-8"?>
<sst xmlns="http://schemas.openxmlformats.org/spreadsheetml/2006/main" count="178" uniqueCount="75">
  <si>
    <t>日付</t>
    <rPh sb="0" eb="2">
      <t>ヒヅケ</t>
    </rPh>
    <phoneticPr fontId="2"/>
  </si>
  <si>
    <t>概要</t>
    <rPh sb="0" eb="2">
      <t>ガイヨウ</t>
    </rPh>
    <phoneticPr fontId="2"/>
  </si>
  <si>
    <t>金額</t>
    <rPh sb="0" eb="2">
      <t>キンガク</t>
    </rPh>
    <phoneticPr fontId="2"/>
  </si>
  <si>
    <t>残高</t>
    <rPh sb="0" eb="2">
      <t>ザンダカ</t>
    </rPh>
    <phoneticPr fontId="2"/>
  </si>
  <si>
    <t>訓練等参加費</t>
    <rPh sb="0" eb="2">
      <t>クンレン</t>
    </rPh>
    <rPh sb="2" eb="3">
      <t>トウ</t>
    </rPh>
    <rPh sb="3" eb="6">
      <t>サンカヒ</t>
    </rPh>
    <phoneticPr fontId="2"/>
  </si>
  <si>
    <t>消耗品費</t>
    <rPh sb="0" eb="3">
      <t>ショウモウヒン</t>
    </rPh>
    <rPh sb="3" eb="4">
      <t>ヒ</t>
    </rPh>
    <phoneticPr fontId="2"/>
  </si>
  <si>
    <t>ポンプ管理費</t>
    <rPh sb="3" eb="6">
      <t>カンリヒ</t>
    </rPh>
    <phoneticPr fontId="2"/>
  </si>
  <si>
    <t>詰所管理費</t>
    <rPh sb="0" eb="2">
      <t>ツメショ</t>
    </rPh>
    <rPh sb="2" eb="5">
      <t>カンリヒ</t>
    </rPh>
    <phoneticPr fontId="2"/>
  </si>
  <si>
    <t>燃料費</t>
    <rPh sb="0" eb="3">
      <t>ネンリョウヒ</t>
    </rPh>
    <phoneticPr fontId="2"/>
  </si>
  <si>
    <t>車両、ポンプなどのオイル、プラグ等機械器具の管理に関するもの</t>
    <rPh sb="0" eb="2">
      <t>シャリョウ</t>
    </rPh>
    <rPh sb="16" eb="17">
      <t>トウ</t>
    </rPh>
    <rPh sb="17" eb="21">
      <t>キカイキグ</t>
    </rPh>
    <rPh sb="22" eb="24">
      <t>カンリ</t>
    </rPh>
    <rPh sb="25" eb="26">
      <t>カン</t>
    </rPh>
    <phoneticPr fontId="2"/>
  </si>
  <si>
    <t>車両、ポンプの燃料補給に関するもの</t>
    <rPh sb="0" eb="2">
      <t>シャリョウ</t>
    </rPh>
    <rPh sb="7" eb="9">
      <t>ネンリョウ</t>
    </rPh>
    <rPh sb="9" eb="11">
      <t>ホキュウ</t>
    </rPh>
    <rPh sb="12" eb="13">
      <t>カン</t>
    </rPh>
    <phoneticPr fontId="2"/>
  </si>
  <si>
    <t>詰所の清掃用具、蛍光灯・自治区所有の施設が自治区へ支払う水道代、電気代</t>
    <rPh sb="0" eb="2">
      <t>ツメショ</t>
    </rPh>
    <rPh sb="3" eb="7">
      <t>セイソウヨウグ</t>
    </rPh>
    <rPh sb="8" eb="11">
      <t>ケイコウトウ</t>
    </rPh>
    <rPh sb="12" eb="17">
      <t>ジチクショユウ</t>
    </rPh>
    <rPh sb="18" eb="20">
      <t>シセツ</t>
    </rPh>
    <rPh sb="21" eb="24">
      <t>ジチク</t>
    </rPh>
    <rPh sb="25" eb="27">
      <t>シハラ</t>
    </rPh>
    <rPh sb="28" eb="31">
      <t>スイドウダイ</t>
    </rPh>
    <rPh sb="32" eb="35">
      <t>デンキダイ</t>
    </rPh>
    <phoneticPr fontId="2"/>
  </si>
  <si>
    <t>手指消毒用アルコール</t>
    <rPh sb="0" eb="2">
      <t>シュシ</t>
    </rPh>
    <rPh sb="2" eb="5">
      <t>ショウドクヨウ</t>
    </rPh>
    <phoneticPr fontId="2"/>
  </si>
  <si>
    <t>用途の説明</t>
    <rPh sb="0" eb="2">
      <t>ヨウト</t>
    </rPh>
    <rPh sb="3" eb="5">
      <t>セツメイ</t>
    </rPh>
    <phoneticPr fontId="2"/>
  </si>
  <si>
    <t>用途</t>
    <rPh sb="0" eb="2">
      <t>ヨウト</t>
    </rPh>
    <phoneticPr fontId="2"/>
  </si>
  <si>
    <t>用途分類</t>
    <rPh sb="0" eb="4">
      <t>ヨウトブンルイ</t>
    </rPh>
    <phoneticPr fontId="2"/>
  </si>
  <si>
    <t>例　4月12日</t>
    <rPh sb="0" eb="1">
      <t>レイ</t>
    </rPh>
    <rPh sb="3" eb="4">
      <t>ガツ</t>
    </rPh>
    <rPh sb="6" eb="7">
      <t>ニチ</t>
    </rPh>
    <phoneticPr fontId="2"/>
  </si>
  <si>
    <t>合計</t>
    <rPh sb="0" eb="2">
      <t>ゴウケイ</t>
    </rPh>
    <phoneticPr fontId="2"/>
  </si>
  <si>
    <t>確認者</t>
    <rPh sb="0" eb="3">
      <t>カクニンシャ</t>
    </rPh>
    <phoneticPr fontId="2"/>
  </si>
  <si>
    <t>-</t>
    <phoneticPr fontId="2"/>
  </si>
  <si>
    <t>支出割合</t>
    <rPh sb="0" eb="2">
      <t>シシュツ</t>
    </rPh>
    <rPh sb="2" eb="4">
      <t>ワリアイ</t>
    </rPh>
    <phoneticPr fontId="2"/>
  </si>
  <si>
    <t>上記に当てはまらない用途があれば追加してください。</t>
    <rPh sb="0" eb="2">
      <t>ジョウキ</t>
    </rPh>
    <rPh sb="3" eb="4">
      <t>ア</t>
    </rPh>
    <rPh sb="10" eb="12">
      <t>ヨウト</t>
    </rPh>
    <rPh sb="16" eb="18">
      <t>ツイカ</t>
    </rPh>
    <phoneticPr fontId="2"/>
  </si>
  <si>
    <t>残金</t>
    <rPh sb="0" eb="2">
      <t>ザンキン</t>
    </rPh>
    <phoneticPr fontId="2"/>
  </si>
  <si>
    <t>熱中症対策用飲料</t>
    <rPh sb="0" eb="5">
      <t>ネッチュウショウタイサク</t>
    </rPh>
    <rPh sb="5" eb="6">
      <t>ヨウ</t>
    </rPh>
    <rPh sb="6" eb="8">
      <t>インリョウ</t>
    </rPh>
    <phoneticPr fontId="2"/>
  </si>
  <si>
    <t>詰所蛍光灯</t>
    <rPh sb="0" eb="2">
      <t>ツメショ</t>
    </rPh>
    <rPh sb="2" eb="5">
      <t>ケイコウトウ</t>
    </rPh>
    <phoneticPr fontId="2"/>
  </si>
  <si>
    <t>交換用プラグ</t>
    <rPh sb="0" eb="3">
      <t>コウカンヨウ</t>
    </rPh>
    <phoneticPr fontId="2"/>
  </si>
  <si>
    <t>積載車燃料補給　30L</t>
    <rPh sb="0" eb="3">
      <t>セキサイシャ</t>
    </rPh>
    <rPh sb="3" eb="7">
      <t>ネンリョウホキュウ</t>
    </rPh>
    <phoneticPr fontId="2"/>
  </si>
  <si>
    <t>部長 ○○○○</t>
    <rPh sb="0" eb="2">
      <t>ブチョウ</t>
    </rPh>
    <phoneticPr fontId="2"/>
  </si>
  <si>
    <t>班長 ◇◇◇◇</t>
    <rPh sb="0" eb="2">
      <t>ハンチョウ</t>
    </rPh>
    <phoneticPr fontId="2"/>
  </si>
  <si>
    <t>集計表（自動入力）</t>
    <rPh sb="0" eb="2">
      <t>シュウケイ</t>
    </rPh>
    <rPh sb="2" eb="3">
      <t>ヒョウ</t>
    </rPh>
    <rPh sb="4" eb="6">
      <t>ジドウ</t>
    </rPh>
    <rPh sb="6" eb="8">
      <t>ニュウリョク</t>
    </rPh>
    <phoneticPr fontId="2"/>
  </si>
  <si>
    <t>交付金の額</t>
    <rPh sb="0" eb="3">
      <t>コウフキン</t>
    </rPh>
    <rPh sb="4" eb="5">
      <t>ガク</t>
    </rPh>
    <phoneticPr fontId="2"/>
  </si>
  <si>
    <t>出納簿の入力について</t>
    <rPh sb="0" eb="3">
      <t>スイトウボ</t>
    </rPh>
    <rPh sb="4" eb="6">
      <t>ニュウリョク</t>
    </rPh>
    <phoneticPr fontId="2"/>
  </si>
  <si>
    <t>←年度途中に入団者等があり、追加交付があった場合、追加額を入力</t>
    <rPh sb="1" eb="5">
      <t>ネンドトチュウ</t>
    </rPh>
    <rPh sb="6" eb="9">
      <t>ニュウダンシャ</t>
    </rPh>
    <rPh sb="9" eb="10">
      <t>トウ</t>
    </rPh>
    <rPh sb="14" eb="16">
      <t>ツイカ</t>
    </rPh>
    <rPh sb="16" eb="18">
      <t>コウフ</t>
    </rPh>
    <rPh sb="22" eb="24">
      <t>バアイ</t>
    </rPh>
    <rPh sb="25" eb="27">
      <t>ツイカ</t>
    </rPh>
    <rPh sb="27" eb="28">
      <t>ガク</t>
    </rPh>
    <rPh sb="29" eb="31">
      <t>ニュウリョク</t>
    </rPh>
    <phoneticPr fontId="2"/>
  </si>
  <si>
    <t>追加分</t>
    <rPh sb="0" eb="2">
      <t>ツイカ</t>
    </rPh>
    <rPh sb="2" eb="3">
      <t>ブン</t>
    </rPh>
    <phoneticPr fontId="2"/>
  </si>
  <si>
    <t>訓練等で使用する手袋など・会議等で使用する事務用品など・感染防止用のマスクなど</t>
    <rPh sb="0" eb="2">
      <t>クンレン</t>
    </rPh>
    <rPh sb="2" eb="3">
      <t>トウ</t>
    </rPh>
    <rPh sb="4" eb="6">
      <t>シヨウ</t>
    </rPh>
    <rPh sb="8" eb="10">
      <t>テブクロ</t>
    </rPh>
    <rPh sb="13" eb="15">
      <t>カイギ</t>
    </rPh>
    <rPh sb="15" eb="16">
      <t>トウ</t>
    </rPh>
    <rPh sb="17" eb="19">
      <t>シヨウ</t>
    </rPh>
    <rPh sb="21" eb="23">
      <t>ジム</t>
    </rPh>
    <rPh sb="23" eb="25">
      <t>ヨウヒン</t>
    </rPh>
    <rPh sb="28" eb="30">
      <t>カンセン</t>
    </rPh>
    <rPh sb="30" eb="32">
      <t>ボウシ</t>
    </rPh>
    <rPh sb="32" eb="33">
      <t>ヨウ</t>
    </rPh>
    <phoneticPr fontId="2"/>
  </si>
  <si>
    <t>・出納簿の「青色セル」に必要事項を入力（青色セル以外は関数あるため操作しない）</t>
    <rPh sb="1" eb="4">
      <t>スイトウボ</t>
    </rPh>
    <rPh sb="6" eb="8">
      <t>アオイロ</t>
    </rPh>
    <rPh sb="12" eb="16">
      <t>ヒツヨウジコウ</t>
    </rPh>
    <rPh sb="17" eb="19">
      <t>ニュウリョク</t>
    </rPh>
    <rPh sb="20" eb="22">
      <t>アオイロ</t>
    </rPh>
    <rPh sb="24" eb="26">
      <t>イガイ</t>
    </rPh>
    <rPh sb="27" eb="29">
      <t>カンスウ</t>
    </rPh>
    <rPh sb="33" eb="35">
      <t>ソウサ</t>
    </rPh>
    <phoneticPr fontId="2"/>
  </si>
  <si>
    <t>・この出納簿は、年度末に事務局へ提出してください。</t>
    <rPh sb="3" eb="6">
      <t>スイトウボ</t>
    </rPh>
    <rPh sb="8" eb="11">
      <t>ネンドマツ</t>
    </rPh>
    <rPh sb="12" eb="15">
      <t>ジムキョク</t>
    </rPh>
    <rPh sb="16" eb="18">
      <t>テイシュツ</t>
    </rPh>
    <phoneticPr fontId="2"/>
  </si>
  <si>
    <r>
      <rPr>
        <b/>
        <sz val="12"/>
        <color theme="1"/>
        <rFont val="メイリオ"/>
        <family val="3"/>
        <charset val="128"/>
      </rPr>
      <t>　</t>
    </r>
    <r>
      <rPr>
        <b/>
        <u/>
        <sz val="12"/>
        <color theme="1"/>
        <rFont val="メイリオ"/>
        <family val="3"/>
        <charset val="128"/>
      </rPr>
      <t>（監査等で領収書等が必要になった場合、事務局から提出をお願いすることがあります。）</t>
    </r>
    <phoneticPr fontId="2"/>
  </si>
  <si>
    <t>会計 △△△△</t>
    <rPh sb="0" eb="2">
      <t>カイケイ</t>
    </rPh>
    <phoneticPr fontId="2"/>
  </si>
  <si>
    <t>　　　【禁止事項】</t>
    <rPh sb="4" eb="6">
      <t>キンシ</t>
    </rPh>
    <rPh sb="6" eb="8">
      <t>ジコウ</t>
    </rPh>
    <phoneticPr fontId="2"/>
  </si>
  <si>
    <t>　　　　１　飲酒及び酒類の購入等に対する出費</t>
    <rPh sb="6" eb="8">
      <t>インシュ</t>
    </rPh>
    <rPh sb="8" eb="9">
      <t>オヨ</t>
    </rPh>
    <rPh sb="10" eb="11">
      <t>サケ</t>
    </rPh>
    <rPh sb="11" eb="12">
      <t>ルイ</t>
    </rPh>
    <rPh sb="13" eb="15">
      <t>コウニュウ</t>
    </rPh>
    <rPh sb="15" eb="16">
      <t>トウ</t>
    </rPh>
    <rPh sb="17" eb="18">
      <t>タイ</t>
    </rPh>
    <rPh sb="20" eb="22">
      <t>シュッピ</t>
    </rPh>
    <phoneticPr fontId="2"/>
  </si>
  <si>
    <t>　　　　２　宴会コンパニオン等に対する出費</t>
    <rPh sb="6" eb="8">
      <t>エンカイ</t>
    </rPh>
    <rPh sb="14" eb="15">
      <t>トウ</t>
    </rPh>
    <rPh sb="16" eb="17">
      <t>タイ</t>
    </rPh>
    <rPh sb="19" eb="21">
      <t>シュッピ</t>
    </rPh>
    <phoneticPr fontId="2"/>
  </si>
  <si>
    <t>　　　　３　個人的な出費</t>
    <rPh sb="6" eb="8">
      <t>コジン</t>
    </rPh>
    <rPh sb="8" eb="9">
      <t>テキ</t>
    </rPh>
    <rPh sb="10" eb="12">
      <t>シュッピ</t>
    </rPh>
    <phoneticPr fontId="2"/>
  </si>
  <si>
    <t>　　　　４　賭け事等への出費</t>
    <rPh sb="6" eb="7">
      <t>カ</t>
    </rPh>
    <rPh sb="8" eb="9">
      <t>ゴト</t>
    </rPh>
    <rPh sb="9" eb="10">
      <t>トウ</t>
    </rPh>
    <rPh sb="12" eb="14">
      <t>シュッピ</t>
    </rPh>
    <phoneticPr fontId="2"/>
  </si>
  <si>
    <t>　　　　５　その他、社会通念上認められない出費</t>
    <rPh sb="8" eb="9">
      <t>タ</t>
    </rPh>
    <rPh sb="10" eb="12">
      <t>シャカイ</t>
    </rPh>
    <rPh sb="12" eb="15">
      <t>ツウネンジョウ</t>
    </rPh>
    <rPh sb="15" eb="16">
      <t>ミト</t>
    </rPh>
    <rPh sb="21" eb="23">
      <t>シュッピ</t>
    </rPh>
    <phoneticPr fontId="2"/>
  </si>
  <si>
    <t>団員 □□□□</t>
    <rPh sb="0" eb="2">
      <t>ダンイン</t>
    </rPh>
    <phoneticPr fontId="2"/>
  </si>
  <si>
    <t>　 金額</t>
    <rPh sb="2" eb="4">
      <t>キンガク</t>
    </rPh>
    <phoneticPr fontId="2"/>
  </si>
  <si>
    <t>・領収書、レシート等の支払い内容を証明するものは、各施設で５年間保管してください。</t>
    <rPh sb="11" eb="13">
      <t>シハラ</t>
    </rPh>
    <rPh sb="14" eb="16">
      <t>ナイヨウ</t>
    </rPh>
    <rPh sb="17" eb="19">
      <t>ショウメイ</t>
    </rPh>
    <rPh sb="25" eb="28">
      <t>カクシセツ</t>
    </rPh>
    <rPh sb="30" eb="32">
      <t>ネンカン</t>
    </rPh>
    <rPh sb="32" eb="34">
      <t>ホカン</t>
    </rPh>
    <phoneticPr fontId="2"/>
  </si>
  <si>
    <t>用途は、以下のうち、最も当てはまるものを選択してください。</t>
    <rPh sb="0" eb="2">
      <t>ヨウト</t>
    </rPh>
    <rPh sb="4" eb="6">
      <t>イカ</t>
    </rPh>
    <rPh sb="10" eb="11">
      <t>モット</t>
    </rPh>
    <rPh sb="12" eb="13">
      <t>ア</t>
    </rPh>
    <rPh sb="20" eb="22">
      <t>センタク</t>
    </rPh>
    <phoneticPr fontId="2"/>
  </si>
  <si>
    <t>※青色で塗りつぶされたセルへ必要事項を入力　　</t>
    <rPh sb="1" eb="3">
      <t>アオイロ</t>
    </rPh>
    <rPh sb="4" eb="5">
      <t>ヌ</t>
    </rPh>
    <rPh sb="14" eb="18">
      <t>ヒツヨウジコウ</t>
    </rPh>
    <rPh sb="19" eb="21">
      <t>ニュウリョク</t>
    </rPh>
    <phoneticPr fontId="2"/>
  </si>
  <si>
    <t>入力欄が不足するときは、「A～F列」のセルをコピーし、「コピーしたセルを挿入」して追加してください。</t>
    <phoneticPr fontId="2"/>
  </si>
  <si>
    <t>訓練、会議、行事などに参加した団員へ費用弁償（交通費）等の目的に支払うもの</t>
    <rPh sb="0" eb="2">
      <t>クンレン</t>
    </rPh>
    <rPh sb="3" eb="5">
      <t>カイギ</t>
    </rPh>
    <rPh sb="6" eb="8">
      <t>ギョウジ</t>
    </rPh>
    <rPh sb="11" eb="13">
      <t>サンカ</t>
    </rPh>
    <rPh sb="15" eb="17">
      <t>ダンイン</t>
    </rPh>
    <rPh sb="18" eb="20">
      <t>ヒヨウ</t>
    </rPh>
    <rPh sb="20" eb="22">
      <t>ベンショウ</t>
    </rPh>
    <rPh sb="23" eb="26">
      <t>コウツウヒ</t>
    </rPh>
    <rPh sb="27" eb="28">
      <t>トウ</t>
    </rPh>
    <rPh sb="29" eb="31">
      <t>モクテキ</t>
    </rPh>
    <rPh sb="32" eb="34">
      <t>シハラ</t>
    </rPh>
    <phoneticPr fontId="2"/>
  </si>
  <si>
    <t>分団会議　5人参加</t>
    <rPh sb="0" eb="2">
      <t>ブンダン</t>
    </rPh>
    <rPh sb="2" eb="4">
      <t>カイギ</t>
    </rPh>
    <rPh sb="6" eb="7">
      <t>ニン</t>
    </rPh>
    <rPh sb="7" eb="9">
      <t>サンカ</t>
    </rPh>
    <phoneticPr fontId="2"/>
  </si>
  <si>
    <t>ポンプ点検参加費　６人参加</t>
    <rPh sb="3" eb="5">
      <t>テンケン</t>
    </rPh>
    <rPh sb="5" eb="8">
      <t>サンカヒ</t>
    </rPh>
    <rPh sb="10" eb="11">
      <t>ニン</t>
    </rPh>
    <rPh sb="11" eb="13">
      <t>サンカ</t>
    </rPh>
    <phoneticPr fontId="2"/>
  </si>
  <si>
    <t>令和　年度　豊田市消防団運営交付金　出納簿</t>
    <rPh sb="0" eb="2">
      <t>レイワ</t>
    </rPh>
    <rPh sb="3" eb="5">
      <t>ネンド</t>
    </rPh>
    <rPh sb="6" eb="9">
      <t>トヨタシ</t>
    </rPh>
    <rPh sb="9" eb="12">
      <t>ショウボウダン</t>
    </rPh>
    <rPh sb="12" eb="17">
      <t>ウンエイコウフキン</t>
    </rPh>
    <rPh sb="18" eb="21">
      <t>スイトウボ</t>
    </rPh>
    <phoneticPr fontId="2"/>
  </si>
  <si>
    <t>←分団長・部長から分配される年度当初交付金の額を入力</t>
    <rPh sb="1" eb="4">
      <t>ブンダンチョウ</t>
    </rPh>
    <rPh sb="5" eb="7">
      <t>ブチョウ</t>
    </rPh>
    <rPh sb="9" eb="11">
      <t>ブンパイ</t>
    </rPh>
    <rPh sb="14" eb="16">
      <t>ネンド</t>
    </rPh>
    <rPh sb="16" eb="18">
      <t>トウショ</t>
    </rPh>
    <rPh sb="18" eb="21">
      <t>コウフキン</t>
    </rPh>
    <rPh sb="22" eb="23">
      <t>ガク</t>
    </rPh>
    <rPh sb="24" eb="26">
      <t>ニュウリョク</t>
    </rPh>
    <phoneticPr fontId="2"/>
  </si>
  <si>
    <t>第　方面隊　第　分団　第　部　　　班　入力担当者　　　　　</t>
    <rPh sb="0" eb="1">
      <t>ダイ</t>
    </rPh>
    <rPh sb="2" eb="5">
      <t>ホウメンタイ</t>
    </rPh>
    <rPh sb="6" eb="7">
      <t>ダイ</t>
    </rPh>
    <rPh sb="8" eb="10">
      <t>ブンダン</t>
    </rPh>
    <rPh sb="11" eb="12">
      <t>ダイ</t>
    </rPh>
    <rPh sb="13" eb="14">
      <t>ブ</t>
    </rPh>
    <rPh sb="17" eb="18">
      <t>ハン</t>
    </rPh>
    <rPh sb="19" eb="21">
      <t>ニュウリョク</t>
    </rPh>
    <rPh sb="21" eb="24">
      <t>タントウシャ</t>
    </rPh>
    <phoneticPr fontId="2"/>
  </si>
  <si>
    <t>入力者</t>
    <rPh sb="0" eb="2">
      <t>ニュウリョク</t>
    </rPh>
    <rPh sb="2" eb="3">
      <t>シャ</t>
    </rPh>
    <phoneticPr fontId="2"/>
  </si>
  <si>
    <t>入力者を入力</t>
    <rPh sb="0" eb="2">
      <t>ニュウリョク</t>
    </rPh>
    <rPh sb="2" eb="3">
      <t>シャ</t>
    </rPh>
    <rPh sb="4" eb="6">
      <t>ニュウリョク</t>
    </rPh>
    <phoneticPr fontId="2"/>
  </si>
  <si>
    <t>チェック</t>
    <phoneticPr fontId="2"/>
  </si>
  <si>
    <t>確認者を入力</t>
    <rPh sb="0" eb="2">
      <t>カクニン</t>
    </rPh>
    <rPh sb="2" eb="3">
      <t>シャ</t>
    </rPh>
    <rPh sb="4" eb="6">
      <t>ニュウリョク</t>
    </rPh>
    <phoneticPr fontId="2"/>
  </si>
  <si>
    <t>食料費</t>
    <rPh sb="0" eb="2">
      <t>ショクリョウ</t>
    </rPh>
    <phoneticPr fontId="2"/>
  </si>
  <si>
    <t>飲料費</t>
    <rPh sb="0" eb="3">
      <t>インリョウヒ</t>
    </rPh>
    <phoneticPr fontId="2"/>
  </si>
  <si>
    <t>会議時のお茶・訓練時の水分補給用飲料など</t>
    <rPh sb="0" eb="3">
      <t>カイギジ</t>
    </rPh>
    <rPh sb="5" eb="6">
      <t>チャ</t>
    </rPh>
    <rPh sb="7" eb="9">
      <t>クンレン</t>
    </rPh>
    <rPh sb="9" eb="10">
      <t>ジ</t>
    </rPh>
    <rPh sb="11" eb="15">
      <t>スイブンホキュウ</t>
    </rPh>
    <rPh sb="15" eb="16">
      <t>ヨウ</t>
    </rPh>
    <rPh sb="16" eb="18">
      <t>インリョウ</t>
    </rPh>
    <phoneticPr fontId="2"/>
  </si>
  <si>
    <t>災害出動時の食事（現場を離れられずやむを得ない場合のみ）</t>
    <rPh sb="0" eb="2">
      <t>サイガイ</t>
    </rPh>
    <rPh sb="2" eb="4">
      <t>シュツドウ</t>
    </rPh>
    <rPh sb="4" eb="5">
      <t>ジ</t>
    </rPh>
    <rPh sb="6" eb="8">
      <t>ショクジ</t>
    </rPh>
    <rPh sb="9" eb="11">
      <t>ゲンバ</t>
    </rPh>
    <rPh sb="12" eb="13">
      <t>ハナ</t>
    </rPh>
    <rPh sb="20" eb="21">
      <t>エ</t>
    </rPh>
    <rPh sb="23" eb="25">
      <t>バアイ</t>
    </rPh>
    <phoneticPr fontId="2"/>
  </si>
  <si>
    <t>　　　【注意事項】</t>
    <rPh sb="4" eb="6">
      <t>チュウイ</t>
    </rPh>
    <rPh sb="6" eb="8">
      <t>ジコウ</t>
    </rPh>
    <phoneticPr fontId="2"/>
  </si>
  <si>
    <t>　　　　２　発注・納品・支払は同一年度とすること</t>
    <rPh sb="6" eb="8">
      <t>ハッチュウ</t>
    </rPh>
    <rPh sb="9" eb="11">
      <t>ノウヒン</t>
    </rPh>
    <rPh sb="12" eb="14">
      <t>シハライ</t>
    </rPh>
    <rPh sb="15" eb="17">
      <t>ドウイツ</t>
    </rPh>
    <rPh sb="17" eb="18">
      <t>ネン</t>
    </rPh>
    <rPh sb="18" eb="19">
      <t>ド</t>
    </rPh>
    <phoneticPr fontId="2"/>
  </si>
  <si>
    <t>　　　　１　交付金の繰越・積立はできません。余剰金は年度末に返金してください。</t>
    <rPh sb="6" eb="9">
      <t>コウフキン</t>
    </rPh>
    <rPh sb="10" eb="12">
      <t>クリコシ</t>
    </rPh>
    <rPh sb="13" eb="15">
      <t>ツミタテ</t>
    </rPh>
    <rPh sb="22" eb="24">
      <t>ヨジョウ</t>
    </rPh>
    <rPh sb="24" eb="25">
      <t>キン</t>
    </rPh>
    <rPh sb="26" eb="29">
      <t>ネンドマツ</t>
    </rPh>
    <rPh sb="30" eb="32">
      <t>ヘンキン</t>
    </rPh>
    <phoneticPr fontId="2"/>
  </si>
  <si>
    <t>　　　　３　訓練等参加費は、誰に支払ったか分かるように別で明細を作成してください。</t>
    <rPh sb="6" eb="8">
      <t>クンレン</t>
    </rPh>
    <rPh sb="8" eb="9">
      <t>トウ</t>
    </rPh>
    <rPh sb="9" eb="12">
      <t>サンカヒ</t>
    </rPh>
    <rPh sb="14" eb="15">
      <t>ダレ</t>
    </rPh>
    <rPh sb="16" eb="18">
      <t>シハラ</t>
    </rPh>
    <rPh sb="21" eb="22">
      <t>ワ</t>
    </rPh>
    <rPh sb="27" eb="28">
      <t>ベツ</t>
    </rPh>
    <rPh sb="29" eb="31">
      <t>メイサイ</t>
    </rPh>
    <rPh sb="32" eb="34">
      <t>サクセイ</t>
    </rPh>
    <phoneticPr fontId="2"/>
  </si>
  <si>
    <t>プリンターインク</t>
  </si>
  <si>
    <t>第●方面隊　第●分団　第●部　●●班　入力担当者　△△△△　　　　</t>
    <rPh sb="0" eb="1">
      <t>ダイ</t>
    </rPh>
    <rPh sb="2" eb="5">
      <t>ホウメンタイ</t>
    </rPh>
    <rPh sb="6" eb="7">
      <t>ダイ</t>
    </rPh>
    <rPh sb="8" eb="10">
      <t>ブンダン</t>
    </rPh>
    <rPh sb="11" eb="12">
      <t>ダイ</t>
    </rPh>
    <rPh sb="13" eb="14">
      <t>ブ</t>
    </rPh>
    <rPh sb="17" eb="18">
      <t>ハン</t>
    </rPh>
    <rPh sb="19" eb="21">
      <t>ニュウリョク</t>
    </rPh>
    <rPh sb="21" eb="24">
      <t>タントウシャ</t>
    </rPh>
    <phoneticPr fontId="2"/>
  </si>
  <si>
    <t>　　　　３　訓練等参加費は、誰に支払ったか分かるように別で明細を作成すること。</t>
    <rPh sb="6" eb="8">
      <t>クンレン</t>
    </rPh>
    <rPh sb="8" eb="9">
      <t>トウ</t>
    </rPh>
    <rPh sb="9" eb="12">
      <t>サンカヒ</t>
    </rPh>
    <rPh sb="14" eb="15">
      <t>ダレ</t>
    </rPh>
    <rPh sb="16" eb="18">
      <t>シハラ</t>
    </rPh>
    <rPh sb="21" eb="22">
      <t>ワ</t>
    </rPh>
    <rPh sb="27" eb="28">
      <t>ベツ</t>
    </rPh>
    <rPh sb="29" eb="31">
      <t>メイサイ</t>
    </rPh>
    <rPh sb="32" eb="34">
      <t>サクセイ</t>
    </rPh>
    <phoneticPr fontId="2"/>
  </si>
  <si>
    <t>　　　　１　交付金の繰越・積立はできません。余剰金は年度末に返金すること。</t>
    <rPh sb="6" eb="9">
      <t>コウフキン</t>
    </rPh>
    <rPh sb="10" eb="12">
      <t>クリコシ</t>
    </rPh>
    <rPh sb="13" eb="15">
      <t>ツミタテ</t>
    </rPh>
    <rPh sb="22" eb="24">
      <t>ヨジョウ</t>
    </rPh>
    <rPh sb="24" eb="25">
      <t>キン</t>
    </rPh>
    <rPh sb="26" eb="29">
      <t>ネンドマツ</t>
    </rPh>
    <rPh sb="30" eb="32">
      <t>ヘンキン</t>
    </rPh>
    <phoneticPr fontId="2"/>
  </si>
  <si>
    <t>　　　　２　発注・納品・支払は同一年度とすること。</t>
    <rPh sb="6" eb="8">
      <t>ハッチュウ</t>
    </rPh>
    <rPh sb="9" eb="11">
      <t>ノウヒン</t>
    </rPh>
    <rPh sb="12" eb="14">
      <t>シハライ</t>
    </rPh>
    <rPh sb="15" eb="17">
      <t>ドウイツ</t>
    </rPh>
    <rPh sb="17" eb="18">
      <t>ネン</t>
    </rPh>
    <rPh sb="18" eb="19">
      <t>ド</t>
    </rPh>
    <phoneticPr fontId="2"/>
  </si>
  <si>
    <t>令和●年度　豊田市消防団運営交付金　出納簿</t>
    <rPh sb="0" eb="2">
      <t>レイワ</t>
    </rPh>
    <rPh sb="3" eb="5">
      <t>ネンド</t>
    </rPh>
    <rPh sb="6" eb="9">
      <t>トヨタシ</t>
    </rPh>
    <rPh sb="9" eb="12">
      <t>ショウボウダン</t>
    </rPh>
    <rPh sb="12" eb="17">
      <t>ウンエイコウフキン</t>
    </rPh>
    <rPh sb="18" eb="21">
      <t>スイトウボ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</si>
</sst>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4"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rgb="FF0000CC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2"/>
      <name val="メイリオ"/>
      <family val="3"/>
      <charset val="128"/>
    </font>
    <font>
      <sz val="11"/>
      <color theme="0" tint="-4.9989318521683403E-2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1"/>
      <name val="MS P ゴシック"/>
      <family val="2"/>
    </font>
    <font>
      <b/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/>
    <xf numFmtId="176" fontId="1" fillId="0" borderId="0" xfId="0" applyNumberFormat="1" applyFont="1"/>
    <xf numFmtId="176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6" fontId="1" fillId="0" borderId="1" xfId="0" applyNumberFormat="1" applyFont="1" applyBorder="1"/>
    <xf numFmtId="56" fontId="1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5" borderId="0" xfId="0" applyFont="1" applyFill="1"/>
    <xf numFmtId="0" fontId="1" fillId="5" borderId="1" xfId="0" applyFont="1" applyFill="1" applyBorder="1"/>
    <xf numFmtId="0" fontId="1" fillId="5" borderId="1" xfId="0" applyFont="1" applyFill="1" applyBorder="1" applyProtection="1">
      <protection locked="0"/>
    </xf>
    <xf numFmtId="0" fontId="8" fillId="5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56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6" fontId="12" fillId="2" borderId="1" xfId="0" applyNumberFormat="1" applyFont="1" applyFill="1" applyBorder="1"/>
    <xf numFmtId="6" fontId="12" fillId="2" borderId="1" xfId="0" applyNumberFormat="1" applyFont="1" applyFill="1" applyBorder="1"/>
    <xf numFmtId="0" fontId="5" fillId="0" borderId="0" xfId="0" applyFont="1"/>
    <xf numFmtId="0" fontId="17" fillId="0" borderId="0" xfId="0" applyFont="1"/>
    <xf numFmtId="0" fontId="18" fillId="5" borderId="0" xfId="0" applyFont="1" applyFill="1"/>
    <xf numFmtId="176" fontId="18" fillId="5" borderId="0" xfId="0" applyNumberFormat="1" applyFont="1" applyFill="1"/>
    <xf numFmtId="0" fontId="18" fillId="5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4" fillId="5" borderId="0" xfId="0" applyFont="1" applyFill="1"/>
    <xf numFmtId="0" fontId="8" fillId="5" borderId="0" xfId="0" applyFont="1" applyFill="1"/>
    <xf numFmtId="0" fontId="1" fillId="0" borderId="2" xfId="0" applyFont="1" applyBorder="1" applyAlignment="1">
      <alignment horizontal="center" vertical="center"/>
    </xf>
    <xf numFmtId="176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13" fillId="2" borderId="1" xfId="0" applyNumberFormat="1" applyFont="1" applyFill="1" applyBorder="1"/>
    <xf numFmtId="176" fontId="10" fillId="4" borderId="1" xfId="0" applyNumberFormat="1" applyFont="1" applyFill="1" applyBorder="1" applyProtection="1">
      <protection locked="0"/>
    </xf>
    <xf numFmtId="0" fontId="16" fillId="0" borderId="0" xfId="0" applyFont="1"/>
    <xf numFmtId="0" fontId="5" fillId="0" borderId="6" xfId="0" applyFont="1" applyBorder="1"/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left"/>
    </xf>
    <xf numFmtId="0" fontId="1" fillId="6" borderId="10" xfId="0" applyFont="1" applyFill="1" applyBorder="1"/>
    <xf numFmtId="176" fontId="1" fillId="6" borderId="11" xfId="0" applyNumberFormat="1" applyFont="1" applyFill="1" applyBorder="1" applyAlignment="1">
      <alignment horizontal="left"/>
    </xf>
    <xf numFmtId="176" fontId="1" fillId="6" borderId="12" xfId="0" applyNumberFormat="1" applyFont="1" applyFill="1" applyBorder="1" applyAlignment="1">
      <alignment horizontal="left"/>
    </xf>
    <xf numFmtId="0" fontId="1" fillId="6" borderId="13" xfId="0" applyFont="1" applyFill="1" applyBorder="1" applyAlignment="1">
      <alignment horizontal="right"/>
    </xf>
    <xf numFmtId="176" fontId="1" fillId="6" borderId="14" xfId="0" applyNumberFormat="1" applyFont="1" applyFill="1" applyBorder="1" applyAlignment="1">
      <alignment horizontal="left"/>
    </xf>
    <xf numFmtId="0" fontId="1" fillId="6" borderId="15" xfId="0" applyFont="1" applyFill="1" applyBorder="1" applyAlignment="1">
      <alignment horizontal="right"/>
    </xf>
    <xf numFmtId="6" fontId="1" fillId="6" borderId="4" xfId="0" applyNumberFormat="1" applyFont="1" applyFill="1" applyBorder="1" applyAlignment="1">
      <alignment horizontal="left"/>
    </xf>
    <xf numFmtId="0" fontId="19" fillId="0" borderId="6" xfId="0" applyFont="1" applyBorder="1"/>
    <xf numFmtId="9" fontId="19" fillId="0" borderId="6" xfId="1" applyFont="1" applyFill="1" applyBorder="1" applyAlignment="1"/>
    <xf numFmtId="176" fontId="20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6" fillId="4" borderId="0" xfId="0" applyFont="1" applyFill="1" applyAlignment="1" applyProtection="1">
      <alignment horizontal="right" vertical="center"/>
      <protection locked="0"/>
    </xf>
    <xf numFmtId="176" fontId="20" fillId="0" borderId="0" xfId="0" applyNumberFormat="1" applyFont="1" applyAlignment="1">
      <alignment horizontal="right"/>
    </xf>
    <xf numFmtId="176" fontId="21" fillId="2" borderId="1" xfId="0" applyNumberFormat="1" applyFont="1" applyFill="1" applyBorder="1" applyAlignment="1">
      <alignment horizontal="center"/>
    </xf>
    <xf numFmtId="6" fontId="1" fillId="4" borderId="1" xfId="0" applyNumberFormat="1" applyFont="1" applyFill="1" applyBorder="1" applyProtection="1">
      <protection locked="0"/>
    </xf>
    <xf numFmtId="0" fontId="23" fillId="5" borderId="0" xfId="0" applyFont="1" applyFill="1"/>
    <xf numFmtId="0" fontId="5" fillId="6" borderId="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6" fillId="4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>
      <alignment horizontal="center" wrapText="1"/>
    </xf>
    <xf numFmtId="0" fontId="5" fillId="0" borderId="0" xfId="0" applyFont="1" applyBorder="1"/>
    <xf numFmtId="0" fontId="19" fillId="0" borderId="0" xfId="0" applyFont="1" applyBorder="1"/>
    <xf numFmtId="9" fontId="19" fillId="0" borderId="0" xfId="1" applyFont="1" applyFill="1" applyBorder="1" applyAlignment="1"/>
    <xf numFmtId="0" fontId="16" fillId="5" borderId="16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" fillId="5" borderId="6" xfId="0" applyFont="1" applyFill="1" applyBorder="1"/>
    <xf numFmtId="176" fontId="18" fillId="5" borderId="18" xfId="0" applyNumberFormat="1" applyFont="1" applyFill="1" applyBorder="1"/>
    <xf numFmtId="0" fontId="18" fillId="5" borderId="6" xfId="0" applyFont="1" applyFill="1" applyBorder="1"/>
    <xf numFmtId="0" fontId="18" fillId="5" borderId="18" xfId="0" applyFont="1" applyFill="1" applyBorder="1" applyAlignment="1">
      <alignment wrapText="1"/>
    </xf>
    <xf numFmtId="0" fontId="14" fillId="5" borderId="6" xfId="0" applyFont="1" applyFill="1" applyBorder="1"/>
    <xf numFmtId="0" fontId="1" fillId="5" borderId="18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6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8" xfId="0" applyFont="1" applyFill="1" applyBorder="1"/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0" xfId="0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8" fillId="5" borderId="18" xfId="0" applyFont="1" applyFill="1" applyBorder="1"/>
    <xf numFmtId="0" fontId="23" fillId="5" borderId="18" xfId="0" applyFont="1" applyFill="1" applyBorder="1"/>
  </cellXfs>
  <cellStyles count="2">
    <cellStyle name="パーセント" xfId="1" builtinId="5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5555587234229389E-2"/>
          <c:y val="8.39900228328367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4335997393976"/>
          <c:y val="3.1921516774800637E-2"/>
          <c:w val="0.43026981960646282"/>
          <c:h val="0.86659929765289367"/>
        </c:manualLayout>
      </c:layout>
      <c:pieChart>
        <c:varyColors val="1"/>
        <c:ser>
          <c:idx val="0"/>
          <c:order val="0"/>
          <c:tx>
            <c:strRef>
              <c:f>出納簿!$K$35</c:f>
              <c:strCache>
                <c:ptCount val="1"/>
                <c:pt idx="0">
                  <c:v>　 金額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E-4307-B9A6-06E7D01C25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E-4307-B9A6-06E7D01C25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E-4307-B9A6-06E7D01C25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7E-4307-B9A6-06E7D01C25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7E-4307-B9A6-06E7D01C25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7E-4307-B9A6-06E7D01C25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C7E-4307-B9A6-06E7D01C25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7E-4307-B9A6-06E7D01C25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7E-4307-B9A6-06E7D01C25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7E-4307-B9A6-06E7D01C25DA}"/>
              </c:ext>
            </c:extLst>
          </c:dPt>
          <c:dLbls>
            <c:dLbl>
              <c:idx val="0"/>
              <c:layout>
                <c:manualLayout>
                  <c:x val="2.6276652356362378E-2"/>
                  <c:y val="0.110878135463918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307-B9A6-06E7D01C25DA}"/>
                </c:ext>
              </c:extLst>
            </c:dLbl>
            <c:dLbl>
              <c:idx val="1"/>
              <c:layout>
                <c:manualLayout>
                  <c:x val="0.20807798725649457"/>
                  <c:y val="-4.7898106361289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307-B9A6-06E7D01C25DA}"/>
                </c:ext>
              </c:extLst>
            </c:dLbl>
            <c:dLbl>
              <c:idx val="2"/>
              <c:layout>
                <c:manualLayout>
                  <c:x val="-9.8190222488557227E-3"/>
                  <c:y val="-1.43580466731410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307-B9A6-06E7D01C25DA}"/>
                </c:ext>
              </c:extLst>
            </c:dLbl>
            <c:dLbl>
              <c:idx val="3"/>
              <c:layout>
                <c:manualLayout>
                  <c:x val="-0.13473194956943813"/>
                  <c:y val="-9.754708233258910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307-B9A6-06E7D01C25DA}"/>
                </c:ext>
              </c:extLst>
            </c:dLbl>
            <c:dLbl>
              <c:idx val="4"/>
              <c:layout>
                <c:manualLayout>
                  <c:x val="-8.7179496780224672E-2"/>
                  <c:y val="-1.5962434233514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307-B9A6-06E7D01C25DA}"/>
                </c:ext>
              </c:extLst>
            </c:dLbl>
            <c:dLbl>
              <c:idx val="5"/>
              <c:layout>
                <c:manualLayout>
                  <c:x val="-0.13209014663670407"/>
                  <c:y val="0.175586776568654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7E-4307-B9A6-06E7D01C25D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出納簿!$J$36:$J$45</c:f>
              <c:strCache>
                <c:ptCount val="10"/>
                <c:pt idx="0">
                  <c:v>訓練等参加費</c:v>
                </c:pt>
                <c:pt idx="1">
                  <c:v>消耗品費</c:v>
                </c:pt>
                <c:pt idx="2">
                  <c:v>飲料費</c:v>
                </c:pt>
                <c:pt idx="3">
                  <c:v>食料費</c:v>
                </c:pt>
                <c:pt idx="4">
                  <c:v>詰所管理費</c:v>
                </c:pt>
                <c:pt idx="5">
                  <c:v>ポンプ管理費</c:v>
                </c:pt>
                <c:pt idx="6">
                  <c:v>燃料費</c:v>
                </c:pt>
                <c:pt idx="7">
                  <c:v>-</c:v>
                </c:pt>
                <c:pt idx="8">
                  <c:v>-</c:v>
                </c:pt>
                <c:pt idx="9">
                  <c:v>-</c:v>
                </c:pt>
              </c:strCache>
            </c:strRef>
          </c:cat>
          <c:val>
            <c:numRef>
              <c:f>出納簿!$K$36:$K$45</c:f>
              <c:numCache>
                <c:formatCode>"¥"#,##0_);[Red]\("¥"#,##0\)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C7E-4307-B9A6-06E7D01C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5555587234229389E-2"/>
          <c:y val="8.39900228328367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24335997393976"/>
          <c:y val="3.1921516774800637E-2"/>
          <c:w val="0.43026981960646282"/>
          <c:h val="0.86659929765289367"/>
        </c:manualLayout>
      </c:layout>
      <c:pieChart>
        <c:varyColors val="1"/>
        <c:ser>
          <c:idx val="0"/>
          <c:order val="0"/>
          <c:tx>
            <c:strRef>
              <c:f>記入例!$K$35</c:f>
              <c:strCache>
                <c:ptCount val="1"/>
                <c:pt idx="0">
                  <c:v>　 金額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76-49E5-BAF7-B027E73584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76-49E5-BAF7-B027E73584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76-49E5-BAF7-B027E73584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76-49E5-BAF7-B027E73584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76-49E5-BAF7-B027E73584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76-49E5-BAF7-B027E73584B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76-49E5-BAF7-B027E73584B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76-49E5-BAF7-B027E73584B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76-49E5-BAF7-B027E73584B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A76-49E5-BAF7-B027E73584B1}"/>
              </c:ext>
            </c:extLst>
          </c:dPt>
          <c:dLbls>
            <c:dLbl>
              <c:idx val="0"/>
              <c:layout>
                <c:manualLayout>
                  <c:x val="2.6276652356362378E-2"/>
                  <c:y val="0.110878135463918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6-49E5-BAF7-B027E73584B1}"/>
                </c:ext>
              </c:extLst>
            </c:dLbl>
            <c:dLbl>
              <c:idx val="1"/>
              <c:layout>
                <c:manualLayout>
                  <c:x val="0.20807798725649457"/>
                  <c:y val="-4.7898106361289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6-49E5-BAF7-B027E73584B1}"/>
                </c:ext>
              </c:extLst>
            </c:dLbl>
            <c:dLbl>
              <c:idx val="2"/>
              <c:layout>
                <c:manualLayout>
                  <c:x val="-9.8190222488557227E-3"/>
                  <c:y val="-1.43580466731410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76-49E5-BAF7-B027E73584B1}"/>
                </c:ext>
              </c:extLst>
            </c:dLbl>
            <c:dLbl>
              <c:idx val="3"/>
              <c:layout>
                <c:manualLayout>
                  <c:x val="-0.13473194956943813"/>
                  <c:y val="-9.754708233258910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76-49E5-BAF7-B027E73584B1}"/>
                </c:ext>
              </c:extLst>
            </c:dLbl>
            <c:dLbl>
              <c:idx val="4"/>
              <c:layout>
                <c:manualLayout>
                  <c:x val="-8.7179496780224672E-2"/>
                  <c:y val="-1.5962434233514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76-49E5-BAF7-B027E73584B1}"/>
                </c:ext>
              </c:extLst>
            </c:dLbl>
            <c:dLbl>
              <c:idx val="5"/>
              <c:layout>
                <c:manualLayout>
                  <c:x val="-0.13209014663670407"/>
                  <c:y val="0.175586776568654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76-49E5-BAF7-B027E73584B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記入例!$J$36:$J$45</c:f>
              <c:strCache>
                <c:ptCount val="10"/>
                <c:pt idx="0">
                  <c:v>訓練等参加費</c:v>
                </c:pt>
                <c:pt idx="1">
                  <c:v>消耗品費</c:v>
                </c:pt>
                <c:pt idx="2">
                  <c:v>飲料費</c:v>
                </c:pt>
                <c:pt idx="3">
                  <c:v>食料費</c:v>
                </c:pt>
                <c:pt idx="4">
                  <c:v>詰所管理費</c:v>
                </c:pt>
                <c:pt idx="5">
                  <c:v>ポンプ管理費</c:v>
                </c:pt>
                <c:pt idx="6">
                  <c:v>燃料費</c:v>
                </c:pt>
                <c:pt idx="7">
                  <c:v>-</c:v>
                </c:pt>
                <c:pt idx="8">
                  <c:v>-</c:v>
                </c:pt>
                <c:pt idx="9">
                  <c:v>-</c:v>
                </c:pt>
              </c:strCache>
            </c:strRef>
          </c:cat>
          <c:val>
            <c:numRef>
              <c:f>記入例!$K$36:$K$45</c:f>
              <c:numCache>
                <c:formatCode>"¥"#,##0_);[Red]\("¥"#,##0\)</c:formatCode>
                <c:ptCount val="10"/>
                <c:pt idx="0">
                  <c:v>11000</c:v>
                </c:pt>
                <c:pt idx="1">
                  <c:v>2480</c:v>
                </c:pt>
                <c:pt idx="2">
                  <c:v>1980</c:v>
                </c:pt>
                <c:pt idx="3">
                  <c:v>0</c:v>
                </c:pt>
                <c:pt idx="4">
                  <c:v>2000</c:v>
                </c:pt>
                <c:pt idx="5">
                  <c:v>3000</c:v>
                </c:pt>
                <c:pt idx="6">
                  <c:v>4470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A76-49E5-BAF7-B027E735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791966</xdr:colOff>
      <xdr:row>34</xdr:row>
      <xdr:rowOff>503</xdr:rowOff>
    </xdr:from>
    <xdr:to>
      <xdr:col>10</xdr:col>
      <xdr:colOff>5921827</xdr:colOff>
      <xdr:row>46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791967</xdr:colOff>
      <xdr:row>34</xdr:row>
      <xdr:rowOff>503</xdr:rowOff>
    </xdr:from>
    <xdr:to>
      <xdr:col>10</xdr:col>
      <xdr:colOff>5918343</xdr:colOff>
      <xdr:row>46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0451E6-67EE-44F6-8058-9289C5E19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view="pageBreakPreview" zoomScaleNormal="89" zoomScaleSheetLayoutView="100" workbookViewId="0">
      <selection sqref="A1:G1"/>
    </sheetView>
  </sheetViews>
  <sheetFormatPr defaultRowHeight="18.75"/>
  <cols>
    <col min="1" max="1" width="13" style="1" customWidth="1"/>
    <col min="2" max="2" width="11.25" style="1" bestFit="1" customWidth="1"/>
    <col min="3" max="3" width="34.875" style="1" customWidth="1"/>
    <col min="4" max="4" width="10" style="1" bestFit="1" customWidth="1"/>
    <col min="5" max="6" width="11.25" style="1" customWidth="1"/>
    <col min="7" max="7" width="12.875" style="1" customWidth="1"/>
    <col min="8" max="8" width="13.625" style="1" customWidth="1"/>
    <col min="9" max="9" width="3.125" style="1" customWidth="1"/>
    <col min="10" max="10" width="13.25" style="1" bestFit="1" customWidth="1"/>
    <col min="11" max="11" width="77.75" style="1" bestFit="1" customWidth="1"/>
    <col min="12" max="12" width="3" style="1" customWidth="1"/>
    <col min="13" max="16384" width="9" style="1"/>
  </cols>
  <sheetData>
    <row r="1" spans="1:12" s="21" customFormat="1" ht="22.5">
      <c r="A1" s="58" t="s">
        <v>54</v>
      </c>
      <c r="B1" s="58"/>
      <c r="C1" s="58"/>
      <c r="D1" s="58"/>
      <c r="E1" s="58"/>
      <c r="F1" s="58"/>
      <c r="G1" s="58"/>
      <c r="H1" s="49"/>
      <c r="J1" s="66" t="s">
        <v>31</v>
      </c>
      <c r="K1" s="67"/>
      <c r="L1" s="34"/>
    </row>
    <row r="2" spans="1:12" ht="19.5">
      <c r="A2" s="60" t="s">
        <v>49</v>
      </c>
      <c r="B2" s="60"/>
      <c r="C2" s="60"/>
      <c r="D2" s="60"/>
      <c r="E2" s="60"/>
      <c r="F2" s="60"/>
      <c r="G2" s="60"/>
      <c r="H2" s="50"/>
      <c r="J2" s="68"/>
      <c r="K2" s="69"/>
    </row>
    <row r="3" spans="1:12" ht="20.25" thickBot="1">
      <c r="A3" s="61" t="s">
        <v>56</v>
      </c>
      <c r="B3" s="61"/>
      <c r="C3" s="61"/>
      <c r="D3" s="61"/>
      <c r="E3" s="61"/>
      <c r="F3" s="61"/>
      <c r="G3" s="61"/>
      <c r="H3" s="51"/>
      <c r="J3" s="70" t="s">
        <v>35</v>
      </c>
      <c r="K3" s="69"/>
    </row>
    <row r="4" spans="1:12" ht="19.5" customHeight="1" thickBot="1">
      <c r="A4" s="28" t="s">
        <v>30</v>
      </c>
      <c r="B4" s="29">
        <v>0</v>
      </c>
      <c r="C4" s="30" t="s">
        <v>55</v>
      </c>
      <c r="D4" s="30"/>
      <c r="E4" s="30"/>
      <c r="F4" s="30"/>
      <c r="G4" s="31"/>
      <c r="H4" s="31"/>
      <c r="J4" s="70" t="s">
        <v>36</v>
      </c>
      <c r="K4" s="71"/>
    </row>
    <row r="5" spans="1:12" ht="19.5" customHeight="1" thickBot="1">
      <c r="A5" s="28" t="s">
        <v>33</v>
      </c>
      <c r="B5" s="29">
        <v>0</v>
      </c>
      <c r="C5" s="30" t="s">
        <v>32</v>
      </c>
      <c r="D5" s="30"/>
      <c r="E5" s="30"/>
      <c r="F5" s="30"/>
      <c r="G5" s="30"/>
      <c r="H5" s="30"/>
      <c r="J5" s="70" t="s">
        <v>47</v>
      </c>
      <c r="K5" s="71"/>
    </row>
    <row r="6" spans="1:12" ht="18.75" customHeight="1">
      <c r="A6" s="14" t="s">
        <v>0</v>
      </c>
      <c r="B6" s="4" t="s">
        <v>14</v>
      </c>
      <c r="C6" s="4" t="s">
        <v>1</v>
      </c>
      <c r="D6" s="4" t="s">
        <v>2</v>
      </c>
      <c r="E6" s="4" t="s">
        <v>3</v>
      </c>
      <c r="F6" s="4" t="s">
        <v>57</v>
      </c>
      <c r="G6" s="4" t="s">
        <v>18</v>
      </c>
      <c r="H6" s="4" t="s">
        <v>59</v>
      </c>
      <c r="J6" s="72" t="s">
        <v>37</v>
      </c>
      <c r="K6" s="73"/>
    </row>
    <row r="7" spans="1:12">
      <c r="A7" s="15" t="s">
        <v>16</v>
      </c>
      <c r="B7" s="16" t="s">
        <v>5</v>
      </c>
      <c r="C7" s="17" t="s">
        <v>12</v>
      </c>
      <c r="D7" s="18">
        <v>5980</v>
      </c>
      <c r="E7" s="19">
        <v>94020</v>
      </c>
      <c r="F7" s="19" t="s">
        <v>38</v>
      </c>
      <c r="G7" s="32" t="s">
        <v>27</v>
      </c>
      <c r="H7" s="53" t="str">
        <f>IF(F7=G7,"入力者＝確認者は×","OK")</f>
        <v>OK</v>
      </c>
      <c r="J7" s="74"/>
      <c r="K7" s="73"/>
    </row>
    <row r="8" spans="1:12">
      <c r="A8" s="6"/>
      <c r="B8" s="7"/>
      <c r="C8" s="8"/>
      <c r="D8" s="9"/>
      <c r="E8" s="5">
        <f>SUM(B4:B5)-D8</f>
        <v>0</v>
      </c>
      <c r="F8" s="54"/>
      <c r="G8" s="33"/>
      <c r="H8" s="53" t="str">
        <f>IF(F8=G8,"入力者＝確認者は×","OK")</f>
        <v>入力者＝確認者は×</v>
      </c>
      <c r="J8" s="75"/>
      <c r="K8" s="76"/>
    </row>
    <row r="9" spans="1:12">
      <c r="A9" s="6"/>
      <c r="B9" s="7"/>
      <c r="C9" s="8"/>
      <c r="D9" s="9"/>
      <c r="E9" s="5" t="str">
        <f>IF(D9="","",E8-D9)</f>
        <v/>
      </c>
      <c r="F9" s="54"/>
      <c r="G9" s="33"/>
      <c r="H9" s="53" t="str">
        <f>IF(F9=G9,"入力者＝確認者は×","OK")</f>
        <v>入力者＝確認者は×</v>
      </c>
      <c r="J9" s="68" t="s">
        <v>48</v>
      </c>
      <c r="K9" s="77"/>
    </row>
    <row r="10" spans="1:12">
      <c r="A10" s="6"/>
      <c r="B10" s="7"/>
      <c r="C10" s="8"/>
      <c r="D10" s="9"/>
      <c r="E10" s="5" t="str">
        <f>IF(D10="","",E9-D10)</f>
        <v/>
      </c>
      <c r="F10" s="54"/>
      <c r="G10" s="33"/>
      <c r="H10" s="53" t="str">
        <f t="shared" ref="H10:H46" si="0">IF(F10=G10,"入力者＝確認者は×","OK")</f>
        <v>入力者＝確認者は×</v>
      </c>
      <c r="J10" s="78" t="s">
        <v>15</v>
      </c>
      <c r="K10" s="79" t="s">
        <v>13</v>
      </c>
    </row>
    <row r="11" spans="1:12">
      <c r="A11" s="6"/>
      <c r="B11" s="7"/>
      <c r="C11" s="8"/>
      <c r="D11" s="9"/>
      <c r="E11" s="5" t="str">
        <f t="shared" ref="E11:E46" si="1">IF(D11="","",E10-D11)</f>
        <v/>
      </c>
      <c r="F11" s="54"/>
      <c r="G11" s="33"/>
      <c r="H11" s="53" t="str">
        <f t="shared" si="0"/>
        <v>入力者＝確認者は×</v>
      </c>
      <c r="J11" s="80" t="s">
        <v>4</v>
      </c>
      <c r="K11" s="81" t="s">
        <v>51</v>
      </c>
    </row>
    <row r="12" spans="1:12">
      <c r="A12" s="6"/>
      <c r="B12" s="7"/>
      <c r="C12" s="8"/>
      <c r="D12" s="9"/>
      <c r="E12" s="5" t="str">
        <f t="shared" si="1"/>
        <v/>
      </c>
      <c r="F12" s="54"/>
      <c r="G12" s="33"/>
      <c r="H12" s="53" t="str">
        <f t="shared" si="0"/>
        <v>入力者＝確認者は×</v>
      </c>
      <c r="J12" s="80" t="s">
        <v>5</v>
      </c>
      <c r="K12" s="81" t="s">
        <v>34</v>
      </c>
    </row>
    <row r="13" spans="1:12">
      <c r="A13" s="6"/>
      <c r="B13" s="7"/>
      <c r="C13" s="8"/>
      <c r="D13" s="9"/>
      <c r="E13" s="5" t="str">
        <f t="shared" si="1"/>
        <v/>
      </c>
      <c r="F13" s="54"/>
      <c r="G13" s="33"/>
      <c r="H13" s="53" t="str">
        <f t="shared" si="0"/>
        <v>入力者＝確認者は×</v>
      </c>
      <c r="J13" s="80" t="s">
        <v>62</v>
      </c>
      <c r="K13" s="81" t="s">
        <v>63</v>
      </c>
    </row>
    <row r="14" spans="1:12">
      <c r="A14" s="6"/>
      <c r="B14" s="7"/>
      <c r="C14" s="8"/>
      <c r="D14" s="9"/>
      <c r="E14" s="5" t="str">
        <f t="shared" si="1"/>
        <v/>
      </c>
      <c r="F14" s="54"/>
      <c r="G14" s="33"/>
      <c r="H14" s="53" t="str">
        <f t="shared" si="0"/>
        <v>入力者＝確認者は×</v>
      </c>
      <c r="J14" s="80" t="s">
        <v>61</v>
      </c>
      <c r="K14" s="81" t="s">
        <v>64</v>
      </c>
    </row>
    <row r="15" spans="1:12">
      <c r="A15" s="8"/>
      <c r="B15" s="7"/>
      <c r="C15" s="8"/>
      <c r="D15" s="9"/>
      <c r="E15" s="5" t="str">
        <f>IF(D15="","",E14-D15)</f>
        <v/>
      </c>
      <c r="F15" s="54"/>
      <c r="G15" s="33"/>
      <c r="H15" s="53" t="str">
        <f t="shared" si="0"/>
        <v>入力者＝確認者は×</v>
      </c>
      <c r="J15" s="80" t="s">
        <v>7</v>
      </c>
      <c r="K15" s="81" t="s">
        <v>11</v>
      </c>
    </row>
    <row r="16" spans="1:12">
      <c r="A16" s="8"/>
      <c r="B16" s="7"/>
      <c r="C16" s="8"/>
      <c r="D16" s="9"/>
      <c r="E16" s="5" t="str">
        <f t="shared" si="1"/>
        <v/>
      </c>
      <c r="F16" s="54"/>
      <c r="G16" s="33"/>
      <c r="H16" s="53" t="str">
        <f t="shared" si="0"/>
        <v>入力者＝確認者は×</v>
      </c>
      <c r="J16" s="80" t="s">
        <v>6</v>
      </c>
      <c r="K16" s="81" t="s">
        <v>9</v>
      </c>
    </row>
    <row r="17" spans="1:11">
      <c r="A17" s="8"/>
      <c r="B17" s="7"/>
      <c r="C17" s="8"/>
      <c r="D17" s="9"/>
      <c r="E17" s="5" t="str">
        <f t="shared" si="1"/>
        <v/>
      </c>
      <c r="F17" s="54"/>
      <c r="G17" s="33"/>
      <c r="H17" s="53" t="str">
        <f t="shared" si="0"/>
        <v>入力者＝確認者は×</v>
      </c>
      <c r="J17" s="82" t="s">
        <v>8</v>
      </c>
      <c r="K17" s="83" t="s">
        <v>10</v>
      </c>
    </row>
    <row r="18" spans="1:11">
      <c r="A18" s="8"/>
      <c r="B18" s="7"/>
      <c r="C18" s="8"/>
      <c r="D18" s="9"/>
      <c r="E18" s="5" t="str">
        <f t="shared" si="1"/>
        <v/>
      </c>
      <c r="F18" s="54"/>
      <c r="G18" s="33"/>
      <c r="H18" s="53" t="str">
        <f t="shared" si="0"/>
        <v>入力者＝確認者は×</v>
      </c>
      <c r="J18" s="82" t="s">
        <v>19</v>
      </c>
      <c r="K18" s="83" t="s">
        <v>21</v>
      </c>
    </row>
    <row r="19" spans="1:11">
      <c r="A19" s="8"/>
      <c r="B19" s="7"/>
      <c r="C19" s="8"/>
      <c r="D19" s="9"/>
      <c r="E19" s="5" t="str">
        <f t="shared" si="1"/>
        <v/>
      </c>
      <c r="F19" s="54"/>
      <c r="G19" s="33"/>
      <c r="H19" s="53" t="str">
        <f t="shared" si="0"/>
        <v>入力者＝確認者は×</v>
      </c>
      <c r="J19" s="82" t="s">
        <v>19</v>
      </c>
      <c r="K19" s="83" t="s">
        <v>21</v>
      </c>
    </row>
    <row r="20" spans="1:11">
      <c r="A20" s="8"/>
      <c r="B20" s="7"/>
      <c r="C20" s="8"/>
      <c r="D20" s="9"/>
      <c r="E20" s="5" t="str">
        <f t="shared" si="1"/>
        <v/>
      </c>
      <c r="F20" s="54"/>
      <c r="G20" s="33"/>
      <c r="H20" s="53" t="str">
        <f t="shared" si="0"/>
        <v>入力者＝確認者は×</v>
      </c>
      <c r="J20" s="82" t="s">
        <v>19</v>
      </c>
      <c r="K20" s="83" t="s">
        <v>21</v>
      </c>
    </row>
    <row r="21" spans="1:11">
      <c r="A21" s="8"/>
      <c r="B21" s="7"/>
      <c r="C21" s="8"/>
      <c r="D21" s="9"/>
      <c r="E21" s="5" t="str">
        <f t="shared" si="1"/>
        <v/>
      </c>
      <c r="F21" s="54"/>
      <c r="G21" s="33"/>
      <c r="H21" s="53" t="str">
        <f t="shared" si="0"/>
        <v>入力者＝確認者は×</v>
      </c>
      <c r="J21" s="68"/>
      <c r="K21" s="77"/>
    </row>
    <row r="22" spans="1:11">
      <c r="A22" s="8"/>
      <c r="B22" s="7"/>
      <c r="C22" s="8"/>
      <c r="D22" s="9"/>
      <c r="E22" s="5" t="str">
        <f t="shared" si="1"/>
        <v/>
      </c>
      <c r="F22" s="54"/>
      <c r="G22" s="33"/>
      <c r="H22" s="53" t="str">
        <f t="shared" si="0"/>
        <v>入力者＝確認者は×</v>
      </c>
      <c r="J22" s="80" t="s">
        <v>58</v>
      </c>
      <c r="K22" s="84" t="s">
        <v>39</v>
      </c>
    </row>
    <row r="23" spans="1:11">
      <c r="A23" s="8"/>
      <c r="B23" s="7"/>
      <c r="C23" s="8"/>
      <c r="D23" s="9"/>
      <c r="E23" s="5" t="str">
        <f t="shared" si="1"/>
        <v/>
      </c>
      <c r="F23" s="54"/>
      <c r="G23" s="33"/>
      <c r="H23" s="53" t="str">
        <f t="shared" si="0"/>
        <v>入力者＝確認者は×</v>
      </c>
      <c r="J23" s="82" t="s">
        <v>27</v>
      </c>
      <c r="K23" s="84" t="s">
        <v>40</v>
      </c>
    </row>
    <row r="24" spans="1:11">
      <c r="A24" s="8"/>
      <c r="B24" s="7"/>
      <c r="C24" s="8"/>
      <c r="D24" s="9"/>
      <c r="E24" s="5" t="str">
        <f t="shared" si="1"/>
        <v/>
      </c>
      <c r="F24" s="54"/>
      <c r="G24" s="33"/>
      <c r="H24" s="53" t="str">
        <f t="shared" si="0"/>
        <v>入力者＝確認者は×</v>
      </c>
      <c r="J24" s="82" t="s">
        <v>28</v>
      </c>
      <c r="K24" s="84" t="s">
        <v>41</v>
      </c>
    </row>
    <row r="25" spans="1:11">
      <c r="A25" s="8"/>
      <c r="B25" s="7"/>
      <c r="C25" s="8"/>
      <c r="D25" s="9"/>
      <c r="E25" s="5" t="str">
        <f t="shared" si="1"/>
        <v/>
      </c>
      <c r="F25" s="54"/>
      <c r="G25" s="33"/>
      <c r="H25" s="53" t="str">
        <f t="shared" si="0"/>
        <v>入力者＝確認者は×</v>
      </c>
      <c r="J25" s="82" t="s">
        <v>38</v>
      </c>
      <c r="K25" s="84" t="s">
        <v>42</v>
      </c>
    </row>
    <row r="26" spans="1:11">
      <c r="A26" s="8"/>
      <c r="B26" s="7"/>
      <c r="C26" s="8"/>
      <c r="D26" s="9"/>
      <c r="E26" s="5" t="str">
        <f t="shared" si="1"/>
        <v/>
      </c>
      <c r="F26" s="54"/>
      <c r="G26" s="33"/>
      <c r="H26" s="53" t="str">
        <f t="shared" si="0"/>
        <v>入力者＝確認者は×</v>
      </c>
      <c r="J26" s="82" t="s">
        <v>45</v>
      </c>
      <c r="K26" s="84" t="s">
        <v>43</v>
      </c>
    </row>
    <row r="27" spans="1:11">
      <c r="A27" s="8"/>
      <c r="B27" s="7"/>
      <c r="C27" s="8"/>
      <c r="D27" s="9"/>
      <c r="E27" s="5" t="str">
        <f t="shared" si="1"/>
        <v/>
      </c>
      <c r="F27" s="54"/>
      <c r="G27" s="33"/>
      <c r="H27" s="53" t="str">
        <f t="shared" si="0"/>
        <v>入力者＝確認者は×</v>
      </c>
      <c r="J27" s="68"/>
      <c r="K27" s="84" t="s">
        <v>44</v>
      </c>
    </row>
    <row r="28" spans="1:11">
      <c r="A28" s="8"/>
      <c r="B28" s="7"/>
      <c r="C28" s="8"/>
      <c r="D28" s="9"/>
      <c r="E28" s="5" t="str">
        <f t="shared" si="1"/>
        <v/>
      </c>
      <c r="F28" s="54"/>
      <c r="G28" s="33"/>
      <c r="H28" s="53" t="str">
        <f t="shared" si="0"/>
        <v>入力者＝確認者は×</v>
      </c>
      <c r="J28" s="80" t="s">
        <v>60</v>
      </c>
      <c r="K28" s="77"/>
    </row>
    <row r="29" spans="1:11">
      <c r="A29" s="8"/>
      <c r="B29" s="7"/>
      <c r="C29" s="8"/>
      <c r="D29" s="9"/>
      <c r="E29" s="5" t="str">
        <f t="shared" si="1"/>
        <v/>
      </c>
      <c r="F29" s="54"/>
      <c r="G29" s="33"/>
      <c r="H29" s="53" t="str">
        <f t="shared" si="0"/>
        <v>入力者＝確認者は×</v>
      </c>
      <c r="J29" s="82" t="s">
        <v>27</v>
      </c>
      <c r="K29" s="85" t="s">
        <v>65</v>
      </c>
    </row>
    <row r="30" spans="1:11">
      <c r="A30" s="8"/>
      <c r="B30" s="7"/>
      <c r="C30" s="8"/>
      <c r="D30" s="9"/>
      <c r="E30" s="5" t="str">
        <f t="shared" si="1"/>
        <v/>
      </c>
      <c r="F30" s="54"/>
      <c r="G30" s="33"/>
      <c r="H30" s="53" t="str">
        <f t="shared" si="0"/>
        <v>入力者＝確認者は×</v>
      </c>
      <c r="J30" s="82" t="s">
        <v>28</v>
      </c>
      <c r="K30" s="85" t="s">
        <v>72</v>
      </c>
    </row>
    <row r="31" spans="1:11">
      <c r="A31" s="8"/>
      <c r="B31" s="7"/>
      <c r="C31" s="8"/>
      <c r="D31" s="9"/>
      <c r="E31" s="5" t="str">
        <f t="shared" si="1"/>
        <v/>
      </c>
      <c r="F31" s="54"/>
      <c r="G31" s="33"/>
      <c r="H31" s="53" t="str">
        <f t="shared" si="0"/>
        <v>入力者＝確認者は×</v>
      </c>
      <c r="J31" s="82" t="s">
        <v>38</v>
      </c>
      <c r="K31" s="85" t="s">
        <v>73</v>
      </c>
    </row>
    <row r="32" spans="1:11">
      <c r="A32" s="8"/>
      <c r="B32" s="7"/>
      <c r="C32" s="8"/>
      <c r="D32" s="9"/>
      <c r="E32" s="5" t="str">
        <f t="shared" si="1"/>
        <v/>
      </c>
      <c r="F32" s="54"/>
      <c r="G32" s="33"/>
      <c r="H32" s="53" t="str">
        <f t="shared" si="0"/>
        <v>入力者＝確認者は×</v>
      </c>
      <c r="J32" s="82" t="s">
        <v>45</v>
      </c>
      <c r="K32" s="85" t="s">
        <v>71</v>
      </c>
    </row>
    <row r="33" spans="1:14" ht="19.5" thickBot="1">
      <c r="A33" s="8"/>
      <c r="B33" s="7"/>
      <c r="C33" s="8"/>
      <c r="D33" s="9"/>
      <c r="E33" s="5" t="str">
        <f t="shared" si="1"/>
        <v/>
      </c>
      <c r="F33" s="54"/>
      <c r="G33" s="33"/>
      <c r="H33" s="53" t="str">
        <f t="shared" si="0"/>
        <v>入力者＝確認者は×</v>
      </c>
      <c r="J33" s="68"/>
      <c r="K33" s="77"/>
    </row>
    <row r="34" spans="1:14" ht="19.5">
      <c r="A34" s="8"/>
      <c r="B34" s="7"/>
      <c r="C34" s="8"/>
      <c r="D34" s="9"/>
      <c r="E34" s="5" t="str">
        <f t="shared" si="1"/>
        <v/>
      </c>
      <c r="F34" s="54"/>
      <c r="G34" s="33"/>
      <c r="H34" s="53" t="str">
        <f t="shared" si="0"/>
        <v>入力者＝確認者は×</v>
      </c>
      <c r="J34" s="56" t="s">
        <v>29</v>
      </c>
      <c r="K34" s="57"/>
      <c r="L34" s="63"/>
      <c r="M34" s="20"/>
      <c r="N34" s="20"/>
    </row>
    <row r="35" spans="1:14">
      <c r="A35" s="8"/>
      <c r="B35" s="7"/>
      <c r="C35" s="8"/>
      <c r="D35" s="9"/>
      <c r="E35" s="5" t="str">
        <f t="shared" si="1"/>
        <v/>
      </c>
      <c r="F35" s="54"/>
      <c r="G35" s="33"/>
      <c r="H35" s="53" t="str">
        <f t="shared" si="0"/>
        <v>入力者＝確認者は×</v>
      </c>
      <c r="J35" s="36" t="s">
        <v>14</v>
      </c>
      <c r="K35" s="37" t="s">
        <v>46</v>
      </c>
      <c r="L35" s="64" t="s">
        <v>20</v>
      </c>
      <c r="M35" s="2"/>
      <c r="N35" s="2"/>
    </row>
    <row r="36" spans="1:14">
      <c r="A36" s="8"/>
      <c r="B36" s="7"/>
      <c r="C36" s="8"/>
      <c r="D36" s="9"/>
      <c r="E36" s="5" t="str">
        <f t="shared" si="1"/>
        <v/>
      </c>
      <c r="F36" s="54"/>
      <c r="G36" s="33"/>
      <c r="H36" s="53" t="str">
        <f t="shared" si="0"/>
        <v>入力者＝確認者は×</v>
      </c>
      <c r="J36" s="38" t="str">
        <f t="shared" ref="J36:J45" si="2">J11</f>
        <v>訓練等参加費</v>
      </c>
      <c r="K36" s="39">
        <f>SUMIF(B8:B46,J36,D8:D46)</f>
        <v>0</v>
      </c>
      <c r="L36" s="65" t="e">
        <f t="shared" ref="L36:L44" si="3">K36/$K$46</f>
        <v>#DIV/0!</v>
      </c>
      <c r="M36" s="2"/>
      <c r="N36" s="2"/>
    </row>
    <row r="37" spans="1:14">
      <c r="A37" s="8"/>
      <c r="B37" s="7"/>
      <c r="C37" s="8"/>
      <c r="D37" s="9"/>
      <c r="E37" s="5" t="str">
        <f t="shared" si="1"/>
        <v/>
      </c>
      <c r="F37" s="54"/>
      <c r="G37" s="33"/>
      <c r="H37" s="53" t="str">
        <f t="shared" si="0"/>
        <v>入力者＝確認者は×</v>
      </c>
      <c r="J37" s="38" t="str">
        <f t="shared" si="2"/>
        <v>消耗品費</v>
      </c>
      <c r="K37" s="39">
        <f>SUMIF(B8:B46,J37,D8:D46)</f>
        <v>0</v>
      </c>
      <c r="L37" s="65" t="e">
        <f t="shared" si="3"/>
        <v>#DIV/0!</v>
      </c>
      <c r="M37" s="2"/>
      <c r="N37" s="2"/>
    </row>
    <row r="38" spans="1:14">
      <c r="A38" s="8"/>
      <c r="B38" s="7"/>
      <c r="C38" s="8"/>
      <c r="D38" s="9"/>
      <c r="E38" s="5" t="str">
        <f t="shared" si="1"/>
        <v/>
      </c>
      <c r="F38" s="54"/>
      <c r="G38" s="33"/>
      <c r="H38" s="53" t="str">
        <f t="shared" si="0"/>
        <v>入力者＝確認者は×</v>
      </c>
      <c r="J38" s="38" t="str">
        <f t="shared" si="2"/>
        <v>飲料費</v>
      </c>
      <c r="K38" s="39">
        <f>SUMIF(B8:B46,J38,D8:D46)</f>
        <v>0</v>
      </c>
      <c r="L38" s="65" t="e">
        <f t="shared" si="3"/>
        <v>#DIV/0!</v>
      </c>
    </row>
    <row r="39" spans="1:14">
      <c r="A39" s="8"/>
      <c r="B39" s="7"/>
      <c r="C39" s="8"/>
      <c r="D39" s="9"/>
      <c r="E39" s="5" t="str">
        <f t="shared" si="1"/>
        <v/>
      </c>
      <c r="F39" s="54"/>
      <c r="G39" s="33"/>
      <c r="H39" s="53" t="str">
        <f t="shared" si="0"/>
        <v>入力者＝確認者は×</v>
      </c>
      <c r="J39" s="38" t="str">
        <f t="shared" si="2"/>
        <v>食料費</v>
      </c>
      <c r="K39" s="39">
        <f>SUMIF(B8:B46,J39,D8:D46)</f>
        <v>0</v>
      </c>
      <c r="L39" s="65" t="e">
        <f t="shared" si="3"/>
        <v>#DIV/0!</v>
      </c>
    </row>
    <row r="40" spans="1:14">
      <c r="A40" s="8"/>
      <c r="B40" s="7"/>
      <c r="C40" s="8"/>
      <c r="D40" s="9"/>
      <c r="E40" s="5" t="str">
        <f t="shared" si="1"/>
        <v/>
      </c>
      <c r="F40" s="54"/>
      <c r="G40" s="33"/>
      <c r="H40" s="53" t="str">
        <f t="shared" si="0"/>
        <v>入力者＝確認者は×</v>
      </c>
      <c r="J40" s="38" t="str">
        <f>J15</f>
        <v>詰所管理費</v>
      </c>
      <c r="K40" s="39">
        <f>SUMIF(B8:B46,J40,D8:D46)</f>
        <v>0</v>
      </c>
      <c r="L40" s="65" t="e">
        <f t="shared" si="3"/>
        <v>#DIV/0!</v>
      </c>
    </row>
    <row r="41" spans="1:14">
      <c r="A41" s="8"/>
      <c r="B41" s="7"/>
      <c r="C41" s="8"/>
      <c r="D41" s="9"/>
      <c r="E41" s="5" t="str">
        <f t="shared" si="1"/>
        <v/>
      </c>
      <c r="F41" s="54"/>
      <c r="G41" s="33"/>
      <c r="H41" s="53" t="str">
        <f t="shared" si="0"/>
        <v>入力者＝確認者は×</v>
      </c>
      <c r="J41" s="38" t="str">
        <f>J16</f>
        <v>ポンプ管理費</v>
      </c>
      <c r="K41" s="39">
        <f>SUMIF(B8:B46,J41,D8:D46)</f>
        <v>0</v>
      </c>
      <c r="L41" s="65" t="e">
        <f t="shared" si="3"/>
        <v>#DIV/0!</v>
      </c>
    </row>
    <row r="42" spans="1:14">
      <c r="A42" s="8"/>
      <c r="B42" s="7"/>
      <c r="C42" s="8"/>
      <c r="D42" s="9"/>
      <c r="E42" s="5" t="str">
        <f t="shared" si="1"/>
        <v/>
      </c>
      <c r="F42" s="54"/>
      <c r="G42" s="33"/>
      <c r="H42" s="53" t="str">
        <f t="shared" si="0"/>
        <v>入力者＝確認者は×</v>
      </c>
      <c r="J42" s="38" t="str">
        <f t="shared" si="2"/>
        <v>燃料費</v>
      </c>
      <c r="K42" s="39">
        <f>SUMIF(B7:B46,J42,D7:D46)</f>
        <v>0</v>
      </c>
      <c r="L42" s="65" t="e">
        <f t="shared" si="3"/>
        <v>#DIV/0!</v>
      </c>
    </row>
    <row r="43" spans="1:14">
      <c r="A43" s="8"/>
      <c r="B43" s="7"/>
      <c r="C43" s="8"/>
      <c r="D43" s="9"/>
      <c r="E43" s="5" t="str">
        <f t="shared" si="1"/>
        <v/>
      </c>
      <c r="F43" s="54"/>
      <c r="G43" s="33"/>
      <c r="H43" s="53" t="str">
        <f t="shared" si="0"/>
        <v>入力者＝確認者は×</v>
      </c>
      <c r="J43" s="38" t="str">
        <f t="shared" si="2"/>
        <v>-</v>
      </c>
      <c r="K43" s="39">
        <f>SUMIF(B8:B46,J43,D8:D46)</f>
        <v>0</v>
      </c>
      <c r="L43" s="65" t="e">
        <f t="shared" si="3"/>
        <v>#DIV/0!</v>
      </c>
    </row>
    <row r="44" spans="1:14">
      <c r="A44" s="8"/>
      <c r="B44" s="7"/>
      <c r="C44" s="8"/>
      <c r="D44" s="9"/>
      <c r="E44" s="5" t="str">
        <f t="shared" si="1"/>
        <v/>
      </c>
      <c r="F44" s="54"/>
      <c r="G44" s="33"/>
      <c r="H44" s="53" t="str">
        <f t="shared" si="0"/>
        <v>入力者＝確認者は×</v>
      </c>
      <c r="J44" s="38" t="str">
        <f t="shared" si="2"/>
        <v>-</v>
      </c>
      <c r="K44" s="39">
        <f>SUMIF(B8:B46,J44,D8:D46)</f>
        <v>0</v>
      </c>
      <c r="L44" s="65" t="e">
        <f t="shared" si="3"/>
        <v>#DIV/0!</v>
      </c>
    </row>
    <row r="45" spans="1:14" ht="19.5" thickBot="1">
      <c r="A45" s="8"/>
      <c r="B45" s="7"/>
      <c r="C45" s="8"/>
      <c r="D45" s="9"/>
      <c r="E45" s="5" t="str">
        <f t="shared" si="1"/>
        <v/>
      </c>
      <c r="F45" s="54"/>
      <c r="G45" s="33"/>
      <c r="H45" s="53" t="str">
        <f t="shared" si="0"/>
        <v>入力者＝確認者は×</v>
      </c>
      <c r="J45" s="38" t="str">
        <f t="shared" si="2"/>
        <v>-</v>
      </c>
      <c r="K45" s="40">
        <f>SUMIF(B8:B46,J45,D8:D46)</f>
        <v>0</v>
      </c>
      <c r="L45" s="65" t="e">
        <f>K45/$K$46</f>
        <v>#DIV/0!</v>
      </c>
    </row>
    <row r="46" spans="1:14" ht="19.5" thickTop="1">
      <c r="A46" s="8"/>
      <c r="B46" s="7"/>
      <c r="C46" s="8"/>
      <c r="D46" s="9"/>
      <c r="E46" s="5" t="str">
        <f t="shared" si="1"/>
        <v/>
      </c>
      <c r="F46" s="54"/>
      <c r="G46" s="33"/>
      <c r="H46" s="53" t="str">
        <f t="shared" si="0"/>
        <v>入力者＝確認者は×</v>
      </c>
      <c r="J46" s="41" t="s">
        <v>17</v>
      </c>
      <c r="K46" s="42">
        <f>SUM(K36:K45)</f>
        <v>0</v>
      </c>
      <c r="L46" s="64"/>
    </row>
    <row r="47" spans="1:14" ht="19.5" thickBot="1">
      <c r="A47" s="1" t="s">
        <v>50</v>
      </c>
      <c r="C47" s="48"/>
      <c r="D47" s="2"/>
      <c r="G47" s="47"/>
      <c r="H47" s="52"/>
      <c r="J47" s="43" t="s">
        <v>22</v>
      </c>
      <c r="K47" s="44">
        <f>B4-K46</f>
        <v>0</v>
      </c>
      <c r="L47" s="64"/>
    </row>
    <row r="48" spans="1:14">
      <c r="D48" s="2"/>
      <c r="G48" s="3"/>
      <c r="H48" s="3"/>
    </row>
  </sheetData>
  <sheetProtection insertRows="0" deleteRows="0" autoFilter="0"/>
  <mergeCells count="6">
    <mergeCell ref="J34:K34"/>
    <mergeCell ref="A1:G1"/>
    <mergeCell ref="J1:K1"/>
    <mergeCell ref="A2:G2"/>
    <mergeCell ref="A3:G3"/>
    <mergeCell ref="J8:K8"/>
  </mergeCells>
  <phoneticPr fontId="2"/>
  <conditionalFormatting sqref="H7:H46">
    <cfRule type="containsText" dxfId="5" priority="4" operator="containsText" text="入力者＝確認者は×">
      <formula>NOT(ISERROR(SEARCH("入力者＝確認者は×",H7)))</formula>
    </cfRule>
  </conditionalFormatting>
  <conditionalFormatting sqref="F8:F46">
    <cfRule type="containsBlanks" dxfId="4" priority="5">
      <formula>LEN(TRIM(F8))=0</formula>
    </cfRule>
  </conditionalFormatting>
  <conditionalFormatting sqref="G8:G46">
    <cfRule type="containsBlanks" dxfId="3" priority="1">
      <formula>LEN(TRIM(G8))=0</formula>
    </cfRule>
  </conditionalFormatting>
  <dataValidations count="4">
    <dataValidation type="list" allowBlank="1" showInputMessage="1" showErrorMessage="1" sqref="F7:F46" xr:uid="{00000000-0002-0000-0000-000000000000}">
      <formula1>$J$23:$J$26</formula1>
    </dataValidation>
    <dataValidation type="list" allowBlank="1" showInputMessage="1" showErrorMessage="1" sqref="B8:B46" xr:uid="{00000000-0002-0000-0000-000001000000}">
      <formula1>$J$11:$J$20</formula1>
    </dataValidation>
    <dataValidation type="list" allowBlank="1" showInputMessage="1" showErrorMessage="1" sqref="B7" xr:uid="{00000000-0002-0000-0000-000002000000}">
      <formula1>$J$11:$J$16</formula1>
    </dataValidation>
    <dataValidation type="list" allowBlank="1" showInputMessage="1" showErrorMessage="1" sqref="G7:G46" xr:uid="{59799712-CC85-48D2-BF7E-58A54513889E}">
      <formula1>$J$29:$J$32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Width="0" orientation="portrait" horizontalDpi="75" verticalDpi="75" r:id="rId1"/>
  <colBreaks count="1" manualBreakCount="1">
    <brk id="9" max="4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C1CA-F219-4CBE-8ABD-58AA40B895F4}">
  <dimension ref="A1:N48"/>
  <sheetViews>
    <sheetView view="pageBreakPreview" zoomScale="85" zoomScaleNormal="89" zoomScaleSheetLayoutView="85" workbookViewId="0">
      <selection activeCell="C34" sqref="C34"/>
    </sheetView>
  </sheetViews>
  <sheetFormatPr defaultRowHeight="18.75"/>
  <cols>
    <col min="1" max="1" width="13" style="1" customWidth="1"/>
    <col min="2" max="2" width="11.25" style="1" bestFit="1" customWidth="1"/>
    <col min="3" max="3" width="34.875" style="1" customWidth="1"/>
    <col min="4" max="4" width="10" style="1" bestFit="1" customWidth="1"/>
    <col min="5" max="6" width="11.25" style="1" customWidth="1"/>
    <col min="7" max="7" width="12.875" style="1" customWidth="1"/>
    <col min="8" max="8" width="13.625" style="1" customWidth="1"/>
    <col min="9" max="9" width="3.125" style="1" customWidth="1"/>
    <col min="10" max="10" width="13.25" style="1" bestFit="1" customWidth="1"/>
    <col min="11" max="11" width="77.75" style="1" bestFit="1" customWidth="1"/>
    <col min="12" max="12" width="3" style="1" customWidth="1"/>
    <col min="13" max="16384" width="9" style="1"/>
  </cols>
  <sheetData>
    <row r="1" spans="1:12" s="21" customFormat="1" ht="22.5">
      <c r="A1" s="58" t="s">
        <v>74</v>
      </c>
      <c r="B1" s="58"/>
      <c r="C1" s="58"/>
      <c r="D1" s="58"/>
      <c r="E1" s="58"/>
      <c r="F1" s="58"/>
      <c r="G1" s="58"/>
      <c r="H1" s="49"/>
      <c r="J1" s="59" t="s">
        <v>31</v>
      </c>
      <c r="K1" s="59"/>
      <c r="L1" s="34"/>
    </row>
    <row r="2" spans="1:12" ht="19.5">
      <c r="A2" s="60" t="s">
        <v>49</v>
      </c>
      <c r="B2" s="60"/>
      <c r="C2" s="60"/>
      <c r="D2" s="60"/>
      <c r="E2" s="60"/>
      <c r="F2" s="60"/>
      <c r="G2" s="60"/>
      <c r="H2" s="50"/>
      <c r="J2" s="10"/>
      <c r="K2" s="23"/>
    </row>
    <row r="3" spans="1:12" ht="20.25" thickBot="1">
      <c r="A3" s="61" t="s">
        <v>70</v>
      </c>
      <c r="B3" s="61"/>
      <c r="C3" s="61"/>
      <c r="D3" s="61"/>
      <c r="E3" s="61"/>
      <c r="F3" s="61"/>
      <c r="G3" s="61"/>
      <c r="H3" s="51"/>
      <c r="J3" s="22" t="s">
        <v>35</v>
      </c>
      <c r="K3" s="23"/>
    </row>
    <row r="4" spans="1:12" ht="19.5" customHeight="1" thickBot="1">
      <c r="A4" s="28" t="s">
        <v>30</v>
      </c>
      <c r="B4" s="29">
        <v>100000</v>
      </c>
      <c r="C4" s="30" t="s">
        <v>55</v>
      </c>
      <c r="D4" s="30"/>
      <c r="E4" s="30"/>
      <c r="F4" s="30"/>
      <c r="G4" s="31"/>
      <c r="H4" s="31"/>
      <c r="J4" s="22" t="s">
        <v>36</v>
      </c>
      <c r="K4" s="24"/>
    </row>
    <row r="5" spans="1:12" ht="19.5" customHeight="1" thickBot="1">
      <c r="A5" s="28" t="s">
        <v>33</v>
      </c>
      <c r="B5" s="29">
        <v>0</v>
      </c>
      <c r="C5" s="30" t="s">
        <v>32</v>
      </c>
      <c r="D5" s="30"/>
      <c r="E5" s="30"/>
      <c r="F5" s="30"/>
      <c r="G5" s="30"/>
      <c r="H5" s="30"/>
      <c r="J5" s="22" t="s">
        <v>47</v>
      </c>
      <c r="K5" s="24"/>
    </row>
    <row r="6" spans="1:12" ht="18.75" customHeight="1">
      <c r="A6" s="14" t="s">
        <v>0</v>
      </c>
      <c r="B6" s="4" t="s">
        <v>14</v>
      </c>
      <c r="C6" s="4" t="s">
        <v>1</v>
      </c>
      <c r="D6" s="4" t="s">
        <v>2</v>
      </c>
      <c r="E6" s="4" t="s">
        <v>3</v>
      </c>
      <c r="F6" s="4" t="s">
        <v>57</v>
      </c>
      <c r="G6" s="4" t="s">
        <v>18</v>
      </c>
      <c r="H6" s="4" t="s">
        <v>59</v>
      </c>
      <c r="J6" s="26" t="s">
        <v>37</v>
      </c>
      <c r="K6" s="25"/>
    </row>
    <row r="7" spans="1:12">
      <c r="A7" s="15" t="s">
        <v>16</v>
      </c>
      <c r="B7" s="16" t="s">
        <v>5</v>
      </c>
      <c r="C7" s="17" t="s">
        <v>12</v>
      </c>
      <c r="D7" s="18">
        <v>5980</v>
      </c>
      <c r="E7" s="19">
        <v>94020</v>
      </c>
      <c r="F7" s="19" t="s">
        <v>38</v>
      </c>
      <c r="G7" s="32" t="s">
        <v>27</v>
      </c>
      <c r="H7" s="53" t="str">
        <f>IF(F7=G7,"入力者＝確認者は×","OK")</f>
        <v>OK</v>
      </c>
      <c r="J7" s="25"/>
      <c r="K7" s="25"/>
    </row>
    <row r="8" spans="1:12">
      <c r="A8" s="6">
        <v>44289</v>
      </c>
      <c r="B8" s="7" t="s">
        <v>4</v>
      </c>
      <c r="C8" s="8" t="s">
        <v>53</v>
      </c>
      <c r="D8" s="9">
        <v>6000</v>
      </c>
      <c r="E8" s="5">
        <f>SUM(B4:B5)-D8</f>
        <v>94000</v>
      </c>
      <c r="F8" s="54" t="s">
        <v>38</v>
      </c>
      <c r="G8" s="33" t="s">
        <v>28</v>
      </c>
      <c r="H8" s="53" t="str">
        <f>IF(F8=G8,"入力者＝確認者は×","OK")</f>
        <v>OK</v>
      </c>
      <c r="J8" s="62"/>
      <c r="K8" s="62"/>
    </row>
    <row r="9" spans="1:12">
      <c r="A9" s="6">
        <v>44296</v>
      </c>
      <c r="B9" s="7" t="s">
        <v>5</v>
      </c>
      <c r="C9" s="8" t="s">
        <v>69</v>
      </c>
      <c r="D9" s="9">
        <v>2480</v>
      </c>
      <c r="E9" s="5">
        <f>IF(D9="","",E8-D9)</f>
        <v>91520</v>
      </c>
      <c r="F9" s="54" t="s">
        <v>38</v>
      </c>
      <c r="G9" s="33" t="s">
        <v>28</v>
      </c>
      <c r="H9" s="53" t="str">
        <f>IF(F9=G9,"入力者＝確認者は×","OK")</f>
        <v>OK</v>
      </c>
      <c r="J9" s="10" t="s">
        <v>48</v>
      </c>
      <c r="K9" s="10"/>
    </row>
    <row r="10" spans="1:12">
      <c r="A10" s="6">
        <v>44296</v>
      </c>
      <c r="B10" s="7" t="s">
        <v>62</v>
      </c>
      <c r="C10" s="8" t="s">
        <v>23</v>
      </c>
      <c r="D10" s="9">
        <v>1980</v>
      </c>
      <c r="E10" s="5">
        <f>IF(D10="","",E9-D10)</f>
        <v>89540</v>
      </c>
      <c r="F10" s="54" t="s">
        <v>28</v>
      </c>
      <c r="G10" s="33" t="s">
        <v>27</v>
      </c>
      <c r="H10" s="53" t="str">
        <f t="shared" ref="H10:H46" si="0">IF(F10=G10,"入力者＝確認者は×","OK")</f>
        <v>OK</v>
      </c>
      <c r="J10" s="13" t="s">
        <v>15</v>
      </c>
      <c r="K10" s="13" t="s">
        <v>13</v>
      </c>
    </row>
    <row r="11" spans="1:12">
      <c r="A11" s="6">
        <v>44296</v>
      </c>
      <c r="B11" s="7" t="s">
        <v>7</v>
      </c>
      <c r="C11" s="8" t="s">
        <v>24</v>
      </c>
      <c r="D11" s="9">
        <v>2000</v>
      </c>
      <c r="E11" s="5">
        <f t="shared" ref="E11:E46" si="1">IF(D11="","",E10-D11)</f>
        <v>87540</v>
      </c>
      <c r="F11" s="54" t="s">
        <v>45</v>
      </c>
      <c r="G11" s="33" t="s">
        <v>38</v>
      </c>
      <c r="H11" s="53" t="str">
        <f t="shared" si="0"/>
        <v>OK</v>
      </c>
      <c r="J11" s="11" t="s">
        <v>4</v>
      </c>
      <c r="K11" s="11" t="s">
        <v>51</v>
      </c>
    </row>
    <row r="12" spans="1:12">
      <c r="A12" s="6">
        <v>44296</v>
      </c>
      <c r="B12" s="7" t="s">
        <v>6</v>
      </c>
      <c r="C12" s="8" t="s">
        <v>25</v>
      </c>
      <c r="D12" s="9">
        <v>3000</v>
      </c>
      <c r="E12" s="5">
        <f t="shared" si="1"/>
        <v>84540</v>
      </c>
      <c r="F12" s="54" t="s">
        <v>28</v>
      </c>
      <c r="G12" s="33" t="s">
        <v>27</v>
      </c>
      <c r="H12" s="53" t="str">
        <f t="shared" si="0"/>
        <v>OK</v>
      </c>
      <c r="J12" s="11" t="s">
        <v>5</v>
      </c>
      <c r="K12" s="11" t="s">
        <v>34</v>
      </c>
    </row>
    <row r="13" spans="1:12">
      <c r="A13" s="6">
        <v>44298</v>
      </c>
      <c r="B13" s="7" t="s">
        <v>8</v>
      </c>
      <c r="C13" s="8" t="s">
        <v>26</v>
      </c>
      <c r="D13" s="9">
        <v>4470</v>
      </c>
      <c r="E13" s="5">
        <f t="shared" si="1"/>
        <v>80070</v>
      </c>
      <c r="F13" s="54" t="s">
        <v>45</v>
      </c>
      <c r="G13" s="33" t="s">
        <v>38</v>
      </c>
      <c r="H13" s="53" t="str">
        <f t="shared" si="0"/>
        <v>OK</v>
      </c>
      <c r="J13" s="11" t="s">
        <v>62</v>
      </c>
      <c r="K13" s="11" t="s">
        <v>63</v>
      </c>
    </row>
    <row r="14" spans="1:12">
      <c r="A14" s="6">
        <v>44304</v>
      </c>
      <c r="B14" s="7" t="s">
        <v>4</v>
      </c>
      <c r="C14" s="8" t="s">
        <v>52</v>
      </c>
      <c r="D14" s="9">
        <v>5000</v>
      </c>
      <c r="E14" s="5">
        <f t="shared" si="1"/>
        <v>75070</v>
      </c>
      <c r="F14" s="54" t="s">
        <v>45</v>
      </c>
      <c r="G14" s="33" t="s">
        <v>38</v>
      </c>
      <c r="H14" s="53" t="str">
        <f t="shared" si="0"/>
        <v>OK</v>
      </c>
      <c r="J14" s="11" t="s">
        <v>61</v>
      </c>
      <c r="K14" s="11" t="s">
        <v>64</v>
      </c>
    </row>
    <row r="15" spans="1:12">
      <c r="A15" s="8"/>
      <c r="B15" s="7"/>
      <c r="C15" s="8"/>
      <c r="D15" s="9"/>
      <c r="E15" s="5" t="str">
        <f>IF(D15="","",E14-D15)</f>
        <v/>
      </c>
      <c r="F15" s="54"/>
      <c r="G15" s="33"/>
      <c r="H15" s="53" t="str">
        <f t="shared" si="0"/>
        <v>入力者＝確認者は×</v>
      </c>
      <c r="J15" s="11" t="s">
        <v>7</v>
      </c>
      <c r="K15" s="11" t="s">
        <v>11</v>
      </c>
    </row>
    <row r="16" spans="1:12">
      <c r="A16" s="8"/>
      <c r="B16" s="7"/>
      <c r="C16" s="8"/>
      <c r="D16" s="9"/>
      <c r="E16" s="5" t="str">
        <f t="shared" si="1"/>
        <v/>
      </c>
      <c r="F16" s="54"/>
      <c r="G16" s="33"/>
      <c r="H16" s="53" t="str">
        <f t="shared" si="0"/>
        <v>入力者＝確認者は×</v>
      </c>
      <c r="J16" s="11" t="s">
        <v>6</v>
      </c>
      <c r="K16" s="11" t="s">
        <v>9</v>
      </c>
    </row>
    <row r="17" spans="1:11">
      <c r="A17" s="8"/>
      <c r="B17" s="7"/>
      <c r="C17" s="8"/>
      <c r="D17" s="9"/>
      <c r="E17" s="5" t="str">
        <f t="shared" si="1"/>
        <v/>
      </c>
      <c r="F17" s="54"/>
      <c r="G17" s="33"/>
      <c r="H17" s="53" t="str">
        <f t="shared" si="0"/>
        <v>入力者＝確認者は×</v>
      </c>
      <c r="J17" s="12" t="s">
        <v>8</v>
      </c>
      <c r="K17" s="12" t="s">
        <v>10</v>
      </c>
    </row>
    <row r="18" spans="1:11">
      <c r="A18" s="8"/>
      <c r="B18" s="7"/>
      <c r="C18" s="8"/>
      <c r="D18" s="9"/>
      <c r="E18" s="5" t="str">
        <f t="shared" si="1"/>
        <v/>
      </c>
      <c r="F18" s="54"/>
      <c r="G18" s="33"/>
      <c r="H18" s="53" t="str">
        <f t="shared" si="0"/>
        <v>入力者＝確認者は×</v>
      </c>
      <c r="J18" s="12" t="s">
        <v>19</v>
      </c>
      <c r="K18" s="12" t="s">
        <v>21</v>
      </c>
    </row>
    <row r="19" spans="1:11">
      <c r="A19" s="8"/>
      <c r="B19" s="7"/>
      <c r="C19" s="8"/>
      <c r="D19" s="9"/>
      <c r="E19" s="5" t="str">
        <f t="shared" si="1"/>
        <v/>
      </c>
      <c r="F19" s="54"/>
      <c r="G19" s="33"/>
      <c r="H19" s="53" t="str">
        <f t="shared" si="0"/>
        <v>入力者＝確認者は×</v>
      </c>
      <c r="J19" s="12" t="s">
        <v>19</v>
      </c>
      <c r="K19" s="12" t="s">
        <v>21</v>
      </c>
    </row>
    <row r="20" spans="1:11">
      <c r="A20" s="8"/>
      <c r="B20" s="7"/>
      <c r="C20" s="8"/>
      <c r="D20" s="9"/>
      <c r="E20" s="5" t="str">
        <f t="shared" si="1"/>
        <v/>
      </c>
      <c r="F20" s="54"/>
      <c r="G20" s="33"/>
      <c r="H20" s="53" t="str">
        <f t="shared" si="0"/>
        <v>入力者＝確認者は×</v>
      </c>
      <c r="J20" s="12" t="s">
        <v>19</v>
      </c>
      <c r="K20" s="12" t="s">
        <v>21</v>
      </c>
    </row>
    <row r="21" spans="1:11">
      <c r="A21" s="8"/>
      <c r="B21" s="7"/>
      <c r="C21" s="8"/>
      <c r="D21" s="9"/>
      <c r="E21" s="5" t="str">
        <f t="shared" si="1"/>
        <v/>
      </c>
      <c r="F21" s="54"/>
      <c r="G21" s="33"/>
      <c r="H21" s="53" t="str">
        <f t="shared" si="0"/>
        <v>入力者＝確認者は×</v>
      </c>
      <c r="J21" s="10"/>
      <c r="K21" s="10"/>
    </row>
    <row r="22" spans="1:11">
      <c r="A22" s="8"/>
      <c r="B22" s="7"/>
      <c r="C22" s="8"/>
      <c r="D22" s="9"/>
      <c r="E22" s="5" t="str">
        <f t="shared" si="1"/>
        <v/>
      </c>
      <c r="F22" s="54"/>
      <c r="G22" s="33"/>
      <c r="H22" s="53" t="str">
        <f t="shared" si="0"/>
        <v>入力者＝確認者は×</v>
      </c>
      <c r="J22" s="11" t="s">
        <v>58</v>
      </c>
      <c r="K22" s="27" t="s">
        <v>39</v>
      </c>
    </row>
    <row r="23" spans="1:11">
      <c r="A23" s="8"/>
      <c r="B23" s="7"/>
      <c r="C23" s="8"/>
      <c r="D23" s="9"/>
      <c r="E23" s="5" t="str">
        <f t="shared" si="1"/>
        <v/>
      </c>
      <c r="F23" s="54"/>
      <c r="G23" s="33"/>
      <c r="H23" s="53" t="str">
        <f t="shared" si="0"/>
        <v>入力者＝確認者は×</v>
      </c>
      <c r="J23" s="12" t="s">
        <v>27</v>
      </c>
      <c r="K23" s="27" t="s">
        <v>40</v>
      </c>
    </row>
    <row r="24" spans="1:11">
      <c r="A24" s="8"/>
      <c r="B24" s="7"/>
      <c r="C24" s="8"/>
      <c r="D24" s="9"/>
      <c r="E24" s="5" t="str">
        <f t="shared" si="1"/>
        <v/>
      </c>
      <c r="F24" s="54"/>
      <c r="G24" s="33"/>
      <c r="H24" s="53" t="str">
        <f t="shared" si="0"/>
        <v>入力者＝確認者は×</v>
      </c>
      <c r="J24" s="12" t="s">
        <v>28</v>
      </c>
      <c r="K24" s="27" t="s">
        <v>41</v>
      </c>
    </row>
    <row r="25" spans="1:11">
      <c r="A25" s="8"/>
      <c r="B25" s="7"/>
      <c r="C25" s="8"/>
      <c r="D25" s="9"/>
      <c r="E25" s="5" t="str">
        <f t="shared" si="1"/>
        <v/>
      </c>
      <c r="F25" s="54"/>
      <c r="G25" s="33"/>
      <c r="H25" s="53" t="str">
        <f t="shared" si="0"/>
        <v>入力者＝確認者は×</v>
      </c>
      <c r="J25" s="12" t="s">
        <v>38</v>
      </c>
      <c r="K25" s="27" t="s">
        <v>42</v>
      </c>
    </row>
    <row r="26" spans="1:11">
      <c r="A26" s="8"/>
      <c r="B26" s="7"/>
      <c r="C26" s="8"/>
      <c r="D26" s="9"/>
      <c r="E26" s="5" t="str">
        <f t="shared" si="1"/>
        <v/>
      </c>
      <c r="F26" s="54"/>
      <c r="G26" s="33"/>
      <c r="H26" s="53" t="str">
        <f t="shared" si="0"/>
        <v>入力者＝確認者は×</v>
      </c>
      <c r="J26" s="12" t="s">
        <v>45</v>
      </c>
      <c r="K26" s="27" t="s">
        <v>43</v>
      </c>
    </row>
    <row r="27" spans="1:11">
      <c r="A27" s="8"/>
      <c r="B27" s="7"/>
      <c r="C27" s="8"/>
      <c r="D27" s="9"/>
      <c r="E27" s="5" t="str">
        <f t="shared" si="1"/>
        <v/>
      </c>
      <c r="F27" s="54"/>
      <c r="G27" s="33"/>
      <c r="H27" s="53" t="str">
        <f t="shared" si="0"/>
        <v>入力者＝確認者は×</v>
      </c>
      <c r="J27" s="10"/>
      <c r="K27" s="27" t="s">
        <v>44</v>
      </c>
    </row>
    <row r="28" spans="1:11">
      <c r="A28" s="8"/>
      <c r="B28" s="7"/>
      <c r="C28" s="8"/>
      <c r="D28" s="9"/>
      <c r="E28" s="5" t="str">
        <f t="shared" si="1"/>
        <v/>
      </c>
      <c r="F28" s="54"/>
      <c r="G28" s="33"/>
      <c r="H28" s="53" t="str">
        <f t="shared" si="0"/>
        <v>入力者＝確認者は×</v>
      </c>
      <c r="J28" s="11" t="s">
        <v>60</v>
      </c>
      <c r="K28" s="10"/>
    </row>
    <row r="29" spans="1:11">
      <c r="A29" s="8"/>
      <c r="B29" s="7"/>
      <c r="C29" s="8"/>
      <c r="D29" s="9"/>
      <c r="E29" s="5" t="str">
        <f t="shared" si="1"/>
        <v/>
      </c>
      <c r="F29" s="54"/>
      <c r="G29" s="33"/>
      <c r="H29" s="53" t="str">
        <f t="shared" si="0"/>
        <v>入力者＝確認者は×</v>
      </c>
      <c r="J29" s="12" t="s">
        <v>27</v>
      </c>
      <c r="K29" s="55" t="s">
        <v>65</v>
      </c>
    </row>
    <row r="30" spans="1:11">
      <c r="A30" s="8"/>
      <c r="B30" s="7"/>
      <c r="C30" s="8"/>
      <c r="D30" s="9"/>
      <c r="E30" s="5" t="str">
        <f t="shared" si="1"/>
        <v/>
      </c>
      <c r="F30" s="54"/>
      <c r="G30" s="33"/>
      <c r="H30" s="53" t="str">
        <f t="shared" si="0"/>
        <v>入力者＝確認者は×</v>
      </c>
      <c r="J30" s="12" t="s">
        <v>28</v>
      </c>
      <c r="K30" s="55" t="s">
        <v>67</v>
      </c>
    </row>
    <row r="31" spans="1:11">
      <c r="A31" s="8"/>
      <c r="B31" s="7"/>
      <c r="C31" s="8"/>
      <c r="D31" s="9"/>
      <c r="E31" s="5" t="str">
        <f t="shared" si="1"/>
        <v/>
      </c>
      <c r="F31" s="54"/>
      <c r="G31" s="33"/>
      <c r="H31" s="53" t="str">
        <f t="shared" si="0"/>
        <v>入力者＝確認者は×</v>
      </c>
      <c r="J31" s="12" t="s">
        <v>38</v>
      </c>
      <c r="K31" s="55" t="s">
        <v>66</v>
      </c>
    </row>
    <row r="32" spans="1:11">
      <c r="A32" s="8"/>
      <c r="B32" s="7"/>
      <c r="C32" s="8"/>
      <c r="D32" s="9"/>
      <c r="E32" s="5" t="str">
        <f t="shared" si="1"/>
        <v/>
      </c>
      <c r="F32" s="54"/>
      <c r="G32" s="33"/>
      <c r="H32" s="53" t="str">
        <f t="shared" si="0"/>
        <v>入力者＝確認者は×</v>
      </c>
      <c r="J32" s="12" t="s">
        <v>45</v>
      </c>
      <c r="K32" s="55" t="s">
        <v>68</v>
      </c>
    </row>
    <row r="33" spans="1:14" ht="19.5" thickBot="1">
      <c r="A33" s="8"/>
      <c r="B33" s="7"/>
      <c r="C33" s="8"/>
      <c r="D33" s="9"/>
      <c r="E33" s="5" t="str">
        <f t="shared" si="1"/>
        <v/>
      </c>
      <c r="F33" s="54"/>
      <c r="G33" s="33"/>
      <c r="H33" s="53" t="str">
        <f t="shared" si="0"/>
        <v>入力者＝確認者は×</v>
      </c>
      <c r="J33" s="10"/>
      <c r="K33" s="10"/>
    </row>
    <row r="34" spans="1:14" ht="19.5">
      <c r="A34" s="8"/>
      <c r="B34" s="7"/>
      <c r="C34" s="8"/>
      <c r="D34" s="9"/>
      <c r="E34" s="5" t="str">
        <f t="shared" si="1"/>
        <v/>
      </c>
      <c r="F34" s="54"/>
      <c r="G34" s="33"/>
      <c r="H34" s="53" t="str">
        <f t="shared" si="0"/>
        <v>入力者＝確認者は×</v>
      </c>
      <c r="J34" s="56" t="s">
        <v>29</v>
      </c>
      <c r="K34" s="57"/>
      <c r="L34" s="35"/>
      <c r="M34" s="20"/>
      <c r="N34" s="20"/>
    </row>
    <row r="35" spans="1:14">
      <c r="A35" s="8"/>
      <c r="B35" s="7"/>
      <c r="C35" s="8"/>
      <c r="D35" s="9"/>
      <c r="E35" s="5" t="str">
        <f t="shared" si="1"/>
        <v/>
      </c>
      <c r="F35" s="54"/>
      <c r="G35" s="33"/>
      <c r="H35" s="53" t="str">
        <f t="shared" si="0"/>
        <v>入力者＝確認者は×</v>
      </c>
      <c r="J35" s="36" t="s">
        <v>14</v>
      </c>
      <c r="K35" s="37" t="s">
        <v>46</v>
      </c>
      <c r="L35" s="45" t="s">
        <v>20</v>
      </c>
      <c r="M35" s="2"/>
      <c r="N35" s="2"/>
    </row>
    <row r="36" spans="1:14">
      <c r="A36" s="8"/>
      <c r="B36" s="7"/>
      <c r="C36" s="8"/>
      <c r="D36" s="9"/>
      <c r="E36" s="5" t="str">
        <f t="shared" si="1"/>
        <v/>
      </c>
      <c r="F36" s="54"/>
      <c r="G36" s="33"/>
      <c r="H36" s="53" t="str">
        <f t="shared" si="0"/>
        <v>入力者＝確認者は×</v>
      </c>
      <c r="J36" s="38" t="str">
        <f t="shared" ref="J36:J45" si="2">J11</f>
        <v>訓練等参加費</v>
      </c>
      <c r="K36" s="39">
        <f>SUMIF(B8:B46,J36,D8:D46)</f>
        <v>11000</v>
      </c>
      <c r="L36" s="46">
        <f t="shared" ref="L36:L44" si="3">K36/$K$46</f>
        <v>0.44123545928600078</v>
      </c>
      <c r="M36" s="2"/>
      <c r="N36" s="2"/>
    </row>
    <row r="37" spans="1:14">
      <c r="A37" s="8"/>
      <c r="B37" s="7"/>
      <c r="C37" s="8"/>
      <c r="D37" s="9"/>
      <c r="E37" s="5" t="str">
        <f t="shared" si="1"/>
        <v/>
      </c>
      <c r="F37" s="54"/>
      <c r="G37" s="33"/>
      <c r="H37" s="53" t="str">
        <f t="shared" si="0"/>
        <v>入力者＝確認者は×</v>
      </c>
      <c r="J37" s="38" t="str">
        <f t="shared" si="2"/>
        <v>消耗品費</v>
      </c>
      <c r="K37" s="39">
        <f>SUMIF(B8:B46,J37,D8:D46)</f>
        <v>2480</v>
      </c>
      <c r="L37" s="46">
        <f t="shared" si="3"/>
        <v>9.9478539911752914E-2</v>
      </c>
      <c r="M37" s="2"/>
      <c r="N37" s="2"/>
    </row>
    <row r="38" spans="1:14">
      <c r="A38" s="8"/>
      <c r="B38" s="7"/>
      <c r="C38" s="8"/>
      <c r="D38" s="9"/>
      <c r="E38" s="5" t="str">
        <f t="shared" si="1"/>
        <v/>
      </c>
      <c r="F38" s="54"/>
      <c r="G38" s="33"/>
      <c r="H38" s="53" t="str">
        <f t="shared" si="0"/>
        <v>入力者＝確認者は×</v>
      </c>
      <c r="J38" s="38" t="str">
        <f t="shared" si="2"/>
        <v>飲料費</v>
      </c>
      <c r="K38" s="39">
        <f>SUMIF(B8:B46,J38,D8:D46)</f>
        <v>1980</v>
      </c>
      <c r="L38" s="46">
        <f t="shared" si="3"/>
        <v>7.9422382671480149E-2</v>
      </c>
    </row>
    <row r="39" spans="1:14">
      <c r="A39" s="8"/>
      <c r="B39" s="7"/>
      <c r="C39" s="8"/>
      <c r="D39" s="9"/>
      <c r="E39" s="5" t="str">
        <f t="shared" si="1"/>
        <v/>
      </c>
      <c r="F39" s="54"/>
      <c r="G39" s="33"/>
      <c r="H39" s="53" t="str">
        <f t="shared" si="0"/>
        <v>入力者＝確認者は×</v>
      </c>
      <c r="J39" s="38" t="str">
        <f t="shared" si="2"/>
        <v>食料費</v>
      </c>
      <c r="K39" s="39">
        <f>SUMIF(B8:B46,J39,D8:D46)</f>
        <v>0</v>
      </c>
      <c r="L39" s="46">
        <f t="shared" si="3"/>
        <v>0</v>
      </c>
    </row>
    <row r="40" spans="1:14">
      <c r="A40" s="8"/>
      <c r="B40" s="7"/>
      <c r="C40" s="8"/>
      <c r="D40" s="9"/>
      <c r="E40" s="5" t="str">
        <f t="shared" si="1"/>
        <v/>
      </c>
      <c r="F40" s="54"/>
      <c r="G40" s="33"/>
      <c r="H40" s="53" t="str">
        <f t="shared" si="0"/>
        <v>入力者＝確認者は×</v>
      </c>
      <c r="J40" s="38" t="str">
        <f>J15</f>
        <v>詰所管理費</v>
      </c>
      <c r="K40" s="39">
        <f>SUMIF(B8:B46,J40,D8:D46)</f>
        <v>2000</v>
      </c>
      <c r="L40" s="46">
        <f t="shared" si="3"/>
        <v>8.022462896109106E-2</v>
      </c>
    </row>
    <row r="41" spans="1:14">
      <c r="A41" s="8"/>
      <c r="B41" s="7"/>
      <c r="C41" s="8"/>
      <c r="D41" s="9"/>
      <c r="E41" s="5" t="str">
        <f t="shared" si="1"/>
        <v/>
      </c>
      <c r="F41" s="54"/>
      <c r="G41" s="33"/>
      <c r="H41" s="53" t="str">
        <f t="shared" si="0"/>
        <v>入力者＝確認者は×</v>
      </c>
      <c r="J41" s="38" t="str">
        <f>J16</f>
        <v>ポンプ管理費</v>
      </c>
      <c r="K41" s="39">
        <f>SUMIF(B8:B46,J41,D8:D46)</f>
        <v>3000</v>
      </c>
      <c r="L41" s="46">
        <f t="shared" si="3"/>
        <v>0.12033694344163658</v>
      </c>
    </row>
    <row r="42" spans="1:14">
      <c r="A42" s="8"/>
      <c r="B42" s="7"/>
      <c r="C42" s="8"/>
      <c r="D42" s="9"/>
      <c r="E42" s="5" t="str">
        <f t="shared" si="1"/>
        <v/>
      </c>
      <c r="F42" s="54"/>
      <c r="G42" s="33"/>
      <c r="H42" s="53" t="str">
        <f t="shared" si="0"/>
        <v>入力者＝確認者は×</v>
      </c>
      <c r="J42" s="38" t="str">
        <f t="shared" si="2"/>
        <v>燃料費</v>
      </c>
      <c r="K42" s="39">
        <f>SUMIF(B7:B46,J42,D7:D46)</f>
        <v>4470</v>
      </c>
      <c r="L42" s="46">
        <f t="shared" si="3"/>
        <v>0.17930204572803851</v>
      </c>
    </row>
    <row r="43" spans="1:14">
      <c r="A43" s="8"/>
      <c r="B43" s="7"/>
      <c r="C43" s="8"/>
      <c r="D43" s="9"/>
      <c r="E43" s="5" t="str">
        <f t="shared" si="1"/>
        <v/>
      </c>
      <c r="F43" s="54"/>
      <c r="G43" s="33"/>
      <c r="H43" s="53" t="str">
        <f t="shared" si="0"/>
        <v>入力者＝確認者は×</v>
      </c>
      <c r="J43" s="38" t="str">
        <f t="shared" si="2"/>
        <v>-</v>
      </c>
      <c r="K43" s="39">
        <f>SUMIF(B8:B46,J43,D8:D46)</f>
        <v>0</v>
      </c>
      <c r="L43" s="46">
        <f t="shared" si="3"/>
        <v>0</v>
      </c>
    </row>
    <row r="44" spans="1:14">
      <c r="A44" s="8"/>
      <c r="B44" s="7"/>
      <c r="C44" s="8"/>
      <c r="D44" s="9"/>
      <c r="E44" s="5" t="str">
        <f t="shared" si="1"/>
        <v/>
      </c>
      <c r="F44" s="54"/>
      <c r="G44" s="33"/>
      <c r="H44" s="53" t="str">
        <f t="shared" si="0"/>
        <v>入力者＝確認者は×</v>
      </c>
      <c r="J44" s="38" t="str">
        <f t="shared" si="2"/>
        <v>-</v>
      </c>
      <c r="K44" s="39">
        <f>SUMIF(B8:B46,J44,D8:D46)</f>
        <v>0</v>
      </c>
      <c r="L44" s="46">
        <f t="shared" si="3"/>
        <v>0</v>
      </c>
    </row>
    <row r="45" spans="1:14" ht="19.5" thickBot="1">
      <c r="A45" s="8"/>
      <c r="B45" s="7"/>
      <c r="C45" s="8"/>
      <c r="D45" s="9"/>
      <c r="E45" s="5" t="str">
        <f t="shared" si="1"/>
        <v/>
      </c>
      <c r="F45" s="54"/>
      <c r="G45" s="33"/>
      <c r="H45" s="53" t="str">
        <f t="shared" si="0"/>
        <v>入力者＝確認者は×</v>
      </c>
      <c r="J45" s="38" t="str">
        <f t="shared" si="2"/>
        <v>-</v>
      </c>
      <c r="K45" s="40">
        <f>SUMIF(B8:B46,J45,D8:D46)</f>
        <v>0</v>
      </c>
      <c r="L45" s="46">
        <f>K45/$K$46</f>
        <v>0</v>
      </c>
    </row>
    <row r="46" spans="1:14" ht="19.5" thickTop="1">
      <c r="A46" s="8"/>
      <c r="B46" s="7"/>
      <c r="C46" s="8"/>
      <c r="D46" s="9"/>
      <c r="E46" s="5" t="str">
        <f t="shared" si="1"/>
        <v/>
      </c>
      <c r="F46" s="54"/>
      <c r="G46" s="33"/>
      <c r="H46" s="53" t="str">
        <f t="shared" si="0"/>
        <v>入力者＝確認者は×</v>
      </c>
      <c r="J46" s="41" t="s">
        <v>17</v>
      </c>
      <c r="K46" s="42">
        <f>SUM(K36:K45)</f>
        <v>24930</v>
      </c>
      <c r="L46" s="45"/>
    </row>
    <row r="47" spans="1:14" ht="19.5" thickBot="1">
      <c r="A47" s="1" t="s">
        <v>50</v>
      </c>
      <c r="C47" s="48"/>
      <c r="D47" s="2"/>
      <c r="G47" s="47"/>
      <c r="H47" s="52"/>
      <c r="J47" s="43" t="s">
        <v>22</v>
      </c>
      <c r="K47" s="44">
        <f>B4-K46</f>
        <v>75070</v>
      </c>
      <c r="L47" s="45"/>
    </row>
    <row r="48" spans="1:14">
      <c r="D48" s="2"/>
      <c r="G48" s="3"/>
      <c r="H48" s="3"/>
    </row>
  </sheetData>
  <sheetProtection insertRows="0" deleteRows="0" autoFilter="0"/>
  <mergeCells count="6">
    <mergeCell ref="J34:K34"/>
    <mergeCell ref="A1:G1"/>
    <mergeCell ref="J1:K1"/>
    <mergeCell ref="A2:G2"/>
    <mergeCell ref="A3:G3"/>
    <mergeCell ref="J8:K8"/>
  </mergeCells>
  <phoneticPr fontId="2"/>
  <conditionalFormatting sqref="H7:H46">
    <cfRule type="containsText" dxfId="2" priority="2" operator="containsText" text="入力者＝確認者は×">
      <formula>NOT(ISERROR(SEARCH("入力者＝確認者は×",H7)))</formula>
    </cfRule>
  </conditionalFormatting>
  <conditionalFormatting sqref="F8:F46">
    <cfRule type="containsBlanks" dxfId="1" priority="3">
      <formula>LEN(TRIM(F8))=0</formula>
    </cfRule>
  </conditionalFormatting>
  <conditionalFormatting sqref="G8:G46">
    <cfRule type="containsBlanks" dxfId="0" priority="1">
      <formula>LEN(TRIM(G8))=0</formula>
    </cfRule>
  </conditionalFormatting>
  <dataValidations count="4">
    <dataValidation type="list" allowBlank="1" showInputMessage="1" showErrorMessage="1" sqref="G7:G46" xr:uid="{992DE17B-95EC-4B0D-AE38-FD1BD689D83C}">
      <formula1>$J$29:$J$32</formula1>
    </dataValidation>
    <dataValidation type="list" allowBlank="1" showInputMessage="1" showErrorMessage="1" sqref="B7" xr:uid="{BAFADB4C-1CAB-4126-B6B3-04E76DB681EE}">
      <formula1>$J$11:$J$16</formula1>
    </dataValidation>
    <dataValidation type="list" allowBlank="1" showInputMessage="1" showErrorMessage="1" sqref="B8:B46" xr:uid="{6FA9EDA0-C2ED-4E1B-B146-D58E3B163412}">
      <formula1>$J$11:$J$20</formula1>
    </dataValidation>
    <dataValidation type="list" allowBlank="1" showInputMessage="1" showErrorMessage="1" sqref="F7:F46" xr:uid="{023E0F4A-0F07-44E2-B8A5-BA4EB1BBD23F}">
      <formula1>$J$23:$J$26</formula1>
    </dataValidation>
  </dataValidations>
  <pageMargins left="0.7" right="0.7" top="0.75" bottom="0.75" header="0.3" footer="0.3"/>
  <pageSetup paperSize="9" scale="72" orientation="portrait" horizontalDpi="75" verticalDpi="75" r:id="rId1"/>
  <colBreaks count="1" manualBreakCount="1">
    <brk id="8" max="46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出納簿</vt:lpstr>
      <vt:lpstr>記入例</vt:lpstr>
      <vt:lpstr>記入例!Print_Area</vt:lpstr>
      <vt:lpstr>出納簿!Print_Area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2024-08-09T10:40:54Z</dcterms:modified>
</cp:coreProperties>
</file>