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6DFAF115-9C5E-4AC0-82EC-DAE6763A37FD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野原" sheetId="19" state="hidden"/>
    <sheet r:id="rId5" name="cnt_三河湖" sheetId="20" state="hidden"/>
    <sheet r:id="rId6" name="cnt_阿蔵" sheetId="21" state="hidden"/>
    <sheet r:id="rId7" name="cnt_三河高原" sheetId="22" state="hidden"/>
    <sheet r:id="rId8" name="cnt_根山" sheetId="23" state="hidden"/>
    <sheet r:id="rId9" name="cnt_羽布町" sheetId="24" state="hidden"/>
    <sheet r:id="rId10" name="cnt_大沼浄水" sheetId="14" state="hidden"/>
    <sheet r:id="rId11" name="cnt_大沼梶" sheetId="9" state="hidden"/>
    <sheet r:id="rId12" name="cnt_西ノ入" sheetId="12" state="hidden"/>
    <sheet r:id="rId13" name="cnt_黒坂浄水" sheetId="16" state="hidden"/>
    <sheet r:id="rId14" name="cnt_日月" sheetId="17" state="hidden"/>
    <sheet r:id="rId15" name="天気タグ" sheetId="7" state="hidden"/>
    <sheet r:id="rId16" name="変換" sheetId="6" state="hidden"/>
    <sheet r:id="rId17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A130" i="2" l="1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E95" i="5" l="1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E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H64" i="2"/>
  <c r="AC65" i="2"/>
  <c r="X66" i="2"/>
  <c r="AC66" i="2"/>
  <c r="AB61" i="2" l="1"/>
  <c r="Y65" i="2"/>
  <c r="Y48" i="2"/>
  <c r="X25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<sst xmlns="http://schemas.openxmlformats.org/spreadsheetml/2006/main" count="4622" uniqueCount="434">
  <si>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</si>
  <si>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</si>
  <si>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</si>
  <si>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</si>
  <si>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</si>
  <si>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</si>
  <si>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</si>
  <si>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</si>
  <si>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</si>
  <si>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</si>
  <si>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</si>
  <si>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</si>
  <si>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</si>
  <si>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</si>
  <si>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</si>
  <si>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</si>
  <si>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</si>
  <si>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</si>
  <si>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</si>
  <si>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</si>
  <si>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</si>
  <si>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</si>
  <si>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</si>
  <si>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</si>
  <si>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</si>
  <si>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</si>
  <si>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</si>
  <si>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</si>
  <si>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</si>
  <si>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</si>
  <si>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</si>
  <si>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</si>
  <si>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</si>
  <si>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</si>
  <si>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</si>
  <si>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</si>
  <si>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</si>
  <si>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</si>
  <si>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</si>
  <si>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</si>
  <si>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</si>
  <si>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</si>
  <si>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</si>
  <si>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</si>
  <si>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</si>
  <si>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</si>
  <si>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</si>
  <si>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</si>
  <si>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</si>
  <si>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</si>
  <si>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</si>
  <si>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</si>
  <si>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</si>
  <si>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</si>
  <si>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</si>
  <si>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</si>
  <si>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</si>
  <si>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</si>
  <si>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</si>
  <si>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</si>
  <si>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</si>
  <si>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</si>
  <si>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</si>
  <si>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</si>
  <si>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</si>
  <si>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</si>
  <si>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</si>
  <si>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</si>
  <si>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</si>
  <si>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</si>
  <si>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</si>
  <si>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</si>
  <si>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</si>
  <si>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</si>
  <si>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</si>
  <si>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</si>
  <si>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</si>
  <si>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</si>
  <si>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</si>
  <si>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</si>
  <si>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</si>
  <si>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</si>
  <si>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</si>
  <si>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</si>
  <si>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</si>
  <si>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</si>
  <si>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</si>
  <si>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</si>
  <si>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</si>
  <si>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</si>
  <si>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</si>
  <si>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</si>
  <si>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</si>
  <si>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</si>
  <si>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</si>
  <si>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</si>
  <si>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</si>
  <si>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</si>
  <si>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</si>
  <si>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</si>
  <si>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</si>
  <si>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</si>
  <si>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</si>
  <si>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</si>
  <si>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</si>
  <si>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</si>
  <si>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</si>
  <si>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</si>
  <si>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</si>
  <si>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</si>
  <si>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</si>
  <si>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</si>
  <si>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</si>
  <si>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</si>
  <si>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</si>
  <si>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</si>
  <si>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</si>
  <si>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</si>
  <si>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</si>
  <si>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</si>
  <si>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</si>
  <si>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</si>
  <si>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</si>
  <si>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</si>
  <si>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</si>
  <si>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</si>
  <si>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</si>
  <si>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</si>
  <si>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</si>
  <si>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</si>
  <si>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</si>
  <si>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</si>
  <si>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</si>
  <si>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</si>
  <si>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</si>
  <si>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</si>
  <si>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</si>
  <si>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</si>
  <si>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</si>
  <si>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</si>
  <si>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</si>
  <si>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</si>
  <si>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</si>
  <si>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</si>
  <si>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</si>
  <si>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</si>
  <si>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</si>
  <si>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</si>
  <si>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</si>
  <si>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</si>
  <si>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</si>
  <si>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</si>
  <si>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</si>
  <si>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</si>
  <si>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</si>
  <si>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</si>
  <si>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</si>
  <si>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</si>
  <si>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</si>
  <si>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</si>
  <si>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</si>
  <si>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</si>
  <si>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</si>
  <si>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</si>
  <si>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</si>
  <si>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</si>
  <si>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</si>
  <si>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</si>
  <si>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</si>
  <si>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</si>
  <si>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</si>
  <si>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</si>
  <si>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</si>
  <si>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</si>
  <si>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</si>
  <si>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</si>
  <si>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</si>
  <si>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</si>
  <si>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</si>
  <si>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</si>
  <si>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</si>
  <si>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</si>
  <si>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</si>
  <si>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</si>
  <si>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</si>
  <si>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</si>
  <si>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</si>
  <si>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</si>
  <si>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</si>
  <si>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</si>
  <si>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</si>
  <si>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</si>
  <si>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</si>
  <si>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</si>
  <si>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</si>
  <si>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</si>
  <si>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</si>
  <si>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</si>
  <si>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</si>
  <si>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</si>
  <si>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</si>
  <si>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</si>
  <si>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</si>
  <si>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</si>
  <si>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</si>
  <si>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</si>
  <si>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</si>
  <si>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</si>
  <si>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</si>
  <si>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</si>
  <si>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</si>
  <si>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</si>
  <si>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</si>
  <si>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</si>
  <si>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</si>
  <si>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</si>
  <si>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</si>
  <si>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</si>
  <si>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</si>
  <si>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</si>
  <si>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</si>
  <si>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</si>
  <si>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</si>
  <si>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</si>
  <si>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</si>
  <si>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</si>
  <si>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</si>
  <si>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</si>
  <si>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</si>
  <si>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</si>
  <si>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</si>
  <si>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</si>
  <si>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</si>
  <si>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</si>
  <si>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</si>
  <si>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</si>
  <si>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</si>
  <si>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</si>
  <si>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</si>
  <si>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</si>
  <si>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</si>
  <si>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</si>
  <si>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</si>
  <si>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</si>
  <si>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</si>
  <si>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</si>
  <si>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</si>
  <si>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</si>
  <si>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</si>
  <si>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</si>
  <si>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</si>
  <si>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</si>
  <si>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</si>
  <si>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</si>
  <si>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</si>
  <si>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</si>
  <si>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</si>
  <si>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</si>
  <si>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</si>
  <si>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</si>
  <si>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</si>
  <si>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</si>
  <si>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</si>
  <si>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</si>
  <si>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</si>
  <si>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</si>
  <si>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</si>
  <si>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</si>
  <si>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</si>
  <si>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</si>
  <si>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</si>
  <si>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</si>
  <si>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</si>
  <si>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</si>
  <si>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</si>
  <si>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</si>
  <si>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</si>
  <si>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</si>
  <si>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</si>
  <si>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</si>
  <si>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</si>
  <si>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</si>
  <si>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</si>
  <si>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</si>
  <si>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</si>
  <si>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</si>
  <si>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</si>
  <si>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</si>
  <si>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</si>
  <si>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</si>
  <si>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</si>
  <si>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</si>
  <si>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</si>
  <si>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</si>
  <si>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</si>
  <si>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</si>
  <si>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</si>
  <si>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</si>
  <si>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</si>
  <si>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</si>
  <si>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</si>
  <si>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</si>
  <si>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</si>
  <si>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</si>
  <si>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</si>
  <si>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</si>
  <si>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</si>
  <si>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</si>
  <si>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</si>
  <si>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</si>
  <si>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</si>
  <si>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</si>
  <si>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</si>
  <si>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</si>
  <si>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</si>
  <si>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</si>
  <si>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</si>
  <si>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</si>
  <si>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</si>
  <si>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</si>
  <si>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</si>
  <si>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</si>
  <si>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</si>
  <si>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</si>
  <si>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</si>
  <si>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</si>
  <si>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</si>
  <si>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</si>
  <si>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</si>
  <si>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</si>
  <si>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</si>
  <si>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</si>
  <si>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</si>
  <si>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</si>
  <si>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</si>
  <si>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</si>
  <si>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</si>
  <si>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</si>
  <si>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</si>
  <si>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</si>
  <si>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</si>
  <si>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</si>
  <si>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</si>
  <si>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</si>
  <si>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</si>
  <si>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</si>
  <si>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</si>
  <si>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</si>
  <si>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</si>
  <si>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</si>
  <si>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</si>
  <si>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</si>
  <si>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</si>
  <si>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</si>
  <si>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</si>
  <si>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</si>
  <si>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</si>
  <si>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</si>
  <si>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</si>
  <si>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</si>
  <si>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</si>
  <si>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</si>
  <si>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</si>
  <si>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</si>
  <si>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</si>
  <si>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</si>
  <si>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</si>
  <si>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</si>
  <si>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</si>
  <si>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</si>
  <si>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</si>
  <si>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</si>
  <si>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</si>
  <si>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</si>
  <si>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</si>
  <si>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</si>
  <si>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</si>
  <si>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</si>
  <si>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</si>
  <si>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</si>
  <si>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</si>
  <si>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</si>
  <si>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</si>
  <si>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</si>
  <si>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</si>
  <si>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</si>
  <si>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</si>
  <si>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</si>
  <si>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</si>
  <si>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</si>
  <si>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</si>
  <si>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</si>
  <si>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</si>
  <si>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</si>
  <si>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</si>
  <si>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</si>
  <si>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</si>
  <si>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</si>
  <si>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</si>
  <si>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</si>
  <si>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</si>
  <si>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</si>
  <si>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</si>
  <si>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</si>
  <si>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雨</t>
  </si>
  <si>
    <t>雨/晴</t>
  </si>
  <si>
    <t>晴</t>
  </si>
  <si>
    <t>曇/雨</t>
  </si>
  <si>
    <t>曇/晴</t>
  </si>
  <si>
    <t>晴/曇</t>
  </si>
  <si>
    <t>雨/曇</t>
  </si>
  <si>
    <t>曇|晴</t>
  </si>
  <si>
    <t>晴|曇</t>
  </si>
  <si>
    <t>2026/04/15</t>
  </si>
  <si>
    <t>2026/04/13</t>
  </si>
  <si>
    <t>:</t>
  </si>
  <si>
    <t>09:47</t>
  </si>
  <si>
    <t>10:19</t>
  </si>
  <si>
    <t>10:05</t>
  </si>
  <si>
    <t>10:18</t>
  </si>
  <si>
    <t>11:05</t>
  </si>
  <si>
    <t>09:57</t>
  </si>
  <si>
    <t>09:28</t>
  </si>
  <si>
    <t>10:37</t>
  </si>
  <si>
    <t>10:48</t>
  </si>
  <si>
    <t>0.00005未満</t>
  </si>
  <si>
    <t>0.004未満</t>
  </si>
  <si>
    <t>0.001未満</t>
  </si>
  <si>
    <t>0.05未満</t>
  </si>
  <si>
    <t>0.002未満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</si>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</sst>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3" xfId="0" applyNumberFormat="1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0" fillId="7" borderId="67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8" xfId="3" quotePrefix="1" applyFont="1" applyBorder="1" applyAlignment="1">
      <alignment vertical="center"/>
    </xf>
    <xf numFmtId="0" fontId="16" fillId="0" borderId="68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179" fontId="16" fillId="0" borderId="73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83" fontId="16" fillId="0" borderId="73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182" fontId="23" fillId="0" borderId="53" xfId="0" applyNumberFormat="1" applyFont="1" applyBorder="1" applyAlignment="1">
      <alignment horizontal="left" vertical="center"/>
    </xf>
    <xf numFmtId="0" fontId="18" fillId="0" borderId="63" xfId="0" applyFont="1" applyBorder="1" applyAlignment="1">
      <alignment horizontal="left" vertical="top" wrapText="1"/>
    </xf>
    <xf numFmtId="0" fontId="18" fillId="0" borderId="64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8" fillId="0" borderId="65" xfId="0" applyFont="1" applyBorder="1" applyAlignment="1">
      <alignment horizontal="left" vertical="top" wrapText="1"/>
    </xf>
    <xf numFmtId="0" fontId="18" fillId="0" borderId="66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71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67" xfId="0" applyFont="1" applyBorder="1" applyAlignment="1">
      <alignment horizontal="left" vertical="top" wrapText="1"/>
    </xf>
    <xf numFmtId="0" fontId="19" fillId="0" borderId="70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188" fontId="23" fillId="0" borderId="53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0" fontId="18" fillId="0" borderId="74" xfId="0" applyFont="1" applyBorder="1" applyAlignment="1">
      <alignment horizontal="left" vertical="top"/>
    </xf>
    <xf numFmtId="0" fontId="18" fillId="0" borderId="75" xfId="0" applyFont="1" applyBorder="1" applyAlignment="1">
      <alignment horizontal="left" vertical="top"/>
    </xf>
    <xf numFmtId="0" fontId="18" fillId="0" borderId="76" xfId="0" applyFont="1" applyBorder="1" applyAlignment="1">
      <alignment horizontal="left" vertical="top" wrapText="1"/>
    </xf>
    <xf numFmtId="0" fontId="18" fillId="0" borderId="77" xfId="0" applyFont="1" applyBorder="1" applyAlignment="1">
      <alignment horizontal="left" vertical="top" wrapText="1"/>
    </xf>
    <xf numFmtId="182" fontId="17" fillId="0" borderId="0" xfId="0" applyNumberFormat="1" applyFont="1" applyAlignment="1">
      <alignment horizontal="left" vertical="center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181" fontId="23" fillId="0" borderId="53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4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AJ10" sqref="AJ10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4" width="12.59765625" style="32" hidden="1" customWidth="1"/>
    <col min="5" max="5" width="12.59765625" style="32" customWidth="1"/>
    <col min="6" max="6" width="12.59765625" style="32" hidden="1" customWidth="1"/>
    <col min="7" max="15" width="12.59765625" style="32" customWidth="1"/>
    <col min="16" max="17" width="9.69921875" style="32" hidden="1" customWidth="1"/>
    <col min="18" max="34" width="5.59765625" style="31" hidden="1" customWidth="1"/>
    <col min="35" max="35" width="11.59765625" style="33" hidden="1" customWidth="1"/>
    <col min="36" max="16384" width="9" style="31"/>
  </cols>
  <sheetData>
    <row r="1" spans="1:35" ht="8.5500000000000007" customHeight="1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0.8">
      <c r="A2" s="236">
        <v>46023</v>
      </c>
      <c r="B2" s="236"/>
      <c r="C2" s="241">
        <v>46113</v>
      </c>
      <c r="D2" s="241"/>
      <c r="E2" s="241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199999999999999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37" t="s">
        <v>349</v>
      </c>
      <c r="E4" s="232" t="s">
        <v>353</v>
      </c>
      <c r="F4" s="227" t="s">
        <v>356</v>
      </c>
      <c r="G4" s="217" t="s">
        <v>359</v>
      </c>
      <c r="H4" s="219" t="s">
        <v>401</v>
      </c>
      <c r="I4" s="205" t="s">
        <v>374</v>
      </c>
      <c r="J4" s="232" t="s">
        <v>375</v>
      </c>
      <c r="K4" s="229" t="s">
        <v>376</v>
      </c>
      <c r="L4" s="227" t="s">
        <v>377</v>
      </c>
      <c r="M4" s="217" t="s">
        <v>378</v>
      </c>
      <c r="N4" s="219" t="s">
        <v>379</v>
      </c>
      <c r="O4" s="203"/>
      <c r="P4" s="225"/>
      <c r="Q4" s="211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38"/>
      <c r="E5" s="235"/>
      <c r="F5" s="228"/>
      <c r="G5" s="218"/>
      <c r="H5" s="220"/>
      <c r="I5" s="206"/>
      <c r="J5" s="206"/>
      <c r="K5" s="230"/>
      <c r="L5" s="228"/>
      <c r="M5" s="218"/>
      <c r="N5" s="220"/>
      <c r="O5" s="204"/>
      <c r="P5" s="226"/>
      <c r="Q5" s="21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39" t="s">
        <v>351</v>
      </c>
      <c r="E6" s="207" t="s">
        <v>354</v>
      </c>
      <c r="F6" s="207" t="s">
        <v>357</v>
      </c>
      <c r="G6" s="221" t="s">
        <v>360</v>
      </c>
      <c r="H6" s="223" t="s">
        <v>402</v>
      </c>
      <c r="I6" s="233" t="s">
        <v>380</v>
      </c>
      <c r="J6" s="233" t="s">
        <v>381</v>
      </c>
      <c r="K6" s="221" t="s">
        <v>382</v>
      </c>
      <c r="L6" s="207" t="s">
        <v>383</v>
      </c>
      <c r="M6" s="221" t="s">
        <v>384</v>
      </c>
      <c r="N6" s="223" t="s">
        <v>385</v>
      </c>
      <c r="O6" s="209"/>
      <c r="P6" s="213"/>
      <c r="Q6" s="215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40"/>
      <c r="E7" s="208"/>
      <c r="F7" s="208"/>
      <c r="G7" s="222"/>
      <c r="H7" s="224"/>
      <c r="I7" s="234"/>
      <c r="J7" s="234"/>
      <c r="K7" s="222"/>
      <c r="L7" s="208"/>
      <c r="M7" s="222"/>
      <c r="N7" s="224"/>
      <c r="O7" s="210"/>
      <c r="P7" s="214"/>
      <c r="Q7" s="216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403</v>
      </c>
      <c r="E9" s="152" t="s">
        <v>413</v>
      </c>
      <c r="F9" s="152" t="s">
        <v>403</v>
      </c>
      <c r="G9" s="152" t="s">
        <v>413</v>
      </c>
      <c r="H9" s="152" t="s">
        <v>413</v>
      </c>
      <c r="I9" s="152" t="s">
        <v>414</v>
      </c>
      <c r="J9" s="152" t="s">
        <v>414</v>
      </c>
      <c r="K9" s="152" t="s">
        <v>414</v>
      </c>
      <c r="L9" s="152" t="s">
        <v>414</v>
      </c>
      <c r="M9" s="152" t="s">
        <v>414</v>
      </c>
      <c r="N9" s="185" t="s">
        <v>414</v>
      </c>
      <c r="O9" s="188"/>
      <c r="P9" s="152"/>
      <c r="Q9" s="153"/>
      <c r="R9" s="60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415</v>
      </c>
      <c r="E10" s="68" t="s">
        <v>416</v>
      </c>
      <c r="F10" s="68" t="s">
        <v>415</v>
      </c>
      <c r="G10" s="68" t="s">
        <v>417</v>
      </c>
      <c r="H10" s="68" t="s">
        <v>418</v>
      </c>
      <c r="I10" s="66" t="s">
        <v>419</v>
      </c>
      <c r="J10" s="68" t="s">
        <v>420</v>
      </c>
      <c r="K10" s="68" t="s">
        <v>421</v>
      </c>
      <c r="L10" s="68" t="s">
        <v>422</v>
      </c>
      <c r="M10" s="68" t="s">
        <v>423</v>
      </c>
      <c r="N10" s="115" t="s">
        <v>424</v>
      </c>
      <c r="O10" s="155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403</v>
      </c>
      <c r="E11" s="68" t="s">
        <v>412</v>
      </c>
      <c r="F11" s="68" t="s">
        <v>403</v>
      </c>
      <c r="G11" s="68" t="s">
        <v>412</v>
      </c>
      <c r="H11" s="68" t="s">
        <v>412</v>
      </c>
      <c r="I11" s="66" t="s">
        <v>406</v>
      </c>
      <c r="J11" s="68" t="s">
        <v>406</v>
      </c>
      <c r="K11" s="68" t="s">
        <v>406</v>
      </c>
      <c r="L11" s="68" t="s">
        <v>406</v>
      </c>
      <c r="M11" s="68" t="s">
        <v>406</v>
      </c>
      <c r="N11" s="115" t="s">
        <v>406</v>
      </c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403</v>
      </c>
      <c r="E12" s="68" t="s">
        <v>407</v>
      </c>
      <c r="F12" s="68" t="s">
        <v>403</v>
      </c>
      <c r="G12" s="68" t="s">
        <v>407</v>
      </c>
      <c r="H12" s="68" t="s">
        <v>407</v>
      </c>
      <c r="I12" s="66" t="s">
        <v>411</v>
      </c>
      <c r="J12" s="68" t="s">
        <v>411</v>
      </c>
      <c r="K12" s="68" t="s">
        <v>411</v>
      </c>
      <c r="L12" s="68" t="s">
        <v>411</v>
      </c>
      <c r="M12" s="68" t="s">
        <v>411</v>
      </c>
      <c r="N12" s="115" t="s">
        <v>411</v>
      </c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 t="s">
        <v>403</v>
      </c>
      <c r="E13" s="70">
        <v>16</v>
      </c>
      <c r="F13" s="70" t="s">
        <v>403</v>
      </c>
      <c r="G13" s="70">
        <v>16</v>
      </c>
      <c r="H13" s="70">
        <v>16.5</v>
      </c>
      <c r="I13" s="69">
        <v>17.5</v>
      </c>
      <c r="J13" s="70">
        <v>20</v>
      </c>
      <c r="K13" s="70">
        <v>18</v>
      </c>
      <c r="L13" s="70">
        <v>18</v>
      </c>
      <c r="M13" s="70">
        <v>18.5</v>
      </c>
      <c r="N13" s="186">
        <v>18.5</v>
      </c>
      <c r="O13" s="126"/>
      <c r="P13" s="69"/>
      <c r="Q13" s="126"/>
      <c r="R13" s="69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IFERROR(VLOOKUP(ACL$9,#REF!,2,FALSE),"")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1" t="e">
        <f>#REF!</f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 t="s">
        <v>403</v>
      </c>
      <c r="E14" s="77">
        <v>14.9</v>
      </c>
      <c r="F14" s="77" t="s">
        <v>403</v>
      </c>
      <c r="G14" s="77">
        <v>13.9</v>
      </c>
      <c r="H14" s="77">
        <v>16.399999999999999</v>
      </c>
      <c r="I14" s="76">
        <v>11.1</v>
      </c>
      <c r="J14" s="77">
        <v>16.100000000000001</v>
      </c>
      <c r="K14" s="77">
        <v>11.2</v>
      </c>
      <c r="L14" s="77">
        <v>14.7</v>
      </c>
      <c r="M14" s="77">
        <v>12.6</v>
      </c>
      <c r="N14" s="187">
        <v>12.6</v>
      </c>
      <c r="O14" s="168"/>
      <c r="P14" s="76"/>
      <c r="Q14" s="156"/>
      <c r="R14" s="69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IFERROR(VLOOKUP(ACL$9,#REF!,3,FALSE),"")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1" t="e">
        <f>#REF!</f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 t="s">
        <v>403</v>
      </c>
      <c r="E16" s="84">
        <v>0</v>
      </c>
      <c r="F16" s="84" t="s">
        <v>403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89">
        <v>0</v>
      </c>
      <c r="O16" s="196"/>
      <c r="P16" s="58"/>
      <c r="Q16" s="84"/>
      <c r="R16" s="66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IFERROR(VLOOKUP(ACL$9,#REF!,9,FALSE),"")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71" t="e">
        <f>#REF!</f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403</v>
      </c>
      <c r="E17" s="68" t="s">
        <v>227</v>
      </c>
      <c r="F17" s="68" t="s">
        <v>403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15" t="s">
        <v>227</v>
      </c>
      <c r="O17" s="155"/>
      <c r="P17" s="66"/>
      <c r="Q17" s="68"/>
      <c r="R17" s="66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IFERROR(VLOOKUP(ACL$9,#REF!,10,FALSE),"")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90" t="s">
        <v>403</v>
      </c>
      <c r="O18" s="163"/>
      <c r="P18" s="91"/>
      <c r="Q18" s="92"/>
      <c r="R18" s="66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IFERROR(VLOOKUP(ACL$9,#REF!,12,FALSE),"")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71" t="e">
        <f>#REF!</f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403</v>
      </c>
      <c r="E19" s="94" t="s">
        <v>425</v>
      </c>
      <c r="F19" s="94" t="s">
        <v>403</v>
      </c>
      <c r="G19" s="94" t="s">
        <v>425</v>
      </c>
      <c r="H19" s="94" t="s">
        <v>425</v>
      </c>
      <c r="I19" s="94" t="s">
        <v>425</v>
      </c>
      <c r="J19" s="94" t="s">
        <v>425</v>
      </c>
      <c r="K19" s="94" t="s">
        <v>425</v>
      </c>
      <c r="L19" s="94" t="s">
        <v>425</v>
      </c>
      <c r="M19" s="94" t="s">
        <v>425</v>
      </c>
      <c r="N19" s="191" t="s">
        <v>425</v>
      </c>
      <c r="O19" s="164"/>
      <c r="P19" s="93"/>
      <c r="Q19" s="94"/>
      <c r="R19" s="66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IFERROR(VLOOKUP(ACL$9,#REF!,25,FALSE),"")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71" t="e">
        <f>#REF!</f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92" t="s">
        <v>403</v>
      </c>
      <c r="O20" s="165"/>
      <c r="P20" s="95"/>
      <c r="Q20" s="96"/>
      <c r="R20" s="66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IFERROR(VLOOKUP(ACL$9,#REF!,13,FALSE),"")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71" t="e">
        <f>#REF!</f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403</v>
      </c>
      <c r="E21" s="96" t="s">
        <v>403</v>
      </c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92" t="s">
        <v>403</v>
      </c>
      <c r="O21" s="165"/>
      <c r="P21" s="95"/>
      <c r="Q21" s="96"/>
      <c r="R21" s="66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IFERROR(VLOOKUP(ACL$9,#REF!,14,FALSE),"")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71" t="e">
        <f>#REF!</f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92" t="s">
        <v>403</v>
      </c>
      <c r="O22" s="165"/>
      <c r="P22" s="95"/>
      <c r="Q22" s="96"/>
      <c r="R22" s="66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IFERROR(VLOOKUP(ACL$9,#REF!,15,FALSE),"")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71" t="e">
        <f>#REF!</f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92" t="s">
        <v>403</v>
      </c>
      <c r="O23" s="165"/>
      <c r="P23" s="95"/>
      <c r="Q23" s="96"/>
      <c r="R23" s="66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IFERROR(VLOOKUP(ACL$9,#REF!,16,FALSE),"")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71" t="e">
        <f>#REF!</f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403</v>
      </c>
      <c r="E24" s="96" t="s">
        <v>426</v>
      </c>
      <c r="F24" s="96" t="s">
        <v>403</v>
      </c>
      <c r="G24" s="96" t="s">
        <v>426</v>
      </c>
      <c r="H24" s="96" t="s">
        <v>426</v>
      </c>
      <c r="I24" s="96" t="s">
        <v>426</v>
      </c>
      <c r="J24" s="96" t="s">
        <v>426</v>
      </c>
      <c r="K24" s="96" t="s">
        <v>426</v>
      </c>
      <c r="L24" s="96" t="s">
        <v>426</v>
      </c>
      <c r="M24" s="96" t="s">
        <v>426</v>
      </c>
      <c r="N24" s="192" t="s">
        <v>426</v>
      </c>
      <c r="O24" s="165"/>
      <c r="P24" s="95"/>
      <c r="Q24" s="96"/>
      <c r="R24" s="66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IFERROR(VLOOKUP(ACL$9,#REF!,34,FALSE),"")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71" t="e">
        <f>#REF!</f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403</v>
      </c>
      <c r="E25" s="96" t="s">
        <v>427</v>
      </c>
      <c r="F25" s="96" t="s">
        <v>403</v>
      </c>
      <c r="G25" s="96" t="s">
        <v>427</v>
      </c>
      <c r="H25" s="96" t="s">
        <v>427</v>
      </c>
      <c r="I25" s="96" t="s">
        <v>427</v>
      </c>
      <c r="J25" s="96" t="s">
        <v>427</v>
      </c>
      <c r="K25" s="96" t="s">
        <v>427</v>
      </c>
      <c r="L25" s="96" t="s">
        <v>427</v>
      </c>
      <c r="M25" s="96" t="s">
        <v>427</v>
      </c>
      <c r="N25" s="192" t="s">
        <v>427</v>
      </c>
      <c r="O25" s="165"/>
      <c r="P25" s="95"/>
      <c r="Q25" s="96"/>
      <c r="R25" s="66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IFERROR(VLOOKUP(ACL$9,#REF!,29,FALSE),"")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71" t="e">
        <f>#REF!</f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 t="s">
        <v>403</v>
      </c>
      <c r="E26" s="98">
        <v>0.36</v>
      </c>
      <c r="F26" s="98" t="s">
        <v>403</v>
      </c>
      <c r="G26" s="98">
        <v>0.05</v>
      </c>
      <c r="H26" s="98">
        <v>0.05</v>
      </c>
      <c r="I26" s="98">
        <v>0.08</v>
      </c>
      <c r="J26" s="98">
        <v>0.05</v>
      </c>
      <c r="K26" s="98">
        <v>0.17</v>
      </c>
      <c r="L26" s="98">
        <v>0.15</v>
      </c>
      <c r="M26" s="98">
        <v>0.17</v>
      </c>
      <c r="N26" s="193">
        <v>0.15</v>
      </c>
      <c r="O26" s="166"/>
      <c r="P26" s="97"/>
      <c r="Q26" s="98"/>
      <c r="R26" s="66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IFERROR(VLOOKUP(ACL$9,#REF!,36,FALSE),"")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99" t="e">
        <f>#REF!</f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 t="s">
        <v>403</v>
      </c>
      <c r="E27" s="98" t="s">
        <v>428</v>
      </c>
      <c r="F27" s="98" t="s">
        <v>403</v>
      </c>
      <c r="G27" s="98" t="s">
        <v>428</v>
      </c>
      <c r="H27" s="98" t="s">
        <v>428</v>
      </c>
      <c r="I27" s="98" t="s">
        <v>428</v>
      </c>
      <c r="J27" s="98" t="s">
        <v>428</v>
      </c>
      <c r="K27" s="98" t="s">
        <v>428</v>
      </c>
      <c r="L27" s="98" t="s">
        <v>428</v>
      </c>
      <c r="M27" s="98" t="s">
        <v>428</v>
      </c>
      <c r="N27" s="193" t="s">
        <v>428</v>
      </c>
      <c r="O27" s="166"/>
      <c r="P27" s="97"/>
      <c r="Q27" s="98"/>
      <c r="R27" s="66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IFERROR(VLOOKUP(ACL$9,#REF!,31,FALSE),"")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71" t="e">
        <f>#REF!</f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93" t="s">
        <v>403</v>
      </c>
      <c r="O28" s="166"/>
      <c r="P28" s="97"/>
      <c r="Q28" s="98"/>
      <c r="R28" s="66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IFERROR(VLOOKUP(ACL$9,#REF!,17,FALSE),"")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71" t="e">
        <f>#REF!</f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403</v>
      </c>
      <c r="E29" s="92" t="s">
        <v>403</v>
      </c>
      <c r="F29" s="92" t="s">
        <v>403</v>
      </c>
      <c r="G29" s="92" t="s">
        <v>403</v>
      </c>
      <c r="H29" s="92" t="s">
        <v>403</v>
      </c>
      <c r="I29" s="92" t="s">
        <v>403</v>
      </c>
      <c r="J29" s="92" t="s">
        <v>403</v>
      </c>
      <c r="K29" s="92" t="s">
        <v>403</v>
      </c>
      <c r="L29" s="92" t="s">
        <v>403</v>
      </c>
      <c r="M29" s="92" t="s">
        <v>403</v>
      </c>
      <c r="N29" s="190" t="s">
        <v>403</v>
      </c>
      <c r="O29" s="163"/>
      <c r="P29" s="91"/>
      <c r="Q29" s="92"/>
      <c r="R29" s="66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IFERROR(VLOOKUP(ACL$9,#REF!,42,FALSE),"")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71" t="e">
        <f>#REF!</f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403</v>
      </c>
      <c r="E30" s="96" t="s">
        <v>403</v>
      </c>
      <c r="F30" s="96" t="s">
        <v>403</v>
      </c>
      <c r="G30" s="96" t="s">
        <v>403</v>
      </c>
      <c r="H30" s="96" t="s">
        <v>403</v>
      </c>
      <c r="I30" s="96" t="s">
        <v>403</v>
      </c>
      <c r="J30" s="96" t="s">
        <v>403</v>
      </c>
      <c r="K30" s="96" t="s">
        <v>403</v>
      </c>
      <c r="L30" s="96" t="s">
        <v>403</v>
      </c>
      <c r="M30" s="96" t="s">
        <v>403</v>
      </c>
      <c r="N30" s="192" t="s">
        <v>403</v>
      </c>
      <c r="O30" s="165"/>
      <c r="P30" s="95"/>
      <c r="Q30" s="96"/>
      <c r="R30" s="66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IFERROR(VLOOKUP(ACL$9,#REF!,43,FALSE),"")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71" t="e">
        <f>#REF!</f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403</v>
      </c>
      <c r="E31" s="96" t="s">
        <v>403</v>
      </c>
      <c r="F31" s="96" t="s">
        <v>403</v>
      </c>
      <c r="G31" s="96" t="s">
        <v>403</v>
      </c>
      <c r="H31" s="96" t="s">
        <v>403</v>
      </c>
      <c r="I31" s="96" t="s">
        <v>403</v>
      </c>
      <c r="J31" s="96" t="s">
        <v>403</v>
      </c>
      <c r="K31" s="96" t="s">
        <v>403</v>
      </c>
      <c r="L31" s="96" t="s">
        <v>403</v>
      </c>
      <c r="M31" s="96" t="s">
        <v>403</v>
      </c>
      <c r="N31" s="192" t="s">
        <v>403</v>
      </c>
      <c r="O31" s="165"/>
      <c r="P31" s="95"/>
      <c r="Q31" s="96"/>
      <c r="R31" s="66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IFERROR(VLOOKUP(ACL$9,#REF!,46,FALSE),"")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71" t="e">
        <f>#REF!</f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403</v>
      </c>
      <c r="E32" s="96" t="s">
        <v>403</v>
      </c>
      <c r="F32" s="96" t="s">
        <v>403</v>
      </c>
      <c r="G32" s="96" t="s">
        <v>403</v>
      </c>
      <c r="H32" s="96" t="s">
        <v>403</v>
      </c>
      <c r="I32" s="96" t="s">
        <v>403</v>
      </c>
      <c r="J32" s="96" t="s">
        <v>403</v>
      </c>
      <c r="K32" s="96" t="s">
        <v>403</v>
      </c>
      <c r="L32" s="96" t="s">
        <v>403</v>
      </c>
      <c r="M32" s="96" t="s">
        <v>403</v>
      </c>
      <c r="N32" s="192" t="s">
        <v>403</v>
      </c>
      <c r="O32" s="165"/>
      <c r="P32" s="95"/>
      <c r="Q32" s="96"/>
      <c r="R32" s="66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IFERROR(VLOOKUP(ACL$9,#REF!,47,FALSE),"")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71" t="e">
        <f>#REF!</f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403</v>
      </c>
      <c r="E33" s="96" t="s">
        <v>403</v>
      </c>
      <c r="F33" s="96" t="s">
        <v>403</v>
      </c>
      <c r="G33" s="96" t="s">
        <v>403</v>
      </c>
      <c r="H33" s="96" t="s">
        <v>403</v>
      </c>
      <c r="I33" s="96" t="s">
        <v>403</v>
      </c>
      <c r="J33" s="96" t="s">
        <v>403</v>
      </c>
      <c r="K33" s="96" t="s">
        <v>403</v>
      </c>
      <c r="L33" s="96" t="s">
        <v>403</v>
      </c>
      <c r="M33" s="96" t="s">
        <v>403</v>
      </c>
      <c r="N33" s="192" t="s">
        <v>403</v>
      </c>
      <c r="O33" s="165"/>
      <c r="P33" s="95"/>
      <c r="Q33" s="96"/>
      <c r="R33" s="66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IFERROR(VLOOKUP(ACL$9,#REF!,48,FALSE),"")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71" t="e">
        <f>#REF!</f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403</v>
      </c>
      <c r="E34" s="96" t="s">
        <v>403</v>
      </c>
      <c r="F34" s="96" t="s">
        <v>403</v>
      </c>
      <c r="G34" s="96" t="s">
        <v>403</v>
      </c>
      <c r="H34" s="96" t="s">
        <v>403</v>
      </c>
      <c r="I34" s="96" t="s">
        <v>403</v>
      </c>
      <c r="J34" s="96" t="s">
        <v>403</v>
      </c>
      <c r="K34" s="96" t="s">
        <v>403</v>
      </c>
      <c r="L34" s="96" t="s">
        <v>403</v>
      </c>
      <c r="M34" s="96" t="s">
        <v>403</v>
      </c>
      <c r="N34" s="192" t="s">
        <v>403</v>
      </c>
      <c r="O34" s="165"/>
      <c r="P34" s="95"/>
      <c r="Q34" s="96"/>
      <c r="R34" s="66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IFERROR(VLOOKUP(ACL$9,#REF!,49,FALSE),"")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71" t="e">
        <f>#REF!</f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403</v>
      </c>
      <c r="E35" s="96" t="s">
        <v>403</v>
      </c>
      <c r="F35" s="96" t="s">
        <v>403</v>
      </c>
      <c r="G35" s="96" t="s">
        <v>403</v>
      </c>
      <c r="H35" s="96" t="s">
        <v>403</v>
      </c>
      <c r="I35" s="96" t="s">
        <v>403</v>
      </c>
      <c r="J35" s="96" t="s">
        <v>403</v>
      </c>
      <c r="K35" s="96" t="s">
        <v>403</v>
      </c>
      <c r="L35" s="96" t="s">
        <v>403</v>
      </c>
      <c r="M35" s="96" t="s">
        <v>403</v>
      </c>
      <c r="N35" s="192" t="s">
        <v>403</v>
      </c>
      <c r="O35" s="165"/>
      <c r="P35" s="95"/>
      <c r="Q35" s="96"/>
      <c r="R35" s="66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IFERROR(VLOOKUP(ACL$9,#REF!,50,FALSE),"")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71" t="e">
        <f>#REF!</f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403</v>
      </c>
      <c r="E36" s="98">
        <v>0.06</v>
      </c>
      <c r="F36" s="98" t="s">
        <v>403</v>
      </c>
      <c r="G36" s="98">
        <v>0.06</v>
      </c>
      <c r="H36" s="98">
        <v>0.06</v>
      </c>
      <c r="I36" s="98">
        <v>0.1</v>
      </c>
      <c r="J36" s="98">
        <v>0.1</v>
      </c>
      <c r="K36" s="98" t="s">
        <v>428</v>
      </c>
      <c r="L36" s="98" t="s">
        <v>428</v>
      </c>
      <c r="M36" s="98" t="s">
        <v>428</v>
      </c>
      <c r="N36" s="193" t="s">
        <v>428</v>
      </c>
      <c r="O36" s="166"/>
      <c r="P36" s="97"/>
      <c r="Q36" s="98"/>
      <c r="R36" s="66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IFERROR(VLOOKUP(ACL$9,#REF!,33,FALSE),"")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71" t="e">
        <f>#REF!</f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403</v>
      </c>
      <c r="E37" s="96" t="s">
        <v>403</v>
      </c>
      <c r="F37" s="96" t="s">
        <v>403</v>
      </c>
      <c r="G37" s="96" t="s">
        <v>403</v>
      </c>
      <c r="H37" s="96" t="s">
        <v>403</v>
      </c>
      <c r="I37" s="96" t="s">
        <v>403</v>
      </c>
      <c r="J37" s="96" t="s">
        <v>403</v>
      </c>
      <c r="K37" s="96" t="s">
        <v>403</v>
      </c>
      <c r="L37" s="96" t="s">
        <v>403</v>
      </c>
      <c r="M37" s="96" t="s">
        <v>403</v>
      </c>
      <c r="N37" s="192" t="s">
        <v>403</v>
      </c>
      <c r="O37" s="165"/>
      <c r="P37" s="95"/>
      <c r="Q37" s="96"/>
      <c r="R37" s="66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IFERROR(VLOOKUP(ACL$9,#REF!,57,FALSE),"")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71" t="e">
        <f>#REF!</f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403</v>
      </c>
      <c r="E38" s="96" t="s">
        <v>403</v>
      </c>
      <c r="F38" s="96" t="s">
        <v>403</v>
      </c>
      <c r="G38" s="96" t="s">
        <v>403</v>
      </c>
      <c r="H38" s="96" t="s">
        <v>403</v>
      </c>
      <c r="I38" s="96" t="s">
        <v>403</v>
      </c>
      <c r="J38" s="96" t="s">
        <v>403</v>
      </c>
      <c r="K38" s="96" t="s">
        <v>403</v>
      </c>
      <c r="L38" s="96" t="s">
        <v>403</v>
      </c>
      <c r="M38" s="96" t="s">
        <v>403</v>
      </c>
      <c r="N38" s="192" t="s">
        <v>403</v>
      </c>
      <c r="O38" s="165"/>
      <c r="P38" s="95"/>
      <c r="Q38" s="96"/>
      <c r="R38" s="66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IFERROR(VLOOKUP(ACL$9,#REF!,51,FALSE),"")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71" t="e">
        <f>#REF!</f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403</v>
      </c>
      <c r="E39" s="96" t="s">
        <v>403</v>
      </c>
      <c r="F39" s="96" t="s">
        <v>403</v>
      </c>
      <c r="G39" s="96" t="s">
        <v>403</v>
      </c>
      <c r="H39" s="96" t="s">
        <v>403</v>
      </c>
      <c r="I39" s="96" t="s">
        <v>403</v>
      </c>
      <c r="J39" s="96" t="s">
        <v>403</v>
      </c>
      <c r="K39" s="96" t="s">
        <v>403</v>
      </c>
      <c r="L39" s="96" t="s">
        <v>403</v>
      </c>
      <c r="M39" s="96" t="s">
        <v>403</v>
      </c>
      <c r="N39" s="192" t="s">
        <v>403</v>
      </c>
      <c r="O39" s="165"/>
      <c r="P39" s="95"/>
      <c r="Q39" s="96"/>
      <c r="R39" s="66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IFERROR(VLOOKUP(ACL$9,#REF!,58,FALSE),"")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71" t="e">
        <f>#REF!</f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403</v>
      </c>
      <c r="E40" s="96" t="s">
        <v>403</v>
      </c>
      <c r="F40" s="96" t="s">
        <v>403</v>
      </c>
      <c r="G40" s="96" t="s">
        <v>403</v>
      </c>
      <c r="H40" s="96" t="s">
        <v>403</v>
      </c>
      <c r="I40" s="96" t="s">
        <v>403</v>
      </c>
      <c r="J40" s="96" t="s">
        <v>403</v>
      </c>
      <c r="K40" s="96" t="s">
        <v>403</v>
      </c>
      <c r="L40" s="96" t="s">
        <v>403</v>
      </c>
      <c r="M40" s="96" t="s">
        <v>403</v>
      </c>
      <c r="N40" s="192" t="s">
        <v>403</v>
      </c>
      <c r="O40" s="165"/>
      <c r="P40" s="95"/>
      <c r="Q40" s="96"/>
      <c r="R40" s="66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IFERROR(VLOOKUP(ACL$9,#REF!,52,FALSE),"")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71" t="e">
        <f>#REF!</f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427</v>
      </c>
      <c r="E41" s="96" t="s">
        <v>427</v>
      </c>
      <c r="F41" s="96" t="s">
        <v>427</v>
      </c>
      <c r="G41" s="96" t="s">
        <v>427</v>
      </c>
      <c r="H41" s="96" t="s">
        <v>427</v>
      </c>
      <c r="I41" s="96" t="s">
        <v>427</v>
      </c>
      <c r="J41" s="96" t="s">
        <v>427</v>
      </c>
      <c r="K41" s="96" t="s">
        <v>427</v>
      </c>
      <c r="L41" s="96" t="s">
        <v>427</v>
      </c>
      <c r="M41" s="96" t="s">
        <v>427</v>
      </c>
      <c r="N41" s="192" t="s">
        <v>427</v>
      </c>
      <c r="O41" s="165"/>
      <c r="P41" s="95"/>
      <c r="Q41" s="96"/>
      <c r="R41" s="66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IFERROR(VLOOKUP(ACL$9,#REF!,62,FALSE),"")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71" t="e">
        <f>#REF!</f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403</v>
      </c>
      <c r="E42" s="96" t="s">
        <v>403</v>
      </c>
      <c r="F42" s="96" t="s">
        <v>403</v>
      </c>
      <c r="G42" s="96" t="s">
        <v>403</v>
      </c>
      <c r="H42" s="96" t="s">
        <v>403</v>
      </c>
      <c r="I42" s="96" t="s">
        <v>403</v>
      </c>
      <c r="J42" s="96" t="s">
        <v>403</v>
      </c>
      <c r="K42" s="96" t="s">
        <v>403</v>
      </c>
      <c r="L42" s="96" t="s">
        <v>403</v>
      </c>
      <c r="M42" s="96" t="s">
        <v>403</v>
      </c>
      <c r="N42" s="192" t="s">
        <v>403</v>
      </c>
      <c r="O42" s="165"/>
      <c r="P42" s="95"/>
      <c r="Q42" s="96"/>
      <c r="R42" s="66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IFERROR(VLOOKUP(ACL$9,#REF!,55,FALSE),"")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71" t="e">
        <f>#REF!</f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403</v>
      </c>
      <c r="E43" s="96" t="s">
        <v>403</v>
      </c>
      <c r="F43" s="96" t="s">
        <v>403</v>
      </c>
      <c r="G43" s="96" t="s">
        <v>403</v>
      </c>
      <c r="H43" s="96" t="s">
        <v>403</v>
      </c>
      <c r="I43" s="96" t="s">
        <v>403</v>
      </c>
      <c r="J43" s="96" t="s">
        <v>403</v>
      </c>
      <c r="K43" s="96" t="s">
        <v>403</v>
      </c>
      <c r="L43" s="96" t="s">
        <v>403</v>
      </c>
      <c r="M43" s="96" t="s">
        <v>403</v>
      </c>
      <c r="N43" s="192" t="s">
        <v>403</v>
      </c>
      <c r="O43" s="165"/>
      <c r="P43" s="95"/>
      <c r="Q43" s="96"/>
      <c r="R43" s="66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IFERROR(VLOOKUP(ACL$9,#REF!,59,FALSE),"")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71" t="e">
        <f>#REF!</f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403</v>
      </c>
      <c r="E44" s="96" t="s">
        <v>403</v>
      </c>
      <c r="F44" s="96" t="s">
        <v>403</v>
      </c>
      <c r="G44" s="96" t="s">
        <v>403</v>
      </c>
      <c r="H44" s="96" t="s">
        <v>403</v>
      </c>
      <c r="I44" s="96" t="s">
        <v>403</v>
      </c>
      <c r="J44" s="96" t="s">
        <v>403</v>
      </c>
      <c r="K44" s="96" t="s">
        <v>403</v>
      </c>
      <c r="L44" s="96" t="s">
        <v>403</v>
      </c>
      <c r="M44" s="96" t="s">
        <v>403</v>
      </c>
      <c r="N44" s="192" t="s">
        <v>403</v>
      </c>
      <c r="O44" s="165"/>
      <c r="P44" s="95"/>
      <c r="Q44" s="96"/>
      <c r="R44" s="66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IFERROR(VLOOKUP(ACL$9,#REF!,53,FALSE),"")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71" t="e">
        <f>#REF!</f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403</v>
      </c>
      <c r="E45" s="96" t="s">
        <v>403</v>
      </c>
      <c r="F45" s="96" t="s">
        <v>403</v>
      </c>
      <c r="G45" s="96" t="s">
        <v>403</v>
      </c>
      <c r="H45" s="96" t="s">
        <v>403</v>
      </c>
      <c r="I45" s="96" t="s">
        <v>403</v>
      </c>
      <c r="J45" s="96" t="s">
        <v>403</v>
      </c>
      <c r="K45" s="96" t="s">
        <v>403</v>
      </c>
      <c r="L45" s="96" t="s">
        <v>403</v>
      </c>
      <c r="M45" s="96" t="s">
        <v>403</v>
      </c>
      <c r="N45" s="192" t="s">
        <v>403</v>
      </c>
      <c r="O45" s="165"/>
      <c r="P45" s="95"/>
      <c r="Q45" s="96"/>
      <c r="R45" s="66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IFERROR(VLOOKUP(ACL$9,#REF!,54,FALSE),"")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71" t="e">
        <f>#REF!</f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403</v>
      </c>
      <c r="E46" s="96" t="s">
        <v>403</v>
      </c>
      <c r="F46" s="96" t="s">
        <v>403</v>
      </c>
      <c r="G46" s="96" t="s">
        <v>403</v>
      </c>
      <c r="H46" s="96" t="s">
        <v>403</v>
      </c>
      <c r="I46" s="96" t="s">
        <v>403</v>
      </c>
      <c r="J46" s="96" t="s">
        <v>403</v>
      </c>
      <c r="K46" s="96" t="s">
        <v>403</v>
      </c>
      <c r="L46" s="96" t="s">
        <v>403</v>
      </c>
      <c r="M46" s="96" t="s">
        <v>403</v>
      </c>
      <c r="N46" s="192" t="s">
        <v>403</v>
      </c>
      <c r="O46" s="165"/>
      <c r="P46" s="95"/>
      <c r="Q46" s="96"/>
      <c r="R46" s="66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IFERROR(VLOOKUP(ACL$9,#REF!,65,FALSE),"")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71" t="e">
        <f>#REF!</f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92" t="s">
        <v>403</v>
      </c>
      <c r="O47" s="165"/>
      <c r="P47" s="95"/>
      <c r="Q47" s="96"/>
      <c r="R47" s="66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IFERROR(VLOOKUP(ACL$9,#REF!,18,FALSE),"")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71" t="e">
        <f>#REF!</f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93" t="s">
        <v>403</v>
      </c>
      <c r="O48" s="166"/>
      <c r="P48" s="97"/>
      <c r="Q48" s="98"/>
      <c r="R48" s="66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IFERROR(VLOOKUP(ACL$9,#REF!,19,FALSE),"")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71" t="e">
        <f>#REF!</f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93" t="s">
        <v>403</v>
      </c>
      <c r="O49" s="166"/>
      <c r="P49" s="97"/>
      <c r="Q49" s="98"/>
      <c r="R49" s="66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IFERROR(VLOOKUP(ACL$9,#REF!,20,FALSE),"")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71" t="e">
        <f>#REF!</f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92" t="s">
        <v>403</v>
      </c>
      <c r="O50" s="165"/>
      <c r="P50" s="95"/>
      <c r="Q50" s="96"/>
      <c r="R50" s="66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IFERROR(VLOOKUP(ACL$9,#REF!,21,FALSE),"")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71" t="e">
        <f>#REF!</f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86" t="s">
        <v>403</v>
      </c>
      <c r="O51" s="126"/>
      <c r="P51" s="69"/>
      <c r="Q51" s="70"/>
      <c r="R51" s="66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IFERROR(VLOOKUP(ACL$9,#REF!,37,FALSE),"")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71" t="e">
        <f>#REF!</f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92" t="s">
        <v>403</v>
      </c>
      <c r="O52" s="165"/>
      <c r="P52" s="95"/>
      <c r="Q52" s="96"/>
      <c r="R52" s="66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IFERROR(VLOOKUP(ACL$9,#REF!,22,FALSE),"")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71" t="e">
        <f>#REF!</f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 t="s">
        <v>403</v>
      </c>
      <c r="E53" s="70">
        <v>4.7</v>
      </c>
      <c r="F53" s="70" t="s">
        <v>403</v>
      </c>
      <c r="G53" s="70">
        <v>4.2</v>
      </c>
      <c r="H53" s="70">
        <v>4.4000000000000004</v>
      </c>
      <c r="I53" s="70">
        <v>7.5</v>
      </c>
      <c r="J53" s="70">
        <v>7.7</v>
      </c>
      <c r="K53" s="70">
        <v>3.1</v>
      </c>
      <c r="L53" s="70">
        <v>3.3</v>
      </c>
      <c r="M53" s="70">
        <v>3.5</v>
      </c>
      <c r="N53" s="186">
        <v>3.6</v>
      </c>
      <c r="O53" s="126"/>
      <c r="P53" s="69"/>
      <c r="Q53" s="70"/>
      <c r="R53" s="66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IFERROR(VLOOKUP(ACL$9,#REF!,32,FALSE),"")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71" t="e">
        <f>#REF!</f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86" t="s">
        <v>403</v>
      </c>
      <c r="O54" s="126"/>
      <c r="P54" s="69"/>
      <c r="Q54" s="70"/>
      <c r="R54" s="66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IFERROR(VLOOKUP(ACL$9,#REF!,40,FALSE),"")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71" t="e">
        <f>#REF!</f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15" t="s">
        <v>403</v>
      </c>
      <c r="O55" s="155"/>
      <c r="P55" s="66"/>
      <c r="Q55" s="68"/>
      <c r="R55" s="66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IFERROR(VLOOKUP(ACL$9,#REF!,71,FALSE),"")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71" t="e">
        <f>#REF!</f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93" t="s">
        <v>403</v>
      </c>
      <c r="O56" s="166"/>
      <c r="P56" s="97"/>
      <c r="Q56" s="98"/>
      <c r="R56" s="66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IFERROR(VLOOKUP(ACL$9,#REF!,78,FALSE),"")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71" t="e">
        <f>#REF!</f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403</v>
      </c>
      <c r="E57" s="102" t="s">
        <v>403</v>
      </c>
      <c r="F57" s="102" t="s">
        <v>403</v>
      </c>
      <c r="G57" s="102" t="s">
        <v>403</v>
      </c>
      <c r="H57" s="102" t="s">
        <v>403</v>
      </c>
      <c r="I57" s="102" t="s">
        <v>403</v>
      </c>
      <c r="J57" s="102" t="s">
        <v>403</v>
      </c>
      <c r="K57" s="102" t="s">
        <v>403</v>
      </c>
      <c r="L57" s="102" t="s">
        <v>403</v>
      </c>
      <c r="M57" s="102" t="s">
        <v>403</v>
      </c>
      <c r="N57" s="194" t="s">
        <v>403</v>
      </c>
      <c r="O57" s="167"/>
      <c r="P57" s="101"/>
      <c r="Q57" s="102"/>
      <c r="R57" s="66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IFERROR(VLOOKUP(ACL$9,#REF!,80,FALSE),"")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71" t="e">
        <f>#REF!</f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403</v>
      </c>
      <c r="E58" s="102" t="s">
        <v>403</v>
      </c>
      <c r="F58" s="102" t="s">
        <v>403</v>
      </c>
      <c r="G58" s="102" t="s">
        <v>403</v>
      </c>
      <c r="H58" s="102" t="s">
        <v>403</v>
      </c>
      <c r="I58" s="102" t="s">
        <v>403</v>
      </c>
      <c r="J58" s="102" t="s">
        <v>403</v>
      </c>
      <c r="K58" s="102" t="s">
        <v>403</v>
      </c>
      <c r="L58" s="102" t="s">
        <v>403</v>
      </c>
      <c r="M58" s="102" t="s">
        <v>403</v>
      </c>
      <c r="N58" s="194" t="s">
        <v>403</v>
      </c>
      <c r="O58" s="167"/>
      <c r="P58" s="101"/>
      <c r="Q58" s="102"/>
      <c r="R58" s="66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IFERROR(VLOOKUP(ACL$9,#REF!,81,FALSE),"")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71" t="e">
        <f>#REF!</f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403</v>
      </c>
      <c r="E59" s="96" t="s">
        <v>429</v>
      </c>
      <c r="F59" s="96" t="s">
        <v>403</v>
      </c>
      <c r="G59" s="96" t="s">
        <v>429</v>
      </c>
      <c r="H59" s="96" t="s">
        <v>429</v>
      </c>
      <c r="I59" s="96" t="s">
        <v>429</v>
      </c>
      <c r="J59" s="96" t="s">
        <v>429</v>
      </c>
      <c r="K59" s="96" t="s">
        <v>429</v>
      </c>
      <c r="L59" s="96" t="s">
        <v>429</v>
      </c>
      <c r="M59" s="96" t="s">
        <v>429</v>
      </c>
      <c r="N59" s="192" t="s">
        <v>429</v>
      </c>
      <c r="O59" s="165"/>
      <c r="P59" s="95"/>
      <c r="Q59" s="96"/>
      <c r="R59" s="66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IFERROR(VLOOKUP(ACL$9,#REF!,84,FALSE),"")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71" t="e">
        <f>#REF!</f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90" t="s">
        <v>403</v>
      </c>
      <c r="O60" s="163"/>
      <c r="P60" s="91"/>
      <c r="Q60" s="92"/>
      <c r="R60" s="66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IFERROR(VLOOKUP(ACL$9,#REF!,93,FALSE),"")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71" t="e">
        <f>#REF!</f>
        <v>#REF!</v>
      </c>
    </row>
    <row r="61" spans="1:35" ht="10.5" customHeight="1">
      <c r="A61" s="87">
        <v>46</v>
      </c>
      <c r="B61" s="64" t="s">
        <v>348</v>
      </c>
      <c r="C61" s="90" t="s">
        <v>78</v>
      </c>
      <c r="D61" s="70" t="s">
        <v>403</v>
      </c>
      <c r="E61" s="70">
        <v>0.5</v>
      </c>
      <c r="F61" s="70">
        <v>0.6</v>
      </c>
      <c r="G61" s="70">
        <v>0.4</v>
      </c>
      <c r="H61" s="70">
        <v>0.5</v>
      </c>
      <c r="I61" s="70" t="s">
        <v>430</v>
      </c>
      <c r="J61" s="70" t="s">
        <v>430</v>
      </c>
      <c r="K61" s="70">
        <v>0.2</v>
      </c>
      <c r="L61" s="70">
        <v>0.4</v>
      </c>
      <c r="M61" s="70" t="s">
        <v>430</v>
      </c>
      <c r="N61" s="186" t="s">
        <v>430</v>
      </c>
      <c r="O61" s="126"/>
      <c r="P61" s="69"/>
      <c r="Q61" s="70"/>
      <c r="R61" s="66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IFERROR(VLOOKUP(ACL$9,#REF!,95,FALSE),"")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71" t="e">
        <f>#REF!</f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 t="s">
        <v>403</v>
      </c>
      <c r="E62" s="70">
        <v>7.2</v>
      </c>
      <c r="F62" s="70" t="s">
        <v>403</v>
      </c>
      <c r="G62" s="70">
        <v>6.8</v>
      </c>
      <c r="H62" s="70">
        <v>7</v>
      </c>
      <c r="I62" s="70">
        <v>6.9</v>
      </c>
      <c r="J62" s="70">
        <v>6.9</v>
      </c>
      <c r="K62" s="70">
        <v>7</v>
      </c>
      <c r="L62" s="70">
        <v>7.3</v>
      </c>
      <c r="M62" s="70">
        <v>6.3</v>
      </c>
      <c r="N62" s="186">
        <v>6.3</v>
      </c>
      <c r="O62" s="126"/>
      <c r="P62" s="69"/>
      <c r="Q62" s="70"/>
      <c r="R62" s="66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IFERROR(VLOOKUP(ACL$9,#REF!,99,FALSE),"")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71" t="e">
        <f>#REF!</f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403</v>
      </c>
      <c r="E63" s="68" t="s">
        <v>431</v>
      </c>
      <c r="F63" s="68" t="s">
        <v>431</v>
      </c>
      <c r="G63" s="68" t="s">
        <v>431</v>
      </c>
      <c r="H63" s="68" t="s">
        <v>431</v>
      </c>
      <c r="I63" s="68" t="s">
        <v>431</v>
      </c>
      <c r="J63" s="68" t="s">
        <v>431</v>
      </c>
      <c r="K63" s="68" t="s">
        <v>431</v>
      </c>
      <c r="L63" s="68" t="s">
        <v>431</v>
      </c>
      <c r="M63" s="68" t="s">
        <v>431</v>
      </c>
      <c r="N63" s="115" t="s">
        <v>431</v>
      </c>
      <c r="O63" s="155"/>
      <c r="P63" s="66"/>
      <c r="Q63" s="68"/>
      <c r="R63" s="66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IFERROR(VLOOKUP(ACL$9,#REF!,101,FALSE),"")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403</v>
      </c>
      <c r="E64" s="68" t="s">
        <v>431</v>
      </c>
      <c r="F64" s="68" t="s">
        <v>431</v>
      </c>
      <c r="G64" s="68" t="s">
        <v>431</v>
      </c>
      <c r="H64" s="68" t="s">
        <v>431</v>
      </c>
      <c r="I64" s="68" t="s">
        <v>431</v>
      </c>
      <c r="J64" s="68" t="s">
        <v>431</v>
      </c>
      <c r="K64" s="68" t="s">
        <v>431</v>
      </c>
      <c r="L64" s="68" t="s">
        <v>431</v>
      </c>
      <c r="M64" s="68" t="s">
        <v>431</v>
      </c>
      <c r="N64" s="115" t="s">
        <v>431</v>
      </c>
      <c r="O64" s="155"/>
      <c r="P64" s="66"/>
      <c r="Q64" s="68"/>
      <c r="R64" s="66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IFERROR(VLOOKUP(ACL$9,#REF!,100,FALSE),"")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403</v>
      </c>
      <c r="E65" s="70" t="s">
        <v>432</v>
      </c>
      <c r="F65" s="70" t="s">
        <v>403</v>
      </c>
      <c r="G65" s="70" t="s">
        <v>432</v>
      </c>
      <c r="H65" s="70" t="s">
        <v>432</v>
      </c>
      <c r="I65" s="70" t="s">
        <v>432</v>
      </c>
      <c r="J65" s="70" t="s">
        <v>432</v>
      </c>
      <c r="K65" s="70" t="s">
        <v>432</v>
      </c>
      <c r="L65" s="70" t="s">
        <v>432</v>
      </c>
      <c r="M65" s="70" t="s">
        <v>432</v>
      </c>
      <c r="N65" s="186" t="s">
        <v>432</v>
      </c>
      <c r="O65" s="126"/>
      <c r="P65" s="69"/>
      <c r="Q65" s="70"/>
      <c r="R65" s="66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IFERROR(VLOOKUP(ACL$9,#REF!,97,FALSE),"")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71" t="e">
        <f>#REF!</f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403</v>
      </c>
      <c r="E66" s="109" t="s">
        <v>433</v>
      </c>
      <c r="F66" s="109" t="s">
        <v>403</v>
      </c>
      <c r="G66" s="109" t="s">
        <v>433</v>
      </c>
      <c r="H66" s="109" t="s">
        <v>433</v>
      </c>
      <c r="I66" s="109" t="s">
        <v>433</v>
      </c>
      <c r="J66" s="109" t="s">
        <v>433</v>
      </c>
      <c r="K66" s="109" t="s">
        <v>433</v>
      </c>
      <c r="L66" s="109" t="s">
        <v>433</v>
      </c>
      <c r="M66" s="109" t="s">
        <v>433</v>
      </c>
      <c r="N66" s="195" t="s">
        <v>433</v>
      </c>
      <c r="O66" s="168"/>
      <c r="P66" s="108"/>
      <c r="Q66" s="109"/>
      <c r="R66" s="66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IFERROR(VLOOKUP(ACL$9,#REF!,98,FALSE),"")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71" t="e">
        <f>#REF!</f>
        <v>#REF!</v>
      </c>
    </row>
    <row r="67" spans="1:35" ht="11.1" customHeight="1" thickBot="1">
      <c r="B67" s="111"/>
      <c r="C67" s="33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31">
        <v>46023</v>
      </c>
      <c r="B68" s="231"/>
      <c r="C68" s="202">
        <v>46113</v>
      </c>
      <c r="D68" s="202"/>
      <c r="E68" s="202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403</v>
      </c>
      <c r="E70" s="96" t="s">
        <v>403</v>
      </c>
      <c r="F70" s="96" t="s">
        <v>403</v>
      </c>
      <c r="G70" s="96" t="s">
        <v>403</v>
      </c>
      <c r="H70" s="96" t="s">
        <v>403</v>
      </c>
      <c r="I70" s="96" t="s">
        <v>403</v>
      </c>
      <c r="J70" s="96" t="s">
        <v>403</v>
      </c>
      <c r="K70" s="96" t="s">
        <v>403</v>
      </c>
      <c r="L70" s="96" t="s">
        <v>403</v>
      </c>
      <c r="M70" s="96" t="s">
        <v>403</v>
      </c>
      <c r="N70" s="192" t="s">
        <v>403</v>
      </c>
      <c r="O70" s="198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90" t="s">
        <v>403</v>
      </c>
      <c r="O71" s="163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92" t="s">
        <v>403</v>
      </c>
      <c r="O72" s="165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403</v>
      </c>
      <c r="E73" s="92" t="s">
        <v>403</v>
      </c>
      <c r="F73" s="92" t="s">
        <v>403</v>
      </c>
      <c r="G73" s="92" t="s">
        <v>403</v>
      </c>
      <c r="H73" s="92" t="s">
        <v>403</v>
      </c>
      <c r="I73" s="92" t="s">
        <v>403</v>
      </c>
      <c r="J73" s="92" t="s">
        <v>403</v>
      </c>
      <c r="K73" s="92" t="s">
        <v>403</v>
      </c>
      <c r="L73" s="92" t="s">
        <v>403</v>
      </c>
      <c r="M73" s="92" t="s">
        <v>403</v>
      </c>
      <c r="N73" s="190" t="s">
        <v>403</v>
      </c>
      <c r="O73" s="163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403</v>
      </c>
      <c r="E74" s="96" t="s">
        <v>403</v>
      </c>
      <c r="F74" s="96" t="s">
        <v>403</v>
      </c>
      <c r="G74" s="96" t="s">
        <v>403</v>
      </c>
      <c r="H74" s="96" t="s">
        <v>403</v>
      </c>
      <c r="I74" s="96" t="s">
        <v>403</v>
      </c>
      <c r="J74" s="96" t="s">
        <v>403</v>
      </c>
      <c r="K74" s="96" t="s">
        <v>403</v>
      </c>
      <c r="L74" s="96" t="s">
        <v>403</v>
      </c>
      <c r="M74" s="96" t="s">
        <v>403</v>
      </c>
      <c r="N74" s="192" t="s">
        <v>403</v>
      </c>
      <c r="O74" s="165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403</v>
      </c>
      <c r="E75" s="96" t="s">
        <v>403</v>
      </c>
      <c r="F75" s="96" t="s">
        <v>403</v>
      </c>
      <c r="G75" s="96" t="s">
        <v>403</v>
      </c>
      <c r="H75" s="96" t="s">
        <v>403</v>
      </c>
      <c r="I75" s="96" t="s">
        <v>403</v>
      </c>
      <c r="J75" s="96" t="s">
        <v>403</v>
      </c>
      <c r="K75" s="96" t="s">
        <v>403</v>
      </c>
      <c r="L75" s="96" t="s">
        <v>403</v>
      </c>
      <c r="M75" s="96" t="s">
        <v>403</v>
      </c>
      <c r="N75" s="192" t="s">
        <v>403</v>
      </c>
      <c r="O75" s="165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403</v>
      </c>
      <c r="E78" s="96" t="s">
        <v>403</v>
      </c>
      <c r="F78" s="96" t="s">
        <v>403</v>
      </c>
      <c r="G78" s="96" t="s">
        <v>403</v>
      </c>
      <c r="H78" s="96" t="s">
        <v>403</v>
      </c>
      <c r="I78" s="96" t="s">
        <v>403</v>
      </c>
      <c r="J78" s="96" t="s">
        <v>403</v>
      </c>
      <c r="K78" s="96" t="s">
        <v>403</v>
      </c>
      <c r="L78" s="96" t="s">
        <v>403</v>
      </c>
      <c r="M78" s="96" t="s">
        <v>403</v>
      </c>
      <c r="N78" s="192" t="s">
        <v>403</v>
      </c>
      <c r="O78" s="165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403</v>
      </c>
      <c r="E79" s="96" t="s">
        <v>403</v>
      </c>
      <c r="F79" s="96" t="s">
        <v>403</v>
      </c>
      <c r="G79" s="96" t="s">
        <v>403</v>
      </c>
      <c r="H79" s="96" t="s">
        <v>403</v>
      </c>
      <c r="I79" s="96" t="s">
        <v>403</v>
      </c>
      <c r="J79" s="96" t="s">
        <v>403</v>
      </c>
      <c r="K79" s="96" t="s">
        <v>403</v>
      </c>
      <c r="L79" s="96" t="s">
        <v>403</v>
      </c>
      <c r="M79" s="96" t="s">
        <v>403</v>
      </c>
      <c r="N79" s="192" t="s">
        <v>403</v>
      </c>
      <c r="O79" s="165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86" t="s">
        <v>403</v>
      </c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 t="s">
        <v>403</v>
      </c>
      <c r="E81" s="70">
        <v>0.8</v>
      </c>
      <c r="F81" s="70" t="s">
        <v>403</v>
      </c>
      <c r="G81" s="70">
        <v>0.8</v>
      </c>
      <c r="H81" s="70">
        <v>0.5</v>
      </c>
      <c r="I81" s="70">
        <v>0.8</v>
      </c>
      <c r="J81" s="70">
        <v>0.6</v>
      </c>
      <c r="K81" s="70">
        <v>0.6</v>
      </c>
      <c r="L81" s="70">
        <v>0.6</v>
      </c>
      <c r="M81" s="70">
        <v>0.6</v>
      </c>
      <c r="N81" s="186">
        <v>0.5</v>
      </c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86" t="s">
        <v>403</v>
      </c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92" t="s">
        <v>403</v>
      </c>
      <c r="O83" s="165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86" t="s">
        <v>403</v>
      </c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403</v>
      </c>
      <c r="E85" s="96" t="s">
        <v>403</v>
      </c>
      <c r="F85" s="96" t="s">
        <v>403</v>
      </c>
      <c r="G85" s="96" t="s">
        <v>403</v>
      </c>
      <c r="H85" s="96" t="s">
        <v>403</v>
      </c>
      <c r="I85" s="96" t="s">
        <v>403</v>
      </c>
      <c r="J85" s="96" t="s">
        <v>403</v>
      </c>
      <c r="K85" s="96" t="s">
        <v>403</v>
      </c>
      <c r="L85" s="96" t="s">
        <v>403</v>
      </c>
      <c r="M85" s="96" t="s">
        <v>403</v>
      </c>
      <c r="N85" s="192" t="s">
        <v>403</v>
      </c>
      <c r="O85" s="165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403</v>
      </c>
      <c r="E86" s="96" t="s">
        <v>403</v>
      </c>
      <c r="F86" s="96" t="s">
        <v>403</v>
      </c>
      <c r="G86" s="96" t="s">
        <v>403</v>
      </c>
      <c r="H86" s="96" t="s">
        <v>403</v>
      </c>
      <c r="I86" s="96" t="s">
        <v>403</v>
      </c>
      <c r="J86" s="96" t="s">
        <v>403</v>
      </c>
      <c r="K86" s="96" t="s">
        <v>403</v>
      </c>
      <c r="L86" s="96" t="s">
        <v>403</v>
      </c>
      <c r="M86" s="96" t="s">
        <v>403</v>
      </c>
      <c r="N86" s="192" t="s">
        <v>403</v>
      </c>
      <c r="O86" s="165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403</v>
      </c>
      <c r="E87" s="70" t="s">
        <v>403</v>
      </c>
      <c r="F87" s="70" t="s">
        <v>403</v>
      </c>
      <c r="G87" s="70" t="s">
        <v>403</v>
      </c>
      <c r="H87" s="70" t="s">
        <v>403</v>
      </c>
      <c r="I87" s="70" t="s">
        <v>403</v>
      </c>
      <c r="J87" s="70" t="s">
        <v>403</v>
      </c>
      <c r="K87" s="70" t="s">
        <v>403</v>
      </c>
      <c r="L87" s="70" t="s">
        <v>403</v>
      </c>
      <c r="M87" s="70" t="s">
        <v>403</v>
      </c>
      <c r="N87" s="186" t="s">
        <v>403</v>
      </c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403</v>
      </c>
      <c r="E88" s="68" t="s">
        <v>403</v>
      </c>
      <c r="F88" s="68" t="s">
        <v>403</v>
      </c>
      <c r="G88" s="68" t="s">
        <v>403</v>
      </c>
      <c r="H88" s="68" t="s">
        <v>403</v>
      </c>
      <c r="I88" s="68" t="s">
        <v>403</v>
      </c>
      <c r="J88" s="68" t="s">
        <v>403</v>
      </c>
      <c r="K88" s="68" t="s">
        <v>403</v>
      </c>
      <c r="L88" s="68" t="s">
        <v>403</v>
      </c>
      <c r="M88" s="68" t="s">
        <v>403</v>
      </c>
      <c r="N88" s="115" t="s">
        <v>403</v>
      </c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15" t="s">
        <v>403</v>
      </c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403</v>
      </c>
      <c r="E90" s="70" t="s">
        <v>433</v>
      </c>
      <c r="F90" s="70" t="s">
        <v>403</v>
      </c>
      <c r="G90" s="70" t="s">
        <v>433</v>
      </c>
      <c r="H90" s="70" t="s">
        <v>433</v>
      </c>
      <c r="I90" s="70" t="s">
        <v>433</v>
      </c>
      <c r="J90" s="70" t="s">
        <v>433</v>
      </c>
      <c r="K90" s="70" t="s">
        <v>433</v>
      </c>
      <c r="L90" s="70" t="s">
        <v>433</v>
      </c>
      <c r="M90" s="70" t="s">
        <v>433</v>
      </c>
      <c r="N90" s="186" t="s">
        <v>433</v>
      </c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 t="s">
        <v>403</v>
      </c>
      <c r="E91" s="70">
        <v>7.2</v>
      </c>
      <c r="F91" s="70" t="s">
        <v>403</v>
      </c>
      <c r="G91" s="70">
        <v>6.8</v>
      </c>
      <c r="H91" s="70">
        <v>7</v>
      </c>
      <c r="I91" s="70">
        <v>6.9</v>
      </c>
      <c r="J91" s="70">
        <v>6.9</v>
      </c>
      <c r="K91" s="70">
        <v>7</v>
      </c>
      <c r="L91" s="70">
        <v>7.3</v>
      </c>
      <c r="M91" s="70">
        <v>6.3</v>
      </c>
      <c r="N91" s="186">
        <v>6.3</v>
      </c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86" t="s">
        <v>403</v>
      </c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403</v>
      </c>
      <c r="E93" s="68" t="s">
        <v>403</v>
      </c>
      <c r="F93" s="68" t="s">
        <v>403</v>
      </c>
      <c r="G93" s="68" t="s">
        <v>403</v>
      </c>
      <c r="H93" s="68" t="s">
        <v>403</v>
      </c>
      <c r="I93" s="68" t="s">
        <v>403</v>
      </c>
      <c r="J93" s="68" t="s">
        <v>403</v>
      </c>
      <c r="K93" s="68" t="s">
        <v>403</v>
      </c>
      <c r="L93" s="68" t="s">
        <v>403</v>
      </c>
      <c r="M93" s="68" t="s">
        <v>403</v>
      </c>
      <c r="N93" s="115" t="s">
        <v>403</v>
      </c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403</v>
      </c>
      <c r="E94" s="96" t="s">
        <v>403</v>
      </c>
      <c r="F94" s="96" t="s">
        <v>403</v>
      </c>
      <c r="G94" s="96" t="s">
        <v>403</v>
      </c>
      <c r="H94" s="96" t="s">
        <v>403</v>
      </c>
      <c r="I94" s="96" t="s">
        <v>403</v>
      </c>
      <c r="J94" s="96" t="s">
        <v>403</v>
      </c>
      <c r="K94" s="96" t="s">
        <v>403</v>
      </c>
      <c r="L94" s="96" t="s">
        <v>403</v>
      </c>
      <c r="M94" s="96" t="s">
        <v>403</v>
      </c>
      <c r="N94" s="192" t="s">
        <v>403</v>
      </c>
      <c r="O94" s="165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93" t="s">
        <v>403</v>
      </c>
      <c r="O95" s="166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362</v>
      </c>
      <c r="D96" s="179" t="s">
        <v>403</v>
      </c>
      <c r="E96" s="179" t="s">
        <v>403</v>
      </c>
      <c r="F96" s="179" t="s">
        <v>403</v>
      </c>
      <c r="G96" s="179" t="s">
        <v>403</v>
      </c>
      <c r="H96" s="179" t="s">
        <v>403</v>
      </c>
      <c r="I96" s="179" t="s">
        <v>403</v>
      </c>
      <c r="J96" s="179" t="s">
        <v>403</v>
      </c>
      <c r="K96" s="179" t="s">
        <v>403</v>
      </c>
      <c r="L96" s="179" t="s">
        <v>403</v>
      </c>
      <c r="M96" s="179" t="s">
        <v>403</v>
      </c>
      <c r="N96" s="197" t="s">
        <v>403</v>
      </c>
      <c r="O96" s="180"/>
      <c r="P96" s="181"/>
      <c r="Q96" s="179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2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403</v>
      </c>
      <c r="E98" s="140" t="s">
        <v>403</v>
      </c>
      <c r="F98" s="140" t="s">
        <v>403</v>
      </c>
      <c r="G98" s="140" t="s">
        <v>403</v>
      </c>
      <c r="H98" s="140" t="s">
        <v>403</v>
      </c>
      <c r="I98" s="140" t="s">
        <v>403</v>
      </c>
      <c r="J98" s="140" t="s">
        <v>403</v>
      </c>
      <c r="K98" s="140" t="s">
        <v>403</v>
      </c>
      <c r="L98" s="140" t="s">
        <v>403</v>
      </c>
      <c r="M98" s="140" t="s">
        <v>403</v>
      </c>
      <c r="N98" s="199" t="s">
        <v>403</v>
      </c>
      <c r="O98" s="201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86" t="s">
        <v>403</v>
      </c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364</v>
      </c>
      <c r="D100" s="70" t="s">
        <v>403</v>
      </c>
      <c r="E100" s="70">
        <v>5.4</v>
      </c>
      <c r="F100" s="70" t="s">
        <v>403</v>
      </c>
      <c r="G100" s="70">
        <v>3.2</v>
      </c>
      <c r="H100" s="70">
        <v>3.2</v>
      </c>
      <c r="I100" s="70">
        <v>4.7</v>
      </c>
      <c r="J100" s="70">
        <v>4.8</v>
      </c>
      <c r="K100" s="70">
        <v>2.9</v>
      </c>
      <c r="L100" s="70">
        <v>3</v>
      </c>
      <c r="M100" s="70">
        <v>6.5</v>
      </c>
      <c r="N100" s="186">
        <v>6.5</v>
      </c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362</v>
      </c>
      <c r="D101" s="98" t="s">
        <v>403</v>
      </c>
      <c r="E101" s="98">
        <v>0.36</v>
      </c>
      <c r="F101" s="98" t="s">
        <v>403</v>
      </c>
      <c r="G101" s="98">
        <v>0.05</v>
      </c>
      <c r="H101" s="98">
        <v>0.05</v>
      </c>
      <c r="I101" s="98">
        <v>0.08</v>
      </c>
      <c r="J101" s="98">
        <v>0.05</v>
      </c>
      <c r="K101" s="98">
        <v>0.17</v>
      </c>
      <c r="L101" s="98">
        <v>0.15</v>
      </c>
      <c r="M101" s="98">
        <v>0.17</v>
      </c>
      <c r="N101" s="193">
        <v>0.15</v>
      </c>
      <c r="O101" s="166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15" t="s">
        <v>403</v>
      </c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200" t="s">
        <v>403</v>
      </c>
      <c r="O105" s="169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1">
        <f>EDATE(演算タグ!B1,-3)</f>
        <v>46023</v>
      </c>
      <c r="B130" s="231"/>
      <c r="C130" s="202">
        <f>演算タグ!B1</f>
        <v>46113</v>
      </c>
      <c r="D130" s="202"/>
      <c r="E130" s="202"/>
      <c r="F130" s="113"/>
      <c r="G130" s="113"/>
      <c r="H130" s="113"/>
      <c r="I130" s="113"/>
      <c r="J130" s="113"/>
      <c r="K130" s="113"/>
      <c r="L130" s="113"/>
      <c r="M130" s="113"/>
      <c r="N130" s="113"/>
      <c r="O130" s="150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A2:B2"/>
    <mergeCell ref="A68:B68"/>
    <mergeCell ref="D4:D5"/>
    <mergeCell ref="D6:D7"/>
    <mergeCell ref="C2:E2"/>
    <mergeCell ref="C68:E68"/>
    <mergeCell ref="P4:P5"/>
    <mergeCell ref="K6:K7"/>
    <mergeCell ref="L4:L5"/>
    <mergeCell ref="K4:K5"/>
    <mergeCell ref="A130:B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C130:E130"/>
    <mergeCell ref="O4:O5"/>
    <mergeCell ref="I4:I5"/>
    <mergeCell ref="L6:L7"/>
    <mergeCell ref="O6:O7"/>
    <mergeCell ref="Q4:Q5"/>
    <mergeCell ref="P6:P7"/>
    <mergeCell ref="Q6:Q7"/>
    <mergeCell ref="M4:M5"/>
    <mergeCell ref="N4:N5"/>
    <mergeCell ref="M6:M7"/>
    <mergeCell ref="N6:N7"/>
  </mergeCells>
  <phoneticPr fontId="2"/>
  <conditionalFormatting sqref="D21">
    <cfRule type="containsText" dxfId="143" priority="1628" operator="containsText" text="0.001未満">
      <formula>NOT(ISERROR(SEARCH("0.001未満",D21)))</formula>
    </cfRule>
  </conditionalFormatting>
  <conditionalFormatting sqref="D16:H67 F68:H68 D69:H105">
    <cfRule type="containsBlanks" dxfId="142" priority="303">
      <formula>LEN(TRIM(D16))=0</formula>
    </cfRule>
    <cfRule type="endsWith" dxfId="141" priority="304" operator="endsWith" text="未満">
      <formula>RIGHT(D16,LEN("未満"))="未満"</formula>
    </cfRule>
  </conditionalFormatting>
  <conditionalFormatting sqref="D17:H17">
    <cfRule type="beginsWith" dxfId="140" priority="1445" operator="beginsWith" text="検出">
      <formula>LEFT(D17,LEN("検出"))="検出"</formula>
    </cfRule>
  </conditionalFormatting>
  <conditionalFormatting sqref="D20:H22">
    <cfRule type="containsText" dxfId="139" priority="1449" operator="containsText" text="0.001未満">
      <formula>NOT(ISERROR(SEARCH("0.001未満",D20)))</formula>
    </cfRule>
  </conditionalFormatting>
  <conditionalFormatting sqref="D63:H63">
    <cfRule type="containsText" dxfId="138" priority="1631" operator="containsText" text="あり">
      <formula>NOT(ISERROR(SEARCH("あり",D63)))</formula>
    </cfRule>
  </conditionalFormatting>
  <conditionalFormatting sqref="D64:H64 O64">
    <cfRule type="expression" dxfId="137" priority="146">
      <formula>D$64=""</formula>
    </cfRule>
  </conditionalFormatting>
  <conditionalFormatting sqref="D104:H105">
    <cfRule type="beginsWith" dxfId="136" priority="1443" operator="beginsWith" text="検出">
      <formula>LEFT(D104,LEN("検出"))="検出"</formula>
    </cfRule>
  </conditionalFormatting>
  <conditionalFormatting sqref="D64:N64">
    <cfRule type="notContainsText" dxfId="135" priority="1437" operator="notContains" text="異常なし">
      <formula>ISERROR(SEARCH("異常なし",D64))</formula>
    </cfRule>
  </conditionalFormatting>
  <conditionalFormatting sqref="D18:Q18">
    <cfRule type="containsText" dxfId="134" priority="135" operator="containsText" text="0.0003未満">
      <formula>NOT(ISERROR(SEARCH("0.0003未満",D18)))</formula>
    </cfRule>
  </conditionalFormatting>
  <conditionalFormatting sqref="D19:Q19">
    <cfRule type="containsText" dxfId="133" priority="122" operator="containsText" text="0.00005未満">
      <formula>NOT(ISERROR(SEARCH("0.00005未満",D19)))</formula>
    </cfRule>
  </conditionalFormatting>
  <conditionalFormatting sqref="D23:Q23">
    <cfRule type="containsText" dxfId="132" priority="33" operator="containsText" text="0.005未満">
      <formula>NOT(ISERROR(SEARCH("0.005未満",D23)))</formula>
    </cfRule>
  </conditionalFormatting>
  <conditionalFormatting sqref="D24:Q24">
    <cfRule type="containsText" dxfId="131" priority="32" operator="containsText" text="0.004未満">
      <formula>NOT(ISERROR(SEARCH("0.004未満",D24)))</formula>
    </cfRule>
  </conditionalFormatting>
  <conditionalFormatting sqref="D25:Q25">
    <cfRule type="containsText" dxfId="130" priority="30" operator="containsText" text="0.001未満">
      <formula>NOT(ISERROR(SEARCH("0.001未満",D25)))</formula>
    </cfRule>
  </conditionalFormatting>
  <conditionalFormatting sqref="D26:Q26">
    <cfRule type="containsText" dxfId="129" priority="29" operator="containsText" text="0.02未満">
      <formula>NOT(ISERROR(SEARCH("0.02未満",D26)))</formula>
    </cfRule>
  </conditionalFormatting>
  <conditionalFormatting sqref="D27:Q27">
    <cfRule type="containsText" dxfId="128" priority="28" operator="containsText" text="0.05未満">
      <formula>NOT(ISERROR(SEARCH("0.05未満",D27)))</formula>
    </cfRule>
  </conditionalFormatting>
  <conditionalFormatting sqref="D28:Q28">
    <cfRule type="containsText" dxfId="127" priority="27" operator="containsText" text="0.01未満">
      <formula>NOT(ISERROR(SEARCH("0.01未満",D28)))</formula>
    </cfRule>
  </conditionalFormatting>
  <conditionalFormatting sqref="D29:Q29">
    <cfRule type="containsText" dxfId="126" priority="26" operator="containsText" text="0.0002未満">
      <formula>NOT(ISERROR(SEARCH("0.0002未満",D29)))</formula>
    </cfRule>
  </conditionalFormatting>
  <conditionalFormatting sqref="D30:Q30">
    <cfRule type="containsText" dxfId="125" priority="25" operator="containsText" text="0.001未満">
      <formula>NOT(ISERROR(SEARCH("0.001未満",D30)))</formula>
    </cfRule>
  </conditionalFormatting>
  <conditionalFormatting sqref="D31:Q31">
    <cfRule type="containsText" dxfId="124" priority="24" operator="containsText" text="0.004未満">
      <formula>NOT(ISERROR(SEARCH("0.004未満",D31)))</formula>
    </cfRule>
  </conditionalFormatting>
  <conditionalFormatting sqref="D32:Q35">
    <cfRule type="containsText" dxfId="123" priority="20" operator="containsText" text="0.001未満">
      <formula>NOT(ISERROR(SEARCH("0.001未満",D32)))</formula>
    </cfRule>
  </conditionalFormatting>
  <conditionalFormatting sqref="D36:Q36">
    <cfRule type="containsText" dxfId="122" priority="19" operator="containsText" text="0.05未満">
      <formula>NOT(ISERROR(SEARCH("0.05未満",D36)))</formula>
    </cfRule>
  </conditionalFormatting>
  <conditionalFormatting sqref="D37:Q37">
    <cfRule type="containsText" dxfId="121" priority="18" operator="containsText" text="0.002未満">
      <formula>NOT(ISERROR(SEARCH("0.002未満",D37)))</formula>
    </cfRule>
  </conditionalFormatting>
  <conditionalFormatting sqref="D38:Q38">
    <cfRule type="containsText" dxfId="120" priority="17" operator="containsText" text="0.001未満">
      <formula>NOT(ISERROR(SEARCH("0.001未満",D38)))</formula>
    </cfRule>
  </conditionalFormatting>
  <conditionalFormatting sqref="D39:Q39">
    <cfRule type="containsText" dxfId="119" priority="16" operator="containsText" text="0.002未満">
      <formula>NOT(ISERROR(SEARCH("0.002未満",D39)))</formula>
    </cfRule>
  </conditionalFormatting>
  <conditionalFormatting sqref="D40:Q42">
    <cfRule type="containsText" dxfId="118" priority="13" operator="containsText" text="0.001未満">
      <formula>NOT(ISERROR(SEARCH("0.001未満",D40)))</formula>
    </cfRule>
  </conditionalFormatting>
  <conditionalFormatting sqref="D43:Q43">
    <cfRule type="containsText" dxfId="117" priority="12" operator="containsText" text="0.002未満">
      <formula>NOT(ISERROR(SEARCH("0.002未満",D43)))</formula>
    </cfRule>
  </conditionalFormatting>
  <conditionalFormatting sqref="D44:Q44">
    <cfRule type="containsText" dxfId="116" priority="11" operator="containsText" text="0.001未満">
      <formula>NOT(ISERROR(SEARCH("0.001未満",D44)))</formula>
    </cfRule>
  </conditionalFormatting>
  <conditionalFormatting sqref="F21:O21">
    <cfRule type="containsText" dxfId="115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I16:O105">
    <cfRule type="containsBlanks" dxfId="114" priority="2">
      <formula>LEN(TRIM(I16))=0</formula>
    </cfRule>
    <cfRule type="endsWith" dxfId="113" priority="3" operator="endsWith" text="未満">
      <formula>RIGHT(I16,LEN("未満"))="未満"</formula>
    </cfRule>
  </conditionalFormatting>
  <conditionalFormatting sqref="I63:O63">
    <cfRule type="containsText" dxfId="112" priority="4" operator="containsText" text="あり">
      <formula>NOT(ISERROR(SEARCH("あり",I63)))</formula>
    </cfRule>
  </conditionalFormatting>
  <conditionalFormatting sqref="I17:Q17">
    <cfRule type="beginsWith" dxfId="111" priority="137" operator="beginsWith" text="検出">
      <formula>LEFT(I17,LEN("検出"))="検出"</formula>
    </cfRule>
  </conditionalFormatting>
  <conditionalFormatting sqref="I104:Q105">
    <cfRule type="beginsWith" dxfId="110" priority="6" operator="beginsWith" text="検出">
      <formula>LEFT(I104,LEN("検出"))="検出"</formula>
    </cfRule>
  </conditionalFormatting>
  <conditionalFormatting sqref="N20:Q22">
    <cfRule type="containsText" dxfId="109" priority="10" operator="containsText" text="0.001未満">
      <formula>NOT(ISERROR(SEARCH("0.001未満",N20)))</formula>
    </cfRule>
  </conditionalFormatting>
  <conditionalFormatting sqref="D21:Q21">
    <cfRule type="cellIs" dxfId="108" priority="2247" operator="greaterThan">
      <formula>#REF!</formula>
    </cfRule>
    <cfRule type="cellIs" dxfId="107" priority="2248" operator="greaterThan">
      <formula>#REF!</formula>
    </cfRule>
  </conditionalFormatting>
  <conditionalFormatting sqref="D16:Q16">
    <cfRule type="cellIs" dxfId="106" priority="2249" operator="greaterThan">
      <formula>#REF!</formula>
    </cfRule>
    <cfRule type="cellIs" dxfId="105" priority="2250" operator="greaterThan">
      <formula>#REF!</formula>
    </cfRule>
  </conditionalFormatting>
  <conditionalFormatting sqref="D18:Q18">
    <cfRule type="cellIs" dxfId="104" priority="2251" operator="greaterThan">
      <formula>#REF!</formula>
    </cfRule>
    <cfRule type="cellIs" dxfId="103" priority="2252" operator="greaterThan">
      <formula>#REF!</formula>
    </cfRule>
  </conditionalFormatting>
  <conditionalFormatting sqref="D19:Q19">
    <cfRule type="cellIs" dxfId="102" priority="2253" operator="greaterThan">
      <formula>#REF!</formula>
    </cfRule>
    <cfRule type="cellIs" dxfId="101" priority="2254" operator="greaterThan">
      <formula>#REF!</formula>
    </cfRule>
  </conditionalFormatting>
  <conditionalFormatting sqref="D20:H20 N20:Q20">
    <cfRule type="cellIs" dxfId="100" priority="2255" operator="greaterThan">
      <formula>#REF!</formula>
    </cfRule>
    <cfRule type="cellIs" dxfId="99" priority="2256" operator="greaterThan">
      <formula>#REF!</formula>
    </cfRule>
  </conditionalFormatting>
  <conditionalFormatting sqref="D22:H22 N22:Q22">
    <cfRule type="cellIs" dxfId="98" priority="2257" operator="greaterThan">
      <formula>#REF!</formula>
    </cfRule>
    <cfRule type="cellIs" dxfId="97" priority="2258" operator="greaterThan">
      <formula>#REF!</formula>
    </cfRule>
  </conditionalFormatting>
  <conditionalFormatting sqref="D23:Q23">
    <cfRule type="cellIs" dxfId="96" priority="2259" operator="greaterThan">
      <formula>#REF!</formula>
    </cfRule>
    <cfRule type="cellIs" dxfId="95" priority="2260" operator="greaterThan">
      <formula>#REF!</formula>
    </cfRule>
  </conditionalFormatting>
  <conditionalFormatting sqref="D24:Q24">
    <cfRule type="cellIs" dxfId="94" priority="2261" operator="greaterThan">
      <formula>#REF!</formula>
    </cfRule>
    <cfRule type="cellIs" dxfId="93" priority="2262" operator="greaterThan">
      <formula>#REF!</formula>
    </cfRule>
  </conditionalFormatting>
  <conditionalFormatting sqref="D25:Q25">
    <cfRule type="cellIs" dxfId="92" priority="2263" operator="greaterThan">
      <formula>#REF!</formula>
    </cfRule>
    <cfRule type="cellIs" dxfId="91" priority="2264" operator="greaterThan">
      <formula>#REF!</formula>
    </cfRule>
  </conditionalFormatting>
  <conditionalFormatting sqref="D26:Q26">
    <cfRule type="cellIs" dxfId="90" priority="2265" operator="greaterThan">
      <formula>#REF!</formula>
    </cfRule>
    <cfRule type="cellIs" dxfId="89" priority="2266" operator="greaterThan">
      <formula>#REF!</formula>
    </cfRule>
  </conditionalFormatting>
  <conditionalFormatting sqref="D27:Q27">
    <cfRule type="cellIs" dxfId="88" priority="2267" operator="greaterThan">
      <formula>#REF!</formula>
    </cfRule>
    <cfRule type="cellIs" dxfId="87" priority="2268" operator="greaterThan">
      <formula>#REF!</formula>
    </cfRule>
  </conditionalFormatting>
  <conditionalFormatting sqref="D28:Q28">
    <cfRule type="cellIs" dxfId="86" priority="2269" operator="greaterThan">
      <formula>#REF!</formula>
    </cfRule>
    <cfRule type="cellIs" dxfId="85" priority="2270" operator="greaterThan">
      <formula>#REF!</formula>
    </cfRule>
  </conditionalFormatting>
  <conditionalFormatting sqref="D29:Q29">
    <cfRule type="cellIs" dxfId="84" priority="2271" operator="greaterThan">
      <formula>#REF!</formula>
    </cfRule>
    <cfRule type="cellIs" dxfId="83" priority="2272" operator="greaterThan">
      <formula>#REF!</formula>
    </cfRule>
  </conditionalFormatting>
  <conditionalFormatting sqref="D30:Q30">
    <cfRule type="cellIs" dxfId="82" priority="2273" operator="greaterThan">
      <formula>#REF!</formula>
    </cfRule>
    <cfRule type="cellIs" dxfId="81" priority="2274" operator="greaterThan">
      <formula>#REF!</formula>
    </cfRule>
  </conditionalFormatting>
  <conditionalFormatting sqref="D31:Q31">
    <cfRule type="cellIs" dxfId="80" priority="2275" operator="greaterThan">
      <formula>#REF!</formula>
    </cfRule>
    <cfRule type="cellIs" dxfId="79" priority="2276" operator="greaterThan">
      <formula>#REF!</formula>
    </cfRule>
  </conditionalFormatting>
  <conditionalFormatting sqref="D32:Q32">
    <cfRule type="cellIs" dxfId="78" priority="2277" operator="greaterThan">
      <formula>#REF!</formula>
    </cfRule>
    <cfRule type="cellIs" dxfId="77" priority="2278" operator="greaterThan">
      <formula>#REF!</formula>
    </cfRule>
  </conditionalFormatting>
  <conditionalFormatting sqref="D33:Q33">
    <cfRule type="cellIs" dxfId="76" priority="2279" operator="greaterThan">
      <formula>#REF!</formula>
    </cfRule>
    <cfRule type="cellIs" dxfId="75" priority="2280" operator="greaterThan">
      <formula>#REF!</formula>
    </cfRule>
  </conditionalFormatting>
  <conditionalFormatting sqref="D34:Q34">
    <cfRule type="cellIs" dxfId="74" priority="2281" operator="greaterThan">
      <formula>#REF!</formula>
    </cfRule>
    <cfRule type="cellIs" dxfId="73" priority="2282" operator="greaterThan">
      <formula>#REF!</formula>
    </cfRule>
  </conditionalFormatting>
  <conditionalFormatting sqref="D35:Q35">
    <cfRule type="cellIs" dxfId="72" priority="2283" operator="greaterThan">
      <formula>#REF!</formula>
    </cfRule>
    <cfRule type="cellIs" dxfId="71" priority="2284" operator="greaterThan">
      <formula>#REF!</formula>
    </cfRule>
  </conditionalFormatting>
  <conditionalFormatting sqref="D36:Q36">
    <cfRule type="cellIs" dxfId="70" priority="2285" operator="greaterThan">
      <formula>#REF!</formula>
    </cfRule>
    <cfRule type="cellIs" dxfId="69" priority="2286" operator="greaterThan">
      <formula>#REF!</formula>
    </cfRule>
  </conditionalFormatting>
  <conditionalFormatting sqref="D37:Q37">
    <cfRule type="cellIs" dxfId="68" priority="2287" operator="greaterThan">
      <formula>#REF!</formula>
    </cfRule>
    <cfRule type="cellIs" dxfId="67" priority="2288" operator="greaterThan">
      <formula>#REF!</formula>
    </cfRule>
  </conditionalFormatting>
  <conditionalFormatting sqref="D38:Q38">
    <cfRule type="cellIs" dxfId="66" priority="2289" operator="greaterThan">
      <formula>#REF!</formula>
    </cfRule>
    <cfRule type="cellIs" dxfId="65" priority="2290" operator="greaterThan">
      <formula>#REF!</formula>
    </cfRule>
  </conditionalFormatting>
  <conditionalFormatting sqref="D39:Q39">
    <cfRule type="cellIs" dxfId="64" priority="2291" operator="greaterThan">
      <formula>#REF!</formula>
    </cfRule>
    <cfRule type="cellIs" dxfId="63" priority="2292" operator="greaterThan">
      <formula>#REF!</formula>
    </cfRule>
  </conditionalFormatting>
  <conditionalFormatting sqref="D40:Q40">
    <cfRule type="cellIs" dxfId="62" priority="2293" operator="greaterThan">
      <formula>#REF!</formula>
    </cfRule>
    <cfRule type="cellIs" dxfId="61" priority="2294" operator="greaterThan">
      <formula>#REF!</formula>
    </cfRule>
  </conditionalFormatting>
  <conditionalFormatting sqref="D41:Q41">
    <cfRule type="cellIs" dxfId="60" priority="2295" operator="greaterThan">
      <formula>#REF!</formula>
    </cfRule>
    <cfRule type="cellIs" dxfId="59" priority="2296" operator="greaterThan">
      <formula>#REF!</formula>
    </cfRule>
  </conditionalFormatting>
  <conditionalFormatting sqref="D42:Q42">
    <cfRule type="cellIs" dxfId="58" priority="2297" operator="greaterThan">
      <formula>#REF!</formula>
    </cfRule>
    <cfRule type="cellIs" dxfId="57" priority="2298" operator="greaterThan">
      <formula>#REF!</formula>
    </cfRule>
  </conditionalFormatting>
  <conditionalFormatting sqref="D43:Q43">
    <cfRule type="cellIs" dxfId="56" priority="2299" operator="greaterThan">
      <formula>#REF!</formula>
    </cfRule>
    <cfRule type="cellIs" dxfId="55" priority="2300" operator="greaterThan">
      <formula>#REF!</formula>
    </cfRule>
  </conditionalFormatting>
  <conditionalFormatting sqref="D44:Q44">
    <cfRule type="cellIs" dxfId="54" priority="2301" operator="greaterThan">
      <formula>#REF!</formula>
    </cfRule>
    <cfRule type="cellIs" dxfId="53" priority="2302" operator="greaterThan">
      <formula>#REF!</formula>
    </cfRule>
  </conditionalFormatting>
  <conditionalFormatting sqref="D45:Q45">
    <cfRule type="cellIs" dxfId="52" priority="2303" operator="greaterThan">
      <formula>#REF!</formula>
    </cfRule>
    <cfRule type="cellIs" dxfId="51" priority="2304" operator="greaterThan">
      <formula>#REF!</formula>
    </cfRule>
  </conditionalFormatting>
  <conditionalFormatting sqref="D46:Q46">
    <cfRule type="cellIs" dxfId="50" priority="2305" operator="greaterThan">
      <formula>#REF!</formula>
    </cfRule>
    <cfRule type="cellIs" dxfId="49" priority="2306" operator="greaterThan">
      <formula>#REF!</formula>
    </cfRule>
  </conditionalFormatting>
  <conditionalFormatting sqref="D47:Q47">
    <cfRule type="cellIs" dxfId="48" priority="2307" operator="greaterThan">
      <formula>#REF!</formula>
    </cfRule>
    <cfRule type="cellIs" dxfId="47" priority="2308" operator="greaterThan">
      <formula>#REF!</formula>
    </cfRule>
  </conditionalFormatting>
  <conditionalFormatting sqref="D48:Q48">
    <cfRule type="cellIs" dxfId="46" priority="2309" operator="greaterThan">
      <formula>#REF!</formula>
    </cfRule>
    <cfRule type="cellIs" dxfId="45" priority="2310" operator="greaterThan">
      <formula>#REF!</formula>
    </cfRule>
  </conditionalFormatting>
  <conditionalFormatting sqref="D49:Q49">
    <cfRule type="cellIs" dxfId="44" priority="2311" operator="greaterThan">
      <formula>#REF!</formula>
    </cfRule>
    <cfRule type="cellIs" dxfId="43" priority="2312" operator="greaterThan">
      <formula>#REF!</formula>
    </cfRule>
  </conditionalFormatting>
  <conditionalFormatting sqref="D50:Q50">
    <cfRule type="cellIs" dxfId="42" priority="2313" operator="greaterThan">
      <formula>#REF!</formula>
    </cfRule>
    <cfRule type="cellIs" dxfId="41" priority="2314" operator="greaterThan">
      <formula>#REF!</formula>
    </cfRule>
  </conditionalFormatting>
  <conditionalFormatting sqref="D51:Q51">
    <cfRule type="cellIs" dxfId="40" priority="2315" operator="greaterThan">
      <formula>#REF!</formula>
    </cfRule>
    <cfRule type="cellIs" dxfId="39" priority="2316" operator="greaterThan">
      <formula>#REF!</formula>
    </cfRule>
  </conditionalFormatting>
  <conditionalFormatting sqref="D52:Q52">
    <cfRule type="cellIs" dxfId="38" priority="2317" operator="greaterThan">
      <formula>#REF!</formula>
    </cfRule>
    <cfRule type="cellIs" dxfId="37" priority="2318" operator="greaterThan">
      <formula>#REF!</formula>
    </cfRule>
  </conditionalFormatting>
  <conditionalFormatting sqref="D53:Q53">
    <cfRule type="cellIs" dxfId="36" priority="2319" operator="greaterThan">
      <formula>#REF!</formula>
    </cfRule>
    <cfRule type="cellIs" dxfId="35" priority="2320" operator="greaterThan">
      <formula>#REF!</formula>
    </cfRule>
  </conditionalFormatting>
  <conditionalFormatting sqref="D54:Q54">
    <cfRule type="cellIs" dxfId="34" priority="2321" operator="greaterThan">
      <formula>#REF!</formula>
    </cfRule>
    <cfRule type="cellIs" dxfId="33" priority="2322" operator="greaterThan">
      <formula>#REF!</formula>
    </cfRule>
  </conditionalFormatting>
  <conditionalFormatting sqref="D55:Q55">
    <cfRule type="cellIs" dxfId="32" priority="2323" operator="greaterThan">
      <formula>#REF!</formula>
    </cfRule>
    <cfRule type="cellIs" dxfId="31" priority="2324" operator="greaterThan">
      <formula>#REF!</formula>
    </cfRule>
  </conditionalFormatting>
  <conditionalFormatting sqref="D56:Q56">
    <cfRule type="cellIs" dxfId="30" priority="2325" operator="greaterThan">
      <formula>#REF!</formula>
    </cfRule>
    <cfRule type="cellIs" dxfId="29" priority="2326" operator="greaterThan">
      <formula>#REF!</formula>
    </cfRule>
  </conditionalFormatting>
  <conditionalFormatting sqref="D57:Q57">
    <cfRule type="cellIs" dxfId="28" priority="2327" operator="greaterThan">
      <formula>#REF!</formula>
    </cfRule>
    <cfRule type="cellIs" dxfId="27" priority="2328" operator="greaterThan">
      <formula>#REF!</formula>
    </cfRule>
  </conditionalFormatting>
  <conditionalFormatting sqref="D58:Q58">
    <cfRule type="cellIs" dxfId="26" priority="2329" operator="greaterThan">
      <formula>#REF!</formula>
    </cfRule>
    <cfRule type="cellIs" dxfId="25" priority="2330" operator="greaterThan">
      <formula>#REF!</formula>
    </cfRule>
  </conditionalFormatting>
  <conditionalFormatting sqref="D59:Q59">
    <cfRule type="cellIs" dxfId="24" priority="2331" operator="greaterThan">
      <formula>#REF!</formula>
    </cfRule>
    <cfRule type="cellIs" dxfId="23" priority="2332" operator="greaterThan">
      <formula>#REF!</formula>
    </cfRule>
  </conditionalFormatting>
  <conditionalFormatting sqref="D60:Q60">
    <cfRule type="cellIs" dxfId="22" priority="2333" operator="greaterThan">
      <formula>#REF!</formula>
    </cfRule>
    <cfRule type="cellIs" dxfId="21" priority="2334" operator="greaterThan">
      <formula>#REF!</formula>
    </cfRule>
  </conditionalFormatting>
  <conditionalFormatting sqref="D61:Q61">
    <cfRule type="cellIs" dxfId="20" priority="2335" operator="greaterThan">
      <formula>#REF!</formula>
    </cfRule>
    <cfRule type="cellIs" dxfId="19" priority="2336" operator="greaterThan">
      <formula>#REF!</formula>
    </cfRule>
  </conditionalFormatting>
  <conditionalFormatting sqref="D62:N62">
    <cfRule type="cellIs" dxfId="18" priority="2337" operator="notBetween">
      <formula>#REF!</formula>
      <formula>#REF!</formula>
    </cfRule>
    <cfRule type="cellIs" dxfId="17" priority="2338" operator="greaterThan">
      <formula>#REF!</formula>
    </cfRule>
  </conditionalFormatting>
  <conditionalFormatting sqref="D65:Q65">
    <cfRule type="cellIs" dxfId="16" priority="2339" operator="greaterThan">
      <formula>#REF!</formula>
    </cfRule>
    <cfRule type="cellIs" dxfId="15" priority="2340" operator="greaterThan">
      <formula>#REF!</formula>
    </cfRule>
  </conditionalFormatting>
  <conditionalFormatting sqref="D66:Q66">
    <cfRule type="cellIs" dxfId="14" priority="2341" operator="greaterThan">
      <formula>#REF!</formula>
    </cfRule>
    <cfRule type="cellIs" dxfId="13" priority="2342" operator="greaterThan">
      <formula>#REF!</formula>
    </cfRule>
  </conditionalFormatting>
  <conditionalFormatting sqref="O70:O71 O73:O75 O80:O81 D70:N75 D78:N81 D83:O88 D90:O95">
    <cfRule type="cellIs" dxfId="12" priority="2343" operator="greaterThan">
      <formula>#REF!</formula>
    </cfRule>
  </conditionalFormatting>
  <conditionalFormatting sqref="D72:N72 D78:N79">
    <cfRule type="cellIs" dxfId="11" priority="2344" operator="greaterThan">
      <formula>#REF!</formula>
    </cfRule>
  </conditionalFormatting>
  <conditionalFormatting sqref="D82:N82">
    <cfRule type="cellIs" dxfId="10" priority="2347" operator="notBetween">
      <formula>#REF!</formula>
      <formula>#REF!</formula>
    </cfRule>
  </conditionalFormatting>
  <conditionalFormatting sqref="D89:O89">
    <cfRule type="cellIs" dxfId="9" priority="2353" operator="notBetween">
      <formula>#REF!</formula>
      <formula>#REF!</formula>
    </cfRule>
  </conditionalFormatting>
  <conditionalFormatting sqref="D96:H96 O96">
    <cfRule type="cellIs" dxfId="8" priority="2354" operator="greaterThan">
      <formula>#REF!</formula>
    </cfRule>
  </conditionalFormatting>
  <conditionalFormatting sqref="I20:M20">
    <cfRule type="containsText" dxfId="7" priority="2358" operator="containsText" text="0.001未満">
      <formula>NOT(ISERROR(SEARCH("0.001未満",I20)))</formula>
    </cfRule>
    <cfRule type="cellIs" dxfId="6" priority="2359" operator="greaterThan">
      <formula>#REF!</formula>
    </cfRule>
    <cfRule type="cellIs" dxfId="5" priority="2360" operator="greaterThan">
      <formula>#REF!</formula>
    </cfRule>
  </conditionalFormatting>
  <conditionalFormatting sqref="I22:M22">
    <cfRule type="containsText" dxfId="4" priority="2361" operator="containsText" text="0.001未満">
      <formula>NOT(ISERROR(SEARCH("0.001未満",I22)))</formula>
    </cfRule>
    <cfRule type="cellIs" dxfId="3" priority="2362" operator="greaterThan">
      <formula>#REF!</formula>
    </cfRule>
    <cfRule type="cellIs" dxfId="2" priority="2363" operator="greaterThan">
      <formula>#REF!</formula>
    </cfRule>
  </conditionalFormatting>
  <conditionalFormatting sqref="O72:Q72 O78:Q79">
    <cfRule type="cellIs" dxfId="1" priority="2468" operator="greaterThan">
      <formula>#REF!</formula>
    </cfRule>
    <cfRule type="cellIs" dxfId="0" priority="2469" operator="greaterThan">
      <formula>#REF!</formula>
    </cfRule>
  </conditionalFormatting>
  <printOptions verticalCentered="1"/>
  <pageMargins left="1.0236220472440944" right="0.23622047244094491" top="0.74803149606299213" bottom="0.15748031496062992" header="0.31496062992125984" footer="0.31496062992125984"/>
  <pageSetup paperSize="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0</v>
      </c>
      <c r="BE5">
        <v>0</v>
      </c>
      <c r="BF5">
        <v>0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60" t="s">
        <v>180</v>
      </c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3" t="s">
        <v>366</v>
      </c>
      <c r="AI3" s="177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4"/>
      <c r="AI4" s="177"/>
    </row>
    <row r="5" spans="1:35" ht="18.600000000000001" thickBot="1">
      <c r="A5" t="s">
        <v>184</v>
      </c>
      <c r="B5">
        <v>9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78">
        <f>INDEX(C41:AG41,MATCH(MAX(C41:AG41)+1,C41:AG41,1))</f>
        <v>5</v>
      </c>
      <c r="AI6" s="178">
        <f>AH6*1</f>
        <v>5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4">
      <c r="A17" t="s">
        <v>196</v>
      </c>
    </row>
    <row r="18" spans="1:24">
      <c r="A18" t="s">
        <v>197</v>
      </c>
    </row>
    <row r="19" spans="1:24">
      <c r="A19" t="s">
        <v>198</v>
      </c>
    </row>
    <row r="20" spans="1:24">
      <c r="A20" t="s">
        <v>199</v>
      </c>
    </row>
    <row r="21" spans="1:24">
      <c r="A21" t="s">
        <v>200</v>
      </c>
    </row>
    <row r="22" spans="1:24">
      <c r="A22" t="s">
        <v>201</v>
      </c>
    </row>
    <row r="23" spans="1:24">
      <c r="A23" t="s">
        <v>202</v>
      </c>
    </row>
    <row r="24" spans="1:24">
      <c r="A24" t="s">
        <v>203</v>
      </c>
    </row>
    <row r="25" spans="1:24">
      <c r="A25" t="s">
        <v>204</v>
      </c>
    </row>
    <row r="26" spans="1:24">
      <c r="A26" t="s">
        <v>205</v>
      </c>
    </row>
    <row r="27" spans="1:24">
      <c r="A27" t="s">
        <v>206</v>
      </c>
      <c r="C27" t="s">
        <v>404</v>
      </c>
      <c r="D27" t="s">
        <v>405</v>
      </c>
      <c r="E27" t="s">
        <v>406</v>
      </c>
      <c r="F27" t="s">
        <v>407</v>
      </c>
      <c r="G27" t="s">
        <v>408</v>
      </c>
      <c r="H27" t="s">
        <v>409</v>
      </c>
      <c r="I27" t="s">
        <v>406</v>
      </c>
      <c r="J27" t="s">
        <v>406</v>
      </c>
      <c r="K27" t="s">
        <v>407</v>
      </c>
      <c r="L27" t="s">
        <v>410</v>
      </c>
      <c r="M27" t="s">
        <v>406</v>
      </c>
      <c r="N27" t="s">
        <v>406</v>
      </c>
      <c r="O27" t="s">
        <v>411</v>
      </c>
      <c r="P27" t="s">
        <v>412</v>
      </c>
      <c r="Q27" t="s">
        <v>407</v>
      </c>
      <c r="R27" t="s">
        <v>406</v>
      </c>
      <c r="S27" t="s">
        <v>409</v>
      </c>
      <c r="T27" t="s">
        <v>412</v>
      </c>
      <c r="U27" t="s">
        <v>409</v>
      </c>
      <c r="V27" t="s">
        <v>409</v>
      </c>
      <c r="W27" t="s">
        <v>405</v>
      </c>
      <c r="X27" t="s">
        <v>409</v>
      </c>
    </row>
    <row r="28" spans="1:24">
      <c r="A28" t="s">
        <v>207</v>
      </c>
    </row>
    <row r="29" spans="1:24">
      <c r="A29" t="s">
        <v>208</v>
      </c>
    </row>
    <row r="30" spans="1:24">
      <c r="A30" t="s">
        <v>209</v>
      </c>
    </row>
    <row r="31" spans="1:24">
      <c r="A31" t="s">
        <v>210</v>
      </c>
    </row>
    <row r="32" spans="1:24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雨/晴</v>
      </c>
      <c r="E37" s="2" t="str">
        <f t="shared" si="0"/>
        <v>晴</v>
      </c>
      <c r="F37" s="2" t="str">
        <f t="shared" si="0"/>
        <v>曇/雨</v>
      </c>
      <c r="G37" s="2" t="str">
        <f t="shared" si="0"/>
        <v>曇/晴</v>
      </c>
      <c r="H37" s="2" t="str">
        <f t="shared" si="0"/>
        <v>晴/曇</v>
      </c>
      <c r="I37" s="2" t="str">
        <f t="shared" si="0"/>
        <v>晴</v>
      </c>
      <c r="J37" s="2" t="str">
        <f t="shared" si="0"/>
        <v>晴</v>
      </c>
      <c r="K37" s="2" t="str">
        <f t="shared" si="0"/>
        <v>曇/雨</v>
      </c>
      <c r="L37" s="2" t="str">
        <f t="shared" si="0"/>
        <v>雨/曇</v>
      </c>
      <c r="M37" s="2" t="str">
        <f t="shared" si="0"/>
        <v>晴</v>
      </c>
      <c r="N37" s="2" t="str">
        <f t="shared" si="0"/>
        <v>晴</v>
      </c>
      <c r="O37" s="2" t="str">
        <f t="shared" si="0"/>
        <v>曇|晴</v>
      </c>
      <c r="P37" s="2" t="str">
        <f t="shared" si="0"/>
        <v>晴|曇</v>
      </c>
      <c r="Q37" s="2" t="str">
        <f t="shared" si="0"/>
        <v>曇/雨</v>
      </c>
      <c r="R37" s="2" t="str">
        <f t="shared" si="0"/>
        <v>晴</v>
      </c>
      <c r="S37" s="2" t="str">
        <f t="shared" si="0"/>
        <v>晴/曇</v>
      </c>
      <c r="T37" s="2" t="str">
        <f t="shared" si="0"/>
        <v>晴|曇</v>
      </c>
      <c r="U37" s="2" t="str">
        <f t="shared" si="0"/>
        <v>晴/曇</v>
      </c>
      <c r="V37" s="2" t="str">
        <f t="shared" si="0"/>
        <v>晴/曇</v>
      </c>
      <c r="W37" s="2" t="str">
        <f t="shared" si="0"/>
        <v>雨/晴</v>
      </c>
      <c r="X37" s="2" t="str">
        <f t="shared" si="0"/>
        <v>晴/曇</v>
      </c>
      <c r="Y37" s="2" t="str">
        <f t="shared" si="0"/>
        <v/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6"/>
      <c r="C41" s="2">
        <f>IF(C37="","",VLOOKUP(C37,変換!$B$31:$C$58,2,FALSE))</f>
        <v>3</v>
      </c>
      <c r="D41" s="2">
        <f>IF(D37="","",VLOOKUP(D37,変換!$B$31:$C$58,2,FALSE))</f>
        <v>11</v>
      </c>
      <c r="E41" s="2">
        <f>IF(E37="","",VLOOKUP(E37,変換!$B$31:$C$58,2,FALSE))</f>
        <v>1</v>
      </c>
      <c r="F41" s="2">
        <f>IF(F37="","",VLOOKUP(F37,変換!$B$31:$C$58,2,FALSE))</f>
        <v>9</v>
      </c>
      <c r="G41" s="2">
        <f>IF(G37="","",VLOOKUP(G37,変換!$B$31:$C$58,2,FALSE))</f>
        <v>8</v>
      </c>
      <c r="H41" s="2">
        <f>IF(H37="","",VLOOKUP(H37,変換!$B$31:$C$58,2,FALSE))</f>
        <v>5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9</v>
      </c>
      <c r="L41" s="2">
        <f>IF(L37="","",VLOOKUP(L37,変換!$B$31:$C$58,2,FALSE))</f>
        <v>12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20</v>
      </c>
      <c r="P41" s="2">
        <f>IF(P37="","",VLOOKUP(P37,変換!$B$31:$C$58,2,FALSE))</f>
        <v>17</v>
      </c>
      <c r="Q41" s="2">
        <f>IF(Q37="","",VLOOKUP(Q37,変換!$B$31:$C$58,2,FALSE))</f>
        <v>9</v>
      </c>
      <c r="R41" s="2">
        <f>IF(R37="","",VLOOKUP(R37,変換!$B$31:$C$58,2,FALSE))</f>
        <v>1</v>
      </c>
      <c r="S41" s="2">
        <f>IF(S37="","",VLOOKUP(S37,変換!$B$31:$C$58,2,FALSE))</f>
        <v>5</v>
      </c>
      <c r="T41" s="2">
        <f>IF(T37="","",VLOOKUP(T37,変換!$B$31:$C$58,2,FALSE))</f>
        <v>17</v>
      </c>
      <c r="U41" s="2">
        <f>IF(U37="","",VLOOKUP(U37,変換!$B$31:$C$58,2,FALSE))</f>
        <v>5</v>
      </c>
      <c r="V41" s="2">
        <f>IF(V37="","",VLOOKUP(V37,変換!$B$31:$C$58,2,FALSE))</f>
        <v>5</v>
      </c>
      <c r="W41" s="2">
        <f>IF(W37="","",VLOOKUP(W37,変換!$B$31:$C$58,2,FALSE))</f>
        <v>11</v>
      </c>
      <c r="X41" s="2">
        <f>IF(X37="","",VLOOKUP(X37,変換!$B$31:$C$58,2,FALSE))</f>
        <v>5</v>
      </c>
      <c r="Y41" s="2" t="str">
        <f>IF(Y37="","",VLOOKUP(Y37,変換!$B$31:$C$58,2,FALSE))</f>
        <v/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5" t="s">
        <v>368</v>
      </c>
      <c r="B30" s="265"/>
      <c r="C30" s="26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46113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0"/>
      <c r="B2" s="250"/>
      <c r="C2" s="241"/>
      <c r="D2" s="241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1" t="s">
        <v>350</v>
      </c>
      <c r="E4" s="252"/>
      <c r="F4" s="246" t="s">
        <v>352</v>
      </c>
      <c r="G4" s="247"/>
      <c r="H4" s="242" t="s">
        <v>355</v>
      </c>
      <c r="I4" s="243"/>
      <c r="J4" s="242" t="s">
        <v>358</v>
      </c>
      <c r="K4" s="243"/>
      <c r="L4" s="242" t="s">
        <v>400</v>
      </c>
      <c r="M4" s="243"/>
      <c r="N4" s="251" t="s">
        <v>393</v>
      </c>
      <c r="O4" s="252"/>
      <c r="P4" s="246" t="s">
        <v>394</v>
      </c>
      <c r="Q4" s="255"/>
      <c r="R4" s="246" t="s">
        <v>395</v>
      </c>
      <c r="S4" s="247"/>
      <c r="T4" s="242" t="s">
        <v>396</v>
      </c>
      <c r="U4" s="243"/>
      <c r="V4" s="242" t="s">
        <v>397</v>
      </c>
      <c r="W4" s="243"/>
      <c r="X4" s="242" t="s">
        <v>398</v>
      </c>
      <c r="Y4" s="243"/>
      <c r="Z4" s="246"/>
      <c r="AA4" s="25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3"/>
      <c r="E5" s="254"/>
      <c r="F5" s="248"/>
      <c r="G5" s="249"/>
      <c r="H5" s="244"/>
      <c r="I5" s="245"/>
      <c r="J5" s="244"/>
      <c r="K5" s="245"/>
      <c r="L5" s="244"/>
      <c r="M5" s="245"/>
      <c r="N5" s="253"/>
      <c r="O5" s="254"/>
      <c r="P5" s="248"/>
      <c r="Q5" s="256"/>
      <c r="R5" s="248"/>
      <c r="S5" s="249"/>
      <c r="T5" s="244"/>
      <c r="U5" s="245"/>
      <c r="V5" s="244"/>
      <c r="W5" s="245"/>
      <c r="X5" s="244"/>
      <c r="Y5" s="245"/>
      <c r="Z5" s="248"/>
      <c r="AA5" s="256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58"/>
      <c r="E6" s="43"/>
      <c r="F6" s="221"/>
      <c r="G6" s="43"/>
      <c r="H6" s="207"/>
      <c r="I6" s="43"/>
      <c r="J6" s="221"/>
      <c r="K6" s="43"/>
      <c r="L6" s="207"/>
      <c r="M6" s="43"/>
      <c r="N6" s="258"/>
      <c r="O6" s="43"/>
      <c r="P6" s="233"/>
      <c r="Q6" s="44"/>
      <c r="R6" s="221"/>
      <c r="S6" s="43"/>
      <c r="T6" s="207"/>
      <c r="U6" s="43"/>
      <c r="V6" s="221"/>
      <c r="W6" s="43"/>
      <c r="X6" s="207"/>
      <c r="Y6" s="43"/>
      <c r="Z6" s="233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59"/>
      <c r="E7" s="48" t="s">
        <v>124</v>
      </c>
      <c r="F7" s="222"/>
      <c r="G7" s="48" t="s">
        <v>124</v>
      </c>
      <c r="H7" s="208"/>
      <c r="I7" s="48" t="s">
        <v>124</v>
      </c>
      <c r="J7" s="222"/>
      <c r="K7" s="48" t="s">
        <v>124</v>
      </c>
      <c r="L7" s="208"/>
      <c r="M7" s="48" t="s">
        <v>124</v>
      </c>
      <c r="N7" s="259"/>
      <c r="O7" s="48" t="s">
        <v>124</v>
      </c>
      <c r="P7" s="234"/>
      <c r="Q7" s="49" t="s">
        <v>124</v>
      </c>
      <c r="R7" s="222"/>
      <c r="S7" s="48" t="s">
        <v>124</v>
      </c>
      <c r="T7" s="208"/>
      <c r="U7" s="48" t="s">
        <v>124</v>
      </c>
      <c r="V7" s="222"/>
      <c r="W7" s="48" t="s">
        <v>124</v>
      </c>
      <c r="X7" s="208"/>
      <c r="Y7" s="48" t="s">
        <v>124</v>
      </c>
      <c r="Z7" s="234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 t="s">
        <v>403</v>
      </c>
      <c r="E9" s="59" t="str">
        <f>IF(手入力!C3="",REPLACE(D9,5,0,"/"),REPLACE(手入力!C3,5,0,"/"))</f>
        <v>/</v>
      </c>
      <c r="F9" s="58">
        <v>20260415</v>
      </c>
      <c r="G9" s="59" t="str">
        <f>IF(手入力!D3="",REPLACE(F9,5,0,"/"),REPLACE(手入力!D3,5,0,"/"))</f>
        <v>2026/0415</v>
      </c>
      <c r="H9" s="58" t="s">
        <v>403</v>
      </c>
      <c r="I9" s="59" t="str">
        <f>IF(手入力!E3="",REPLACE(H9,5,0,"/"),REPLACE(手入力!E3,5,0,"/"))</f>
        <v>/</v>
      </c>
      <c r="J9" s="58">
        <v>20260415</v>
      </c>
      <c r="K9" s="59" t="str">
        <f>IF(手入力!F3="",REPLACE(J9,5,0,"/"),REPLACE(手入力!F3,5,0,"/"))</f>
        <v>2026/0415</v>
      </c>
      <c r="L9" s="58">
        <v>20260415</v>
      </c>
      <c r="M9" s="59" t="str">
        <f>IF(手入力!G3="",REPLACE(L9,5,0,"/"),REPLACE(手入力!G3,5,0,"/"))</f>
        <v>2026/0415</v>
      </c>
      <c r="N9" s="58">
        <v>20260413</v>
      </c>
      <c r="O9" s="59" t="str">
        <f>IF(手入力!H3="",REPLACE(N9,5,0,"/"),REPLACE(手入力!H3,5,0,"/"))</f>
        <v>2026/0413</v>
      </c>
      <c r="P9" s="58">
        <v>20260413</v>
      </c>
      <c r="Q9" s="59" t="str">
        <f>IF(手入力!I3="",REPLACE(P9,5,0,"/"),REPLACE(手入力!I3,5,0,"/"))</f>
        <v>2026/0413</v>
      </c>
      <c r="R9" s="58">
        <v>20260413</v>
      </c>
      <c r="S9" s="59" t="str">
        <f>IF(手入力!J3="",REPLACE(R9,5,0,"/"),REPLACE(手入力!J3,5,0,"/"))</f>
        <v>2026/0413</v>
      </c>
      <c r="T9" s="58">
        <v>20260413</v>
      </c>
      <c r="U9" s="59" t="str">
        <f>IF(手入力!K3="",REPLACE(T9,5,0,"/"),REPLACE(手入力!K3,5,0,"/"))</f>
        <v>2026/0413</v>
      </c>
      <c r="V9" s="58">
        <v>20260413</v>
      </c>
      <c r="W9" s="59" t="str">
        <f>IF(手入力!L3="",REPLACE(V9,5,0,"/"),REPLACE(手入力!L3,5,0,"/"))</f>
        <v>2026/0413</v>
      </c>
      <c r="X9" s="58">
        <v>20260413</v>
      </c>
      <c r="Y9" s="59" t="str">
        <f>IF(手入力!M3="",REPLACE(X9,5,0,"/"),REPLACE(手入力!M3,5,0,"/"))</f>
        <v>2026/0413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 t="s">
        <v>403</v>
      </c>
      <c r="E10" s="67" t="str">
        <f>TEXT(D10,"0000")</f>
        <v/>
      </c>
      <c r="F10" s="68">
        <v>947</v>
      </c>
      <c r="G10" s="67" t="str">
        <f>TEXT(F10,"0000")</f>
        <v>0947</v>
      </c>
      <c r="H10" s="68" t="s">
        <v>403</v>
      </c>
      <c r="I10" s="67" t="str">
        <f>TEXT(H10,"0000")</f>
        <v/>
      </c>
      <c r="J10" s="68">
        <v>1019</v>
      </c>
      <c r="K10" s="67" t="str">
        <f>TEXT(J10,"0000")</f>
        <v>1019</v>
      </c>
      <c r="L10" s="68">
        <v>1005</v>
      </c>
      <c r="M10" s="67" t="str">
        <f>TEXT(L10,"0000")</f>
        <v>1005</v>
      </c>
      <c r="N10" s="66">
        <v>1018</v>
      </c>
      <c r="O10" s="67" t="str">
        <f>TEXT(N10,"0000")</f>
        <v>1018</v>
      </c>
      <c r="P10" s="68">
        <v>1105</v>
      </c>
      <c r="Q10" s="67" t="str">
        <f>TEXT(P10,"0000")</f>
        <v>1105</v>
      </c>
      <c r="R10" s="68">
        <v>957</v>
      </c>
      <c r="S10" s="67" t="str">
        <f>TEXT(R10,"0000")</f>
        <v>0957</v>
      </c>
      <c r="T10" s="68">
        <v>928</v>
      </c>
      <c r="U10" s="67" t="str">
        <f>TEXT(T10,"0000")</f>
        <v>0928</v>
      </c>
      <c r="V10" s="68">
        <v>1037</v>
      </c>
      <c r="W10" s="67" t="str">
        <f>TEXT(V10,"0000")</f>
        <v>1037</v>
      </c>
      <c r="X10" s="68">
        <v>1048</v>
      </c>
      <c r="Y10" s="67" t="str">
        <f>TEXT(X10,"0000")</f>
        <v>1048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e">
        <f>IF(D$9=0,"",HLOOKUP(E11,天気タグ!$B$3:$AG$39,35))</f>
        <v>#VALUE!</v>
      </c>
      <c r="E11" s="68" t="e">
        <f>IF(E9=0,"",(RIGHT(E9,2))-1)</f>
        <v>#VALUE!</v>
      </c>
      <c r="F11" s="68" t="str">
        <f>IF(F$9=0,"",HLOOKUP(G11,天気タグ!$B$3:$AG$39,35))</f>
        <v>晴|曇</v>
      </c>
      <c r="G11" s="68">
        <f>IF(G9=0,"",(RIGHT(G9,2))-1)</f>
        <v>14</v>
      </c>
      <c r="H11" s="68" t="e">
        <f>IF(H$9=0,"",HLOOKUP(I11,天気タグ!$B$3:$AG$39,35))</f>
        <v>#VALUE!</v>
      </c>
      <c r="I11" s="68" t="e">
        <f>IF(I9=0,"",(RIGHT(I9,2))-1)</f>
        <v>#VALUE!</v>
      </c>
      <c r="J11" s="68" t="str">
        <f>IF(J$9=0,"",HLOOKUP(K11,天気タグ!$B$3:$AG$39,35))</f>
        <v>晴|曇</v>
      </c>
      <c r="K11" s="68">
        <f>IF(K9=0,"",(RIGHT(K9,2))-1)</f>
        <v>14</v>
      </c>
      <c r="L11" s="68" t="str">
        <f>IF(L$9=0,"",HLOOKUP(M11,天気タグ!$B$3:$AG$39,35))</f>
        <v>晴|曇</v>
      </c>
      <c r="M11" s="68">
        <f>IF(M9=0,"",(RIGHT(M9,2))-1)</f>
        <v>14</v>
      </c>
      <c r="N11" s="68" t="str">
        <f>IF(N$9=0,"",HLOOKUP(O11,天気タグ!$B$3:$AG$39,35))</f>
        <v>晴</v>
      </c>
      <c r="O11" s="68">
        <f>IF(O9=0,"",(RIGHT(O9,2))-1)</f>
        <v>12</v>
      </c>
      <c r="P11" s="68" t="str">
        <f>IF(P$9=0,"",HLOOKUP(Q11,天気タグ!$B$3:$AG$39,35))</f>
        <v>晴</v>
      </c>
      <c r="Q11" s="68">
        <f>IF(Q9=0,"",(RIGHT(Q9,2))-1)</f>
        <v>12</v>
      </c>
      <c r="R11" s="68" t="str">
        <f>IF(R$9=0,"",HLOOKUP(S11,天気タグ!$B$3:$AG$39,35))</f>
        <v>晴</v>
      </c>
      <c r="S11" s="68">
        <f>IF(S9=0,"",(RIGHT(S9,2))-1)</f>
        <v>12</v>
      </c>
      <c r="T11" s="68" t="str">
        <f>IF(T$9=0,"",HLOOKUP(U11,天気タグ!$B$3:$AG$39,35))</f>
        <v>晴</v>
      </c>
      <c r="U11" s="68">
        <f>IF(U9=0,"",(RIGHT(U9,2))-1)</f>
        <v>12</v>
      </c>
      <c r="V11" s="68" t="str">
        <f>IF(V$9=0,"",HLOOKUP(W11,天気タグ!$B$3:$AG$39,35))</f>
        <v>晴</v>
      </c>
      <c r="W11" s="68">
        <f>IF(W9=0,"",(RIGHT(W9,2))-1)</f>
        <v>12</v>
      </c>
      <c r="X11" s="68" t="str">
        <f>IF(X$9=0,"",HLOOKUP(Y11,天気タグ!$B$3:$AG$39,35))</f>
        <v>晴</v>
      </c>
      <c r="Y11" s="68">
        <f>IF(Y9=0,"",(RIGHT(Y9,2))-1)</f>
        <v>12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e">
        <f>IF(D$9=0,"",HLOOKUP(E12,天気タグ!$B$3:$AG$39,35))</f>
        <v>#VALUE!</v>
      </c>
      <c r="E12" s="68" t="e">
        <f>IF(E9=0,"",RIGHT(E9,2)*1)</f>
        <v>#VALUE!</v>
      </c>
      <c r="F12" s="68" t="str">
        <f>IF(F$9=0,"",HLOOKUP(G12,天気タグ!$B$3:$AG$39,35))</f>
        <v>曇/雨</v>
      </c>
      <c r="G12" s="68">
        <f>IF(G9=0,"",RIGHT(G9,2)*1)</f>
        <v>15</v>
      </c>
      <c r="H12" s="68" t="e">
        <f>IF(H$9=0,"",HLOOKUP(I12,天気タグ!$B$3:$AG$39,35))</f>
        <v>#VALUE!</v>
      </c>
      <c r="I12" s="68" t="e">
        <f>IF(I9=0,"",RIGHT(I9,2)*1)</f>
        <v>#VALUE!</v>
      </c>
      <c r="J12" s="68" t="str">
        <f>IF(J$9=0,"",HLOOKUP(K12,天気タグ!$B$3:$AG$39,35))</f>
        <v>曇/雨</v>
      </c>
      <c r="K12" s="68">
        <f>IF(K9=0,"",RIGHT(K9,2)*1)</f>
        <v>15</v>
      </c>
      <c r="L12" s="68" t="str">
        <f>IF(L$9=0,"",HLOOKUP(M12,天気タグ!$B$3:$AG$39,35))</f>
        <v>曇/雨</v>
      </c>
      <c r="M12" s="68">
        <f>IF(M9=0,"",RIGHT(M9,2)*1)</f>
        <v>15</v>
      </c>
      <c r="N12" s="68" t="str">
        <f>IF(N$9=0,"",HLOOKUP(O12,天気タグ!$B$3:$AG$39,35))</f>
        <v>曇|晴</v>
      </c>
      <c r="O12" s="68">
        <f>IF(O9=0,"",RIGHT(O9,2)*1)</f>
        <v>13</v>
      </c>
      <c r="P12" s="68" t="str">
        <f>IF(P$9=0,"",HLOOKUP(Q12,天気タグ!$B$3:$AG$39,35))</f>
        <v>曇|晴</v>
      </c>
      <c r="Q12" s="68">
        <f>IF(Q9=0,"",RIGHT(Q9,2)*1)</f>
        <v>13</v>
      </c>
      <c r="R12" s="68" t="str">
        <f>IF(R$9=0,"",HLOOKUP(S12,天気タグ!$B$3:$AG$39,35))</f>
        <v>曇|晴</v>
      </c>
      <c r="S12" s="68">
        <f>IF(S9=0,"",RIGHT(S9,2)*1)</f>
        <v>13</v>
      </c>
      <c r="T12" s="68" t="str">
        <f>IF(T$9=0,"",HLOOKUP(U12,天気タグ!$B$3:$AG$39,35))</f>
        <v>曇|晴</v>
      </c>
      <c r="U12" s="68">
        <f>IF(U9=0,"",RIGHT(U9,2)*1)</f>
        <v>13</v>
      </c>
      <c r="V12" s="68" t="str">
        <f>IF(V$9=0,"",HLOOKUP(W12,天気タグ!$B$3:$AG$39,35))</f>
        <v>曇|晴</v>
      </c>
      <c r="W12" s="68">
        <f>IF(W9=0,"",RIGHT(W9,2)*1)</f>
        <v>13</v>
      </c>
      <c r="X12" s="68" t="str">
        <f>IF(X$9=0,"",HLOOKUP(Y12,天気タグ!$B$3:$AG$39,35))</f>
        <v>曇|晴</v>
      </c>
      <c r="Y12" s="68">
        <f>IF(Y9=0,"",RIGHT(Y9,2)*1)</f>
        <v>13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 t="s">
        <v>403</v>
      </c>
      <c r="E13" s="70"/>
      <c r="F13" s="70">
        <v>16</v>
      </c>
      <c r="G13" s="68"/>
      <c r="H13" s="70" t="s">
        <v>403</v>
      </c>
      <c r="I13" s="70"/>
      <c r="J13" s="70">
        <v>16</v>
      </c>
      <c r="K13" s="70"/>
      <c r="L13" s="70">
        <v>16.5</v>
      </c>
      <c r="M13" s="70"/>
      <c r="N13" s="69">
        <v>17.5</v>
      </c>
      <c r="O13" s="70"/>
      <c r="P13" s="70">
        <v>20</v>
      </c>
      <c r="Q13" s="70"/>
      <c r="R13" s="70">
        <v>18</v>
      </c>
      <c r="S13" s="68"/>
      <c r="T13" s="70">
        <v>18</v>
      </c>
      <c r="U13" s="70"/>
      <c r="V13" s="70">
        <v>18.5</v>
      </c>
      <c r="W13" s="70"/>
      <c r="X13" s="70">
        <v>18.5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 t="s">
        <v>403</v>
      </c>
      <c r="E14" s="76"/>
      <c r="F14" s="77">
        <v>14.9</v>
      </c>
      <c r="G14" s="77"/>
      <c r="H14" s="77" t="s">
        <v>403</v>
      </c>
      <c r="I14" s="77"/>
      <c r="J14" s="77">
        <v>13.9</v>
      </c>
      <c r="K14" s="77"/>
      <c r="L14" s="77">
        <v>16.399999999999999</v>
      </c>
      <c r="M14" s="77"/>
      <c r="N14" s="76">
        <v>11.1</v>
      </c>
      <c r="O14" s="76"/>
      <c r="P14" s="77">
        <v>16.100000000000001</v>
      </c>
      <c r="Q14" s="77"/>
      <c r="R14" s="77">
        <v>11.2</v>
      </c>
      <c r="S14" s="77"/>
      <c r="T14" s="77">
        <v>14.7</v>
      </c>
      <c r="U14" s="77"/>
      <c r="V14" s="77">
        <v>12.6</v>
      </c>
      <c r="W14" s="77"/>
      <c r="X14" s="77">
        <v>12.6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 t="s">
        <v>403</v>
      </c>
      <c r="E16" s="58"/>
      <c r="F16" s="84">
        <v>0</v>
      </c>
      <c r="G16" s="84"/>
      <c r="H16" s="84" t="s">
        <v>403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 t="s">
        <v>403</v>
      </c>
      <c r="E17" s="66"/>
      <c r="F17" s="68">
        <v>1</v>
      </c>
      <c r="G17" s="68"/>
      <c r="H17" s="68" t="s">
        <v>403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 t="s">
        <v>403</v>
      </c>
      <c r="Y18" s="67" t="e">
        <f>X18/1000</f>
        <v>#VALUE!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>
        <v>0</v>
      </c>
      <c r="G19" s="67">
        <f t="shared" ref="G19:G23" si="2">F19/1000</f>
        <v>0</v>
      </c>
      <c r="H19" s="68" t="s">
        <v>403</v>
      </c>
      <c r="I19" s="67" t="e">
        <f t="shared" ref="I19:M23" si="3">H19/1000</f>
        <v>#VALUE!</v>
      </c>
      <c r="J19" s="68">
        <v>0</v>
      </c>
      <c r="K19" s="67">
        <f t="shared" si="3"/>
        <v>0</v>
      </c>
      <c r="L19" s="68">
        <v>0</v>
      </c>
      <c r="M19" s="67">
        <f t="shared" si="3"/>
        <v>0</v>
      </c>
      <c r="N19" s="93">
        <v>0</v>
      </c>
      <c r="O19" s="67">
        <f t="shared" ref="O19:O23" si="4">N19/1000</f>
        <v>0</v>
      </c>
      <c r="P19" s="94">
        <v>0</v>
      </c>
      <c r="Q19" s="67">
        <f t="shared" ref="Q19:S23" si="5">P19/1000</f>
        <v>0</v>
      </c>
      <c r="R19" s="68">
        <v>0</v>
      </c>
      <c r="S19" s="67">
        <f t="shared" si="5"/>
        <v>0</v>
      </c>
      <c r="T19" s="68">
        <v>0</v>
      </c>
      <c r="U19" s="67">
        <f t="shared" ref="U19:Y23" si="6">T19/1000</f>
        <v>0</v>
      </c>
      <c r="V19" s="68">
        <v>0</v>
      </c>
      <c r="W19" s="67">
        <f t="shared" si="6"/>
        <v>0</v>
      </c>
      <c r="X19" s="68">
        <v>0</v>
      </c>
      <c r="Y19" s="67">
        <f t="shared" si="6"/>
        <v>0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 t="s">
        <v>403</v>
      </c>
      <c r="Y20" s="67" t="e">
        <f t="shared" si="6"/>
        <v>#VALUE!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 t="s">
        <v>403</v>
      </c>
      <c r="Y21" s="67" t="e">
        <f t="shared" si="6"/>
        <v>#VALUE!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 t="s">
        <v>403</v>
      </c>
      <c r="Y22" s="67" t="e">
        <f t="shared" si="6"/>
        <v>#VALUE!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 t="s">
        <v>403</v>
      </c>
      <c r="Y23" s="67" t="e">
        <f t="shared" si="6"/>
        <v>#VALUE!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 t="s">
        <v>403</v>
      </c>
      <c r="E24" s="96"/>
      <c r="F24" s="68">
        <v>0</v>
      </c>
      <c r="G24" s="96"/>
      <c r="H24" s="68" t="s">
        <v>403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403</v>
      </c>
      <c r="E25" s="67" t="e">
        <f>D25/1000</f>
        <v>#VALUE!</v>
      </c>
      <c r="F25" s="68">
        <v>0</v>
      </c>
      <c r="G25" s="67">
        <f>F25/1000</f>
        <v>0</v>
      </c>
      <c r="H25" s="68" t="s">
        <v>403</v>
      </c>
      <c r="I25" s="67" t="e">
        <f>H25/1000</f>
        <v>#VALUE!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95">
        <v>0</v>
      </c>
      <c r="O25" s="67">
        <f>N25/1000</f>
        <v>0</v>
      </c>
      <c r="P25" s="96">
        <v>0</v>
      </c>
      <c r="Q25" s="67">
        <f>P25/1000</f>
        <v>0</v>
      </c>
      <c r="R25" s="68">
        <v>0</v>
      </c>
      <c r="S25" s="67">
        <f>R25/1000</f>
        <v>0</v>
      </c>
      <c r="T25" s="68">
        <v>0</v>
      </c>
      <c r="U25" s="67">
        <f>T25/1000</f>
        <v>0</v>
      </c>
      <c r="V25" s="68">
        <v>0</v>
      </c>
      <c r="W25" s="67">
        <f>V25/1000</f>
        <v>0</v>
      </c>
      <c r="X25" s="68">
        <v>0</v>
      </c>
      <c r="Y25" s="67">
        <f>X25/1000</f>
        <v>0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 t="s">
        <v>403</v>
      </c>
      <c r="E26" s="98"/>
      <c r="F26" s="68">
        <v>0.36</v>
      </c>
      <c r="G26" s="98"/>
      <c r="H26" s="68" t="s">
        <v>403</v>
      </c>
      <c r="I26" s="98"/>
      <c r="J26" s="68">
        <v>0.05</v>
      </c>
      <c r="K26" s="98"/>
      <c r="L26" s="68">
        <v>0.05</v>
      </c>
      <c r="M26" s="98"/>
      <c r="N26" s="97">
        <v>0.08</v>
      </c>
      <c r="O26" s="98"/>
      <c r="P26" s="98">
        <v>0.05</v>
      </c>
      <c r="Q26" s="98"/>
      <c r="R26" s="68">
        <v>0.17</v>
      </c>
      <c r="S26" s="98"/>
      <c r="T26" s="68">
        <v>0.15</v>
      </c>
      <c r="U26" s="98"/>
      <c r="V26" s="68">
        <v>0.17</v>
      </c>
      <c r="W26" s="98"/>
      <c r="X26" s="68">
        <v>0.15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 t="s">
        <v>403</v>
      </c>
      <c r="E27" s="98"/>
      <c r="F27" s="68">
        <v>0</v>
      </c>
      <c r="G27" s="98"/>
      <c r="H27" s="68" t="s">
        <v>403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 t="s">
        <v>403</v>
      </c>
      <c r="Y28" s="67" t="e">
        <f t="shared" si="12"/>
        <v>#VALUE!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403</v>
      </c>
      <c r="E29" s="67" t="e">
        <f t="shared" si="7"/>
        <v>#VALUE!</v>
      </c>
      <c r="F29" s="68" t="s">
        <v>403</v>
      </c>
      <c r="G29" s="67" t="e">
        <f t="shared" si="8"/>
        <v>#VALUE!</v>
      </c>
      <c r="H29" s="68" t="s">
        <v>403</v>
      </c>
      <c r="I29" s="67" t="e">
        <f t="shared" si="9"/>
        <v>#VALUE!</v>
      </c>
      <c r="J29" s="68" t="s">
        <v>403</v>
      </c>
      <c r="K29" s="67" t="e">
        <f t="shared" si="9"/>
        <v>#VALUE!</v>
      </c>
      <c r="L29" s="68" t="s">
        <v>403</v>
      </c>
      <c r="M29" s="67" t="e">
        <f t="shared" si="9"/>
        <v>#VALUE!</v>
      </c>
      <c r="N29" s="91" t="s">
        <v>403</v>
      </c>
      <c r="O29" s="67" t="e">
        <f t="shared" si="10"/>
        <v>#VALUE!</v>
      </c>
      <c r="P29" s="92" t="s">
        <v>403</v>
      </c>
      <c r="Q29" s="67" t="e">
        <f t="shared" si="11"/>
        <v>#VALUE!</v>
      </c>
      <c r="R29" s="68" t="s">
        <v>403</v>
      </c>
      <c r="S29" s="67" t="e">
        <f t="shared" si="11"/>
        <v>#VALUE!</v>
      </c>
      <c r="T29" s="68" t="s">
        <v>403</v>
      </c>
      <c r="U29" s="67" t="e">
        <f t="shared" si="12"/>
        <v>#VALUE!</v>
      </c>
      <c r="V29" s="68" t="s">
        <v>403</v>
      </c>
      <c r="W29" s="67" t="e">
        <f t="shared" si="12"/>
        <v>#VALUE!</v>
      </c>
      <c r="X29" s="68" t="s">
        <v>403</v>
      </c>
      <c r="Y29" s="67" t="e">
        <f t="shared" si="12"/>
        <v>#VALUE!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403</v>
      </c>
      <c r="E30" s="67" t="e">
        <f t="shared" si="7"/>
        <v>#VALUE!</v>
      </c>
      <c r="F30" s="68" t="s">
        <v>403</v>
      </c>
      <c r="G30" s="67" t="e">
        <f t="shared" si="8"/>
        <v>#VALUE!</v>
      </c>
      <c r="H30" s="68" t="s">
        <v>403</v>
      </c>
      <c r="I30" s="67" t="e">
        <f t="shared" si="9"/>
        <v>#VALUE!</v>
      </c>
      <c r="J30" s="68" t="s">
        <v>403</v>
      </c>
      <c r="K30" s="67" t="e">
        <f t="shared" si="9"/>
        <v>#VALUE!</v>
      </c>
      <c r="L30" s="68" t="s">
        <v>403</v>
      </c>
      <c r="M30" s="67" t="e">
        <f t="shared" si="9"/>
        <v>#VALUE!</v>
      </c>
      <c r="N30" s="95" t="s">
        <v>403</v>
      </c>
      <c r="O30" s="67" t="e">
        <f t="shared" si="10"/>
        <v>#VALUE!</v>
      </c>
      <c r="P30" s="96" t="s">
        <v>403</v>
      </c>
      <c r="Q30" s="67" t="e">
        <f t="shared" si="11"/>
        <v>#VALUE!</v>
      </c>
      <c r="R30" s="68" t="s">
        <v>403</v>
      </c>
      <c r="S30" s="67" t="e">
        <f t="shared" si="11"/>
        <v>#VALUE!</v>
      </c>
      <c r="T30" s="68" t="s">
        <v>403</v>
      </c>
      <c r="U30" s="67" t="e">
        <f t="shared" si="12"/>
        <v>#VALUE!</v>
      </c>
      <c r="V30" s="68" t="s">
        <v>403</v>
      </c>
      <c r="W30" s="67" t="e">
        <f t="shared" si="12"/>
        <v>#VALUE!</v>
      </c>
      <c r="X30" s="68" t="s">
        <v>403</v>
      </c>
      <c r="Y30" s="67" t="e">
        <f t="shared" si="12"/>
        <v>#VALUE!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403</v>
      </c>
      <c r="E31" s="67" t="e">
        <f t="shared" si="7"/>
        <v>#VALUE!</v>
      </c>
      <c r="F31" s="68" t="s">
        <v>403</v>
      </c>
      <c r="G31" s="67" t="e">
        <f t="shared" si="8"/>
        <v>#VALUE!</v>
      </c>
      <c r="H31" s="68" t="s">
        <v>403</v>
      </c>
      <c r="I31" s="67" t="e">
        <f t="shared" si="9"/>
        <v>#VALUE!</v>
      </c>
      <c r="J31" s="68" t="s">
        <v>403</v>
      </c>
      <c r="K31" s="67" t="e">
        <f t="shared" si="9"/>
        <v>#VALUE!</v>
      </c>
      <c r="L31" s="68" t="s">
        <v>403</v>
      </c>
      <c r="M31" s="67" t="e">
        <f t="shared" si="9"/>
        <v>#VALUE!</v>
      </c>
      <c r="N31" s="95" t="s">
        <v>403</v>
      </c>
      <c r="O31" s="67" t="e">
        <f t="shared" si="10"/>
        <v>#VALUE!</v>
      </c>
      <c r="P31" s="96" t="s">
        <v>403</v>
      </c>
      <c r="Q31" s="67" t="e">
        <f t="shared" si="11"/>
        <v>#VALUE!</v>
      </c>
      <c r="R31" s="68" t="s">
        <v>403</v>
      </c>
      <c r="S31" s="67" t="e">
        <f t="shared" si="11"/>
        <v>#VALUE!</v>
      </c>
      <c r="T31" s="68" t="s">
        <v>403</v>
      </c>
      <c r="U31" s="67" t="e">
        <f t="shared" si="12"/>
        <v>#VALUE!</v>
      </c>
      <c r="V31" s="68" t="s">
        <v>403</v>
      </c>
      <c r="W31" s="67" t="e">
        <f t="shared" si="12"/>
        <v>#VALUE!</v>
      </c>
      <c r="X31" s="68" t="s">
        <v>403</v>
      </c>
      <c r="Y31" s="67" t="e">
        <f t="shared" si="12"/>
        <v>#VALUE!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403</v>
      </c>
      <c r="E32" s="67" t="e">
        <f t="shared" si="7"/>
        <v>#VALUE!</v>
      </c>
      <c r="F32" s="68" t="s">
        <v>403</v>
      </c>
      <c r="G32" s="67" t="e">
        <f t="shared" si="8"/>
        <v>#VALUE!</v>
      </c>
      <c r="H32" s="68" t="s">
        <v>403</v>
      </c>
      <c r="I32" s="67" t="e">
        <f t="shared" si="9"/>
        <v>#VALUE!</v>
      </c>
      <c r="J32" s="68" t="s">
        <v>403</v>
      </c>
      <c r="K32" s="67" t="e">
        <f t="shared" si="9"/>
        <v>#VALUE!</v>
      </c>
      <c r="L32" s="68" t="s">
        <v>403</v>
      </c>
      <c r="M32" s="67" t="e">
        <f t="shared" si="9"/>
        <v>#VALUE!</v>
      </c>
      <c r="N32" s="95" t="s">
        <v>403</v>
      </c>
      <c r="O32" s="67" t="e">
        <f t="shared" si="10"/>
        <v>#VALUE!</v>
      </c>
      <c r="P32" s="96" t="s">
        <v>403</v>
      </c>
      <c r="Q32" s="67" t="e">
        <f t="shared" si="11"/>
        <v>#VALUE!</v>
      </c>
      <c r="R32" s="68" t="s">
        <v>403</v>
      </c>
      <c r="S32" s="67" t="e">
        <f t="shared" si="11"/>
        <v>#VALUE!</v>
      </c>
      <c r="T32" s="68" t="s">
        <v>403</v>
      </c>
      <c r="U32" s="67" t="e">
        <f t="shared" si="12"/>
        <v>#VALUE!</v>
      </c>
      <c r="V32" s="68" t="s">
        <v>403</v>
      </c>
      <c r="W32" s="67" t="e">
        <f t="shared" si="12"/>
        <v>#VALUE!</v>
      </c>
      <c r="X32" s="68" t="s">
        <v>403</v>
      </c>
      <c r="Y32" s="67" t="e">
        <f t="shared" si="12"/>
        <v>#VALUE!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403</v>
      </c>
      <c r="E33" s="67" t="e">
        <f t="shared" si="7"/>
        <v>#VALUE!</v>
      </c>
      <c r="F33" s="68" t="s">
        <v>403</v>
      </c>
      <c r="G33" s="67" t="e">
        <f t="shared" si="8"/>
        <v>#VALUE!</v>
      </c>
      <c r="H33" s="68" t="s">
        <v>403</v>
      </c>
      <c r="I33" s="67" t="e">
        <f t="shared" si="9"/>
        <v>#VALUE!</v>
      </c>
      <c r="J33" s="68" t="s">
        <v>403</v>
      </c>
      <c r="K33" s="67" t="e">
        <f t="shared" si="9"/>
        <v>#VALUE!</v>
      </c>
      <c r="L33" s="68" t="s">
        <v>403</v>
      </c>
      <c r="M33" s="67" t="e">
        <f t="shared" si="9"/>
        <v>#VALUE!</v>
      </c>
      <c r="N33" s="95" t="s">
        <v>403</v>
      </c>
      <c r="O33" s="67" t="e">
        <f t="shared" si="10"/>
        <v>#VALUE!</v>
      </c>
      <c r="P33" s="96" t="s">
        <v>403</v>
      </c>
      <c r="Q33" s="67" t="e">
        <f t="shared" si="11"/>
        <v>#VALUE!</v>
      </c>
      <c r="R33" s="68" t="s">
        <v>403</v>
      </c>
      <c r="S33" s="67" t="e">
        <f t="shared" si="11"/>
        <v>#VALUE!</v>
      </c>
      <c r="T33" s="68" t="s">
        <v>403</v>
      </c>
      <c r="U33" s="67" t="e">
        <f t="shared" si="12"/>
        <v>#VALUE!</v>
      </c>
      <c r="V33" s="68" t="s">
        <v>403</v>
      </c>
      <c r="W33" s="67" t="e">
        <f t="shared" si="12"/>
        <v>#VALUE!</v>
      </c>
      <c r="X33" s="68" t="s">
        <v>403</v>
      </c>
      <c r="Y33" s="67" t="e">
        <f t="shared" si="12"/>
        <v>#VALUE!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403</v>
      </c>
      <c r="E34" s="67" t="e">
        <f t="shared" si="7"/>
        <v>#VALUE!</v>
      </c>
      <c r="F34" s="68" t="s">
        <v>403</v>
      </c>
      <c r="G34" s="67" t="e">
        <f t="shared" si="8"/>
        <v>#VALUE!</v>
      </c>
      <c r="H34" s="68" t="s">
        <v>403</v>
      </c>
      <c r="I34" s="67" t="e">
        <f t="shared" si="9"/>
        <v>#VALUE!</v>
      </c>
      <c r="J34" s="68" t="s">
        <v>403</v>
      </c>
      <c r="K34" s="67" t="e">
        <f t="shared" si="9"/>
        <v>#VALUE!</v>
      </c>
      <c r="L34" s="68" t="s">
        <v>403</v>
      </c>
      <c r="M34" s="67" t="e">
        <f t="shared" si="9"/>
        <v>#VALUE!</v>
      </c>
      <c r="N34" s="95" t="s">
        <v>403</v>
      </c>
      <c r="O34" s="67" t="e">
        <f t="shared" si="10"/>
        <v>#VALUE!</v>
      </c>
      <c r="P34" s="96" t="s">
        <v>403</v>
      </c>
      <c r="Q34" s="67" t="e">
        <f t="shared" si="11"/>
        <v>#VALUE!</v>
      </c>
      <c r="R34" s="68" t="s">
        <v>403</v>
      </c>
      <c r="S34" s="67" t="e">
        <f t="shared" si="11"/>
        <v>#VALUE!</v>
      </c>
      <c r="T34" s="68" t="s">
        <v>403</v>
      </c>
      <c r="U34" s="67" t="e">
        <f t="shared" si="12"/>
        <v>#VALUE!</v>
      </c>
      <c r="V34" s="68" t="s">
        <v>403</v>
      </c>
      <c r="W34" s="67" t="e">
        <f t="shared" si="12"/>
        <v>#VALUE!</v>
      </c>
      <c r="X34" s="68" t="s">
        <v>403</v>
      </c>
      <c r="Y34" s="67" t="e">
        <f t="shared" si="12"/>
        <v>#VALUE!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403</v>
      </c>
      <c r="E35" s="67" t="e">
        <f t="shared" si="7"/>
        <v>#VALUE!</v>
      </c>
      <c r="F35" s="68" t="s">
        <v>403</v>
      </c>
      <c r="G35" s="67" t="e">
        <f t="shared" si="8"/>
        <v>#VALUE!</v>
      </c>
      <c r="H35" s="68" t="s">
        <v>403</v>
      </c>
      <c r="I35" s="67" t="e">
        <f t="shared" si="9"/>
        <v>#VALUE!</v>
      </c>
      <c r="J35" s="68" t="s">
        <v>403</v>
      </c>
      <c r="K35" s="67" t="e">
        <f t="shared" si="9"/>
        <v>#VALUE!</v>
      </c>
      <c r="L35" s="68" t="s">
        <v>403</v>
      </c>
      <c r="M35" s="67" t="e">
        <f t="shared" si="9"/>
        <v>#VALUE!</v>
      </c>
      <c r="N35" s="95" t="s">
        <v>403</v>
      </c>
      <c r="O35" s="67" t="e">
        <f t="shared" si="10"/>
        <v>#VALUE!</v>
      </c>
      <c r="P35" s="96" t="s">
        <v>403</v>
      </c>
      <c r="Q35" s="67" t="e">
        <f t="shared" si="11"/>
        <v>#VALUE!</v>
      </c>
      <c r="R35" s="68" t="s">
        <v>403</v>
      </c>
      <c r="S35" s="67" t="e">
        <f t="shared" si="11"/>
        <v>#VALUE!</v>
      </c>
      <c r="T35" s="68" t="s">
        <v>403</v>
      </c>
      <c r="U35" s="67" t="e">
        <f t="shared" si="12"/>
        <v>#VALUE!</v>
      </c>
      <c r="V35" s="68" t="s">
        <v>403</v>
      </c>
      <c r="W35" s="67" t="e">
        <f t="shared" si="12"/>
        <v>#VALUE!</v>
      </c>
      <c r="X35" s="68" t="s">
        <v>403</v>
      </c>
      <c r="Y35" s="67" t="e">
        <f t="shared" si="12"/>
        <v>#VALUE!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 t="s">
        <v>403</v>
      </c>
      <c r="E36" s="98"/>
      <c r="F36" s="68">
        <v>0.06</v>
      </c>
      <c r="G36" s="98"/>
      <c r="H36" s="68" t="s">
        <v>403</v>
      </c>
      <c r="I36" s="98"/>
      <c r="J36" s="68">
        <v>0.06</v>
      </c>
      <c r="K36" s="98"/>
      <c r="L36" s="68">
        <v>0.06</v>
      </c>
      <c r="M36" s="98"/>
      <c r="N36" s="97">
        <v>0.1</v>
      </c>
      <c r="O36" s="98"/>
      <c r="P36" s="98">
        <v>0.1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403</v>
      </c>
      <c r="E37" s="96"/>
      <c r="F37" s="68" t="s">
        <v>403</v>
      </c>
      <c r="G37" s="96"/>
      <c r="H37" s="68" t="s">
        <v>403</v>
      </c>
      <c r="I37" s="96"/>
      <c r="J37" s="68" t="s">
        <v>403</v>
      </c>
      <c r="K37" s="96"/>
      <c r="L37" s="68" t="s">
        <v>403</v>
      </c>
      <c r="M37" s="96"/>
      <c r="N37" s="95" t="s">
        <v>403</v>
      </c>
      <c r="O37" s="96"/>
      <c r="P37" s="96" t="s">
        <v>403</v>
      </c>
      <c r="Q37" s="96"/>
      <c r="R37" s="68" t="s">
        <v>403</v>
      </c>
      <c r="S37" s="96"/>
      <c r="T37" s="68" t="s">
        <v>403</v>
      </c>
      <c r="U37" s="96"/>
      <c r="V37" s="68" t="s">
        <v>403</v>
      </c>
      <c r="W37" s="96"/>
      <c r="X37" s="68" t="s">
        <v>403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403</v>
      </c>
      <c r="E38" s="172" t="e">
        <f t="shared" ref="E38:M40" si="14">D38/1000</f>
        <v>#VALUE!</v>
      </c>
      <c r="F38" s="68" t="s">
        <v>403</v>
      </c>
      <c r="G38" s="172" t="e">
        <f t="shared" si="14"/>
        <v>#VALUE!</v>
      </c>
      <c r="H38" s="68" t="s">
        <v>403</v>
      </c>
      <c r="I38" s="172" t="e">
        <f t="shared" si="14"/>
        <v>#VALUE!</v>
      </c>
      <c r="J38" s="68" t="s">
        <v>403</v>
      </c>
      <c r="K38" s="172" t="e">
        <f t="shared" si="14"/>
        <v>#VALUE!</v>
      </c>
      <c r="L38" s="68" t="s">
        <v>403</v>
      </c>
      <c r="M38" s="172" t="e">
        <f t="shared" si="14"/>
        <v>#VALUE!</v>
      </c>
      <c r="N38" s="95" t="s">
        <v>403</v>
      </c>
      <c r="O38" s="172" t="e">
        <f t="shared" ref="O38:Y38" si="15">N38/1000</f>
        <v>#VALUE!</v>
      </c>
      <c r="P38" s="96" t="s">
        <v>403</v>
      </c>
      <c r="Q38" s="172" t="e">
        <f t="shared" si="15"/>
        <v>#VALUE!</v>
      </c>
      <c r="R38" s="68" t="s">
        <v>403</v>
      </c>
      <c r="S38" s="172" t="e">
        <f t="shared" si="15"/>
        <v>#VALUE!</v>
      </c>
      <c r="T38" s="68" t="s">
        <v>403</v>
      </c>
      <c r="U38" s="172" t="e">
        <f t="shared" si="15"/>
        <v>#VALUE!</v>
      </c>
      <c r="V38" s="68" t="s">
        <v>403</v>
      </c>
      <c r="W38" s="172" t="e">
        <f t="shared" si="15"/>
        <v>#VALUE!</v>
      </c>
      <c r="X38" s="68" t="s">
        <v>403</v>
      </c>
      <c r="Y38" s="172" t="e">
        <f t="shared" si="15"/>
        <v>#VALUE!</v>
      </c>
      <c r="Z38" s="96"/>
      <c r="AA38" s="172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403</v>
      </c>
      <c r="E39" s="96"/>
      <c r="F39" s="68" t="s">
        <v>403</v>
      </c>
      <c r="G39" s="96"/>
      <c r="H39" s="68" t="s">
        <v>403</v>
      </c>
      <c r="I39" s="96"/>
      <c r="J39" s="68" t="s">
        <v>403</v>
      </c>
      <c r="K39" s="96"/>
      <c r="L39" s="68" t="s">
        <v>403</v>
      </c>
      <c r="M39" s="96"/>
      <c r="N39" s="95" t="s">
        <v>403</v>
      </c>
      <c r="O39" s="96"/>
      <c r="P39" s="96" t="s">
        <v>403</v>
      </c>
      <c r="Q39" s="96"/>
      <c r="R39" s="68" t="s">
        <v>403</v>
      </c>
      <c r="S39" s="96"/>
      <c r="T39" s="68" t="s">
        <v>403</v>
      </c>
      <c r="U39" s="96"/>
      <c r="V39" s="68" t="s">
        <v>403</v>
      </c>
      <c r="W39" s="96"/>
      <c r="X39" s="68" t="s">
        <v>403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403</v>
      </c>
      <c r="E40" s="172" t="e">
        <f t="shared" si="14"/>
        <v>#VALUE!</v>
      </c>
      <c r="F40" s="68" t="s">
        <v>403</v>
      </c>
      <c r="G40" s="172" t="e">
        <f t="shared" si="14"/>
        <v>#VALUE!</v>
      </c>
      <c r="H40" s="68" t="s">
        <v>403</v>
      </c>
      <c r="I40" s="172" t="e">
        <f t="shared" si="14"/>
        <v>#VALUE!</v>
      </c>
      <c r="J40" s="68" t="s">
        <v>403</v>
      </c>
      <c r="K40" s="172" t="e">
        <f t="shared" si="14"/>
        <v>#VALUE!</v>
      </c>
      <c r="L40" s="68" t="s">
        <v>403</v>
      </c>
      <c r="M40" s="172" t="e">
        <f t="shared" si="14"/>
        <v>#VALUE!</v>
      </c>
      <c r="N40" s="95" t="s">
        <v>403</v>
      </c>
      <c r="O40" s="172" t="e">
        <f>N40/1000</f>
        <v>#VALUE!</v>
      </c>
      <c r="P40" s="96" t="s">
        <v>403</v>
      </c>
      <c r="Q40" s="172" t="e">
        <f>P40/1000</f>
        <v>#VALUE!</v>
      </c>
      <c r="R40" s="68" t="s">
        <v>403</v>
      </c>
      <c r="S40" s="172" t="e">
        <f>R40/1000</f>
        <v>#VALUE!</v>
      </c>
      <c r="T40" s="68" t="s">
        <v>403</v>
      </c>
      <c r="U40" s="172" t="e">
        <f>T40/1000</f>
        <v>#VALUE!</v>
      </c>
      <c r="V40" s="68" t="s">
        <v>403</v>
      </c>
      <c r="W40" s="172" t="e">
        <f>V40/1000</f>
        <v>#VALUE!</v>
      </c>
      <c r="X40" s="68" t="s">
        <v>403</v>
      </c>
      <c r="Y40" s="172" t="e">
        <f>X40/1000</f>
        <v>#VALUE!</v>
      </c>
      <c r="Z40" s="96"/>
      <c r="AA40" s="172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68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95">
        <v>0</v>
      </c>
      <c r="O41" s="96"/>
      <c r="P41" s="96">
        <v>0</v>
      </c>
      <c r="Q41" s="96"/>
      <c r="R41" s="68">
        <v>0</v>
      </c>
      <c r="S41" s="96"/>
      <c r="T41" s="68">
        <v>0</v>
      </c>
      <c r="U41" s="96"/>
      <c r="V41" s="68">
        <v>0</v>
      </c>
      <c r="W41" s="96"/>
      <c r="X41" s="68">
        <v>0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403</v>
      </c>
      <c r="E42" s="67" t="e">
        <f>D42/1000</f>
        <v>#VALUE!</v>
      </c>
      <c r="F42" s="68" t="s">
        <v>403</v>
      </c>
      <c r="G42" s="67" t="e">
        <f>F42/1000</f>
        <v>#VALUE!</v>
      </c>
      <c r="H42" s="68" t="s">
        <v>403</v>
      </c>
      <c r="I42" s="67" t="e">
        <f>H42/1000</f>
        <v>#VALUE!</v>
      </c>
      <c r="J42" s="68" t="s">
        <v>403</v>
      </c>
      <c r="K42" s="67" t="e">
        <f>J42/1000</f>
        <v>#VALUE!</v>
      </c>
      <c r="L42" s="68" t="s">
        <v>403</v>
      </c>
      <c r="M42" s="67" t="e">
        <f>L42/1000</f>
        <v>#VALUE!</v>
      </c>
      <c r="N42" s="95" t="s">
        <v>403</v>
      </c>
      <c r="O42" s="67" t="e">
        <f>N42/1000</f>
        <v>#VALUE!</v>
      </c>
      <c r="P42" s="96" t="s">
        <v>403</v>
      </c>
      <c r="Q42" s="67" t="e">
        <f>P42/1000</f>
        <v>#VALUE!</v>
      </c>
      <c r="R42" s="68" t="s">
        <v>403</v>
      </c>
      <c r="S42" s="67" t="e">
        <f>R42/1000</f>
        <v>#VALUE!</v>
      </c>
      <c r="T42" s="68" t="s">
        <v>403</v>
      </c>
      <c r="U42" s="67" t="e">
        <f>T42/1000</f>
        <v>#VALUE!</v>
      </c>
      <c r="V42" s="68" t="s">
        <v>403</v>
      </c>
      <c r="W42" s="67" t="e">
        <f>V42/1000</f>
        <v>#VALUE!</v>
      </c>
      <c r="X42" s="68" t="s">
        <v>403</v>
      </c>
      <c r="Y42" s="67" t="e">
        <f>X42/1000</f>
        <v>#VALUE!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403</v>
      </c>
      <c r="E43" s="96"/>
      <c r="F43" s="68" t="s">
        <v>403</v>
      </c>
      <c r="G43" s="96"/>
      <c r="H43" s="68" t="s">
        <v>403</v>
      </c>
      <c r="I43" s="96"/>
      <c r="J43" s="68" t="s">
        <v>403</v>
      </c>
      <c r="K43" s="96"/>
      <c r="L43" s="68" t="s">
        <v>403</v>
      </c>
      <c r="M43" s="96"/>
      <c r="N43" s="95" t="s">
        <v>403</v>
      </c>
      <c r="O43" s="96"/>
      <c r="P43" s="96" t="s">
        <v>403</v>
      </c>
      <c r="Q43" s="96"/>
      <c r="R43" s="68" t="s">
        <v>403</v>
      </c>
      <c r="S43" s="96"/>
      <c r="T43" s="68" t="s">
        <v>403</v>
      </c>
      <c r="U43" s="96"/>
      <c r="V43" s="68" t="s">
        <v>403</v>
      </c>
      <c r="W43" s="96"/>
      <c r="X43" s="68" t="s">
        <v>403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403</v>
      </c>
      <c r="E44" s="172" t="e">
        <f t="shared" ref="E44:M45" si="16">D44/1000</f>
        <v>#VALUE!</v>
      </c>
      <c r="F44" s="68" t="s">
        <v>403</v>
      </c>
      <c r="G44" s="172" t="e">
        <f t="shared" si="16"/>
        <v>#VALUE!</v>
      </c>
      <c r="H44" s="68" t="s">
        <v>403</v>
      </c>
      <c r="I44" s="172" t="e">
        <f t="shared" si="16"/>
        <v>#VALUE!</v>
      </c>
      <c r="J44" s="68" t="s">
        <v>403</v>
      </c>
      <c r="K44" s="172" t="e">
        <f t="shared" si="16"/>
        <v>#VALUE!</v>
      </c>
      <c r="L44" s="68" t="s">
        <v>403</v>
      </c>
      <c r="M44" s="172" t="e">
        <f t="shared" si="16"/>
        <v>#VALUE!</v>
      </c>
      <c r="N44" s="95" t="s">
        <v>403</v>
      </c>
      <c r="O44" s="172" t="e">
        <f t="shared" ref="O44:Q45" si="17">N44/1000</f>
        <v>#VALUE!</v>
      </c>
      <c r="P44" s="96" t="s">
        <v>403</v>
      </c>
      <c r="Q44" s="172" t="e">
        <f t="shared" si="17"/>
        <v>#VALUE!</v>
      </c>
      <c r="R44" s="68" t="s">
        <v>403</v>
      </c>
      <c r="S44" s="172" t="e">
        <f t="shared" ref="S44:S45" si="18">R44/1000</f>
        <v>#VALUE!</v>
      </c>
      <c r="T44" s="68" t="s">
        <v>403</v>
      </c>
      <c r="U44" s="172" t="e">
        <f t="shared" ref="U44:U45" si="19">T44/1000</f>
        <v>#VALUE!</v>
      </c>
      <c r="V44" s="68" t="s">
        <v>403</v>
      </c>
      <c r="W44" s="172" t="e">
        <f t="shared" ref="W44:W45" si="20">V44/1000</f>
        <v>#VALUE!</v>
      </c>
      <c r="X44" s="68" t="s">
        <v>403</v>
      </c>
      <c r="Y44" s="172" t="e">
        <f t="shared" ref="Y44:Y45" si="21">X44/1000</f>
        <v>#VALUE!</v>
      </c>
      <c r="Z44" s="96"/>
      <c r="AA44" s="172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403</v>
      </c>
      <c r="E45" s="172" t="e">
        <f t="shared" si="16"/>
        <v>#VALUE!</v>
      </c>
      <c r="F45" s="68" t="s">
        <v>403</v>
      </c>
      <c r="G45" s="172" t="e">
        <f t="shared" si="16"/>
        <v>#VALUE!</v>
      </c>
      <c r="H45" s="68" t="s">
        <v>403</v>
      </c>
      <c r="I45" s="172" t="e">
        <f t="shared" si="16"/>
        <v>#VALUE!</v>
      </c>
      <c r="J45" s="68" t="s">
        <v>403</v>
      </c>
      <c r="K45" s="172" t="e">
        <f t="shared" si="16"/>
        <v>#VALUE!</v>
      </c>
      <c r="L45" s="68" t="s">
        <v>403</v>
      </c>
      <c r="M45" s="172" t="e">
        <f t="shared" si="16"/>
        <v>#VALUE!</v>
      </c>
      <c r="N45" s="95" t="s">
        <v>403</v>
      </c>
      <c r="O45" s="172" t="e">
        <f t="shared" si="17"/>
        <v>#VALUE!</v>
      </c>
      <c r="P45" s="96" t="s">
        <v>403</v>
      </c>
      <c r="Q45" s="172" t="e">
        <f t="shared" si="17"/>
        <v>#VALUE!</v>
      </c>
      <c r="R45" s="68" t="s">
        <v>403</v>
      </c>
      <c r="S45" s="172" t="e">
        <f t="shared" si="18"/>
        <v>#VALUE!</v>
      </c>
      <c r="T45" s="68" t="s">
        <v>403</v>
      </c>
      <c r="U45" s="172" t="e">
        <f t="shared" si="19"/>
        <v>#VALUE!</v>
      </c>
      <c r="V45" s="68" t="s">
        <v>403</v>
      </c>
      <c r="W45" s="172" t="e">
        <f t="shared" si="20"/>
        <v>#VALUE!</v>
      </c>
      <c r="X45" s="68" t="s">
        <v>403</v>
      </c>
      <c r="Y45" s="172" t="e">
        <f t="shared" si="21"/>
        <v>#VALUE!</v>
      </c>
      <c r="Z45" s="96"/>
      <c r="AA45" s="172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403</v>
      </c>
      <c r="E46" s="96"/>
      <c r="F46" s="68" t="s">
        <v>403</v>
      </c>
      <c r="G46" s="96"/>
      <c r="H46" s="68" t="s">
        <v>403</v>
      </c>
      <c r="I46" s="96"/>
      <c r="J46" s="68" t="s">
        <v>403</v>
      </c>
      <c r="K46" s="96"/>
      <c r="L46" s="68" t="s">
        <v>403</v>
      </c>
      <c r="M46" s="96"/>
      <c r="N46" s="95" t="s">
        <v>403</v>
      </c>
      <c r="O46" s="96"/>
      <c r="P46" s="96" t="s">
        <v>403</v>
      </c>
      <c r="Q46" s="96"/>
      <c r="R46" s="68" t="s">
        <v>403</v>
      </c>
      <c r="S46" s="96"/>
      <c r="T46" s="68" t="s">
        <v>403</v>
      </c>
      <c r="U46" s="96"/>
      <c r="V46" s="68" t="s">
        <v>403</v>
      </c>
      <c r="W46" s="96"/>
      <c r="X46" s="68" t="s">
        <v>403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 t="s">
        <v>403</v>
      </c>
      <c r="Y47" s="67" t="e">
        <f>X47/1000</f>
        <v>#VALUE!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 t="s">
        <v>403</v>
      </c>
      <c r="Y48" s="67" t="e">
        <f>X48/1000</f>
        <v>#VALUE!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 t="s">
        <v>403</v>
      </c>
      <c r="Y49" s="67" t="e">
        <f>X49/1000</f>
        <v>#VALUE!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 t="s">
        <v>403</v>
      </c>
      <c r="Y50" s="67" t="e">
        <f>X50/1000</f>
        <v>#VALUE!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 t="s">
        <v>403</v>
      </c>
      <c r="Y52" s="67" t="e">
        <f>X52/1000</f>
        <v>#VALUE!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 t="s">
        <v>403</v>
      </c>
      <c r="E53" s="70"/>
      <c r="F53" s="68">
        <v>4.7</v>
      </c>
      <c r="G53" s="70"/>
      <c r="H53" s="68" t="s">
        <v>403</v>
      </c>
      <c r="I53" s="70"/>
      <c r="J53" s="68">
        <v>4.2</v>
      </c>
      <c r="K53" s="70"/>
      <c r="L53" s="68">
        <v>4.4000000000000004</v>
      </c>
      <c r="M53" s="70"/>
      <c r="N53" s="69">
        <v>7.5</v>
      </c>
      <c r="O53" s="70"/>
      <c r="P53" s="70">
        <v>7.7</v>
      </c>
      <c r="Q53" s="70"/>
      <c r="R53" s="68">
        <v>3.1</v>
      </c>
      <c r="S53" s="70"/>
      <c r="T53" s="68">
        <v>3.3</v>
      </c>
      <c r="U53" s="70"/>
      <c r="V53" s="68">
        <v>3.5</v>
      </c>
      <c r="W53" s="70"/>
      <c r="X53" s="68">
        <v>3.6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403</v>
      </c>
      <c r="E57" s="67" t="e">
        <f>D57/1000</f>
        <v>#VALUE!</v>
      </c>
      <c r="F57" s="68" t="s">
        <v>403</v>
      </c>
      <c r="G57" s="67" t="e">
        <f>F57/1000</f>
        <v>#VALUE!</v>
      </c>
      <c r="H57" s="68" t="s">
        <v>403</v>
      </c>
      <c r="I57" s="67" t="e">
        <f>H57/1000</f>
        <v>#VALUE!</v>
      </c>
      <c r="J57" s="68" t="s">
        <v>403</v>
      </c>
      <c r="K57" s="67" t="e">
        <f>J57/1000</f>
        <v>#VALUE!</v>
      </c>
      <c r="L57" s="68" t="s">
        <v>403</v>
      </c>
      <c r="M57" s="67" t="e">
        <f>L57/1000</f>
        <v>#VALUE!</v>
      </c>
      <c r="N57" s="101" t="s">
        <v>403</v>
      </c>
      <c r="O57" s="67" t="e">
        <f>N57/1000</f>
        <v>#VALUE!</v>
      </c>
      <c r="P57" s="102" t="s">
        <v>403</v>
      </c>
      <c r="Q57" s="67" t="e">
        <f>P57/1000</f>
        <v>#VALUE!</v>
      </c>
      <c r="R57" s="68" t="s">
        <v>403</v>
      </c>
      <c r="S57" s="67" t="e">
        <f>R57/1000</f>
        <v>#VALUE!</v>
      </c>
      <c r="T57" s="68" t="s">
        <v>403</v>
      </c>
      <c r="U57" s="67" t="e">
        <f>T57/1000</f>
        <v>#VALUE!</v>
      </c>
      <c r="V57" s="68" t="s">
        <v>403</v>
      </c>
      <c r="W57" s="67" t="e">
        <f>V57/1000</f>
        <v>#VALUE!</v>
      </c>
      <c r="X57" s="68" t="s">
        <v>403</v>
      </c>
      <c r="Y57" s="67" t="e">
        <f>X57/1000</f>
        <v>#VALUE!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403</v>
      </c>
      <c r="E58" s="67" t="e">
        <f>D58/1000</f>
        <v>#VALUE!</v>
      </c>
      <c r="F58" s="68" t="s">
        <v>403</v>
      </c>
      <c r="G58" s="67" t="e">
        <f>F58/1000</f>
        <v>#VALUE!</v>
      </c>
      <c r="H58" s="68" t="s">
        <v>403</v>
      </c>
      <c r="I58" s="67" t="e">
        <f>H58/1000</f>
        <v>#VALUE!</v>
      </c>
      <c r="J58" s="68" t="s">
        <v>403</v>
      </c>
      <c r="K58" s="67" t="e">
        <f>J58/1000</f>
        <v>#VALUE!</v>
      </c>
      <c r="L58" s="68" t="s">
        <v>403</v>
      </c>
      <c r="M58" s="67" t="e">
        <f>L58/1000</f>
        <v>#VALUE!</v>
      </c>
      <c r="N58" s="101" t="s">
        <v>403</v>
      </c>
      <c r="O58" s="67" t="e">
        <f>N58/1000</f>
        <v>#VALUE!</v>
      </c>
      <c r="P58" s="102" t="s">
        <v>403</v>
      </c>
      <c r="Q58" s="67" t="e">
        <f>P58/1000</f>
        <v>#VALUE!</v>
      </c>
      <c r="R58" s="68" t="s">
        <v>403</v>
      </c>
      <c r="S58" s="67" t="e">
        <f>R58/1000</f>
        <v>#VALUE!</v>
      </c>
      <c r="T58" s="68" t="s">
        <v>403</v>
      </c>
      <c r="U58" s="67" t="e">
        <f>T58/1000</f>
        <v>#VALUE!</v>
      </c>
      <c r="V58" s="68" t="s">
        <v>403</v>
      </c>
      <c r="W58" s="67" t="e">
        <f>V58/1000</f>
        <v>#VALUE!</v>
      </c>
      <c r="X58" s="68" t="s">
        <v>403</v>
      </c>
      <c r="Y58" s="67" t="e">
        <f>X58/1000</f>
        <v>#VALUE!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>
        <v>0</v>
      </c>
      <c r="G59" s="96"/>
      <c r="H59" s="68" t="s">
        <v>403</v>
      </c>
      <c r="I59" s="96"/>
      <c r="J59" s="68">
        <v>0</v>
      </c>
      <c r="K59" s="96"/>
      <c r="L59" s="68">
        <v>0</v>
      </c>
      <c r="M59" s="96"/>
      <c r="N59" s="95">
        <v>0</v>
      </c>
      <c r="O59" s="96"/>
      <c r="P59" s="96">
        <v>0</v>
      </c>
      <c r="Q59" s="96"/>
      <c r="R59" s="68">
        <v>0</v>
      </c>
      <c r="S59" s="96"/>
      <c r="T59" s="68">
        <v>0</v>
      </c>
      <c r="U59" s="96"/>
      <c r="V59" s="68">
        <v>0</v>
      </c>
      <c r="W59" s="96"/>
      <c r="X59" s="68">
        <v>0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 t="s">
        <v>403</v>
      </c>
      <c r="E61" s="70"/>
      <c r="F61" s="68">
        <v>0.5</v>
      </c>
      <c r="G61" s="70"/>
      <c r="H61" s="68">
        <v>0.6</v>
      </c>
      <c r="I61" s="70"/>
      <c r="J61" s="68">
        <v>0.4</v>
      </c>
      <c r="K61" s="70"/>
      <c r="L61" s="68">
        <v>0.5</v>
      </c>
      <c r="M61" s="70"/>
      <c r="N61" s="69">
        <v>0</v>
      </c>
      <c r="O61" s="70"/>
      <c r="P61" s="70">
        <v>0</v>
      </c>
      <c r="Q61" s="70"/>
      <c r="R61" s="68">
        <v>0.2</v>
      </c>
      <c r="S61" s="70"/>
      <c r="T61" s="68">
        <v>0.4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 t="s">
        <v>403</v>
      </c>
      <c r="E62" s="70"/>
      <c r="F62" s="68">
        <v>7.2</v>
      </c>
      <c r="G62" s="70"/>
      <c r="H62" s="68" t="s">
        <v>403</v>
      </c>
      <c r="I62" s="70"/>
      <c r="J62" s="68">
        <v>6.8</v>
      </c>
      <c r="K62" s="70"/>
      <c r="L62" s="68">
        <v>7</v>
      </c>
      <c r="M62" s="70"/>
      <c r="N62" s="69">
        <v>6.9</v>
      </c>
      <c r="O62" s="70"/>
      <c r="P62" s="70">
        <v>6.9</v>
      </c>
      <c r="Q62" s="70"/>
      <c r="R62" s="68">
        <v>7</v>
      </c>
      <c r="S62" s="70"/>
      <c r="T62" s="68">
        <v>7.3</v>
      </c>
      <c r="U62" s="70"/>
      <c r="V62" s="68">
        <v>6.3</v>
      </c>
      <c r="W62" s="70"/>
      <c r="X62" s="68">
        <v>6.3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 t="s">
        <v>403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 t="s">
        <v>403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 t="s">
        <v>403</v>
      </c>
      <c r="E65" s="70"/>
      <c r="F65" s="68">
        <v>0</v>
      </c>
      <c r="G65" s="70"/>
      <c r="H65" s="68" t="s">
        <v>403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 t="s">
        <v>403</v>
      </c>
      <c r="E66" s="109"/>
      <c r="F66" s="110">
        <v>0</v>
      </c>
      <c r="G66" s="109"/>
      <c r="H66" s="110" t="s">
        <v>403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57"/>
      <c r="B68" s="25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 t="s">
        <v>403</v>
      </c>
      <c r="Y70" s="67" t="e">
        <f t="shared" si="25"/>
        <v>#VALUE!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 t="s">
        <v>403</v>
      </c>
      <c r="Y71" s="67" t="e">
        <f t="shared" si="25"/>
        <v>#VALUE!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 t="s">
        <v>403</v>
      </c>
      <c r="Y72" s="67" t="e">
        <f t="shared" si="25"/>
        <v>#VALUE!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403</v>
      </c>
      <c r="E73" s="67" t="e">
        <f t="shared" si="22"/>
        <v>#VALUE!</v>
      </c>
      <c r="F73" s="68" t="s">
        <v>403</v>
      </c>
      <c r="G73" s="67" t="e">
        <f t="shared" si="23"/>
        <v>#VALUE!</v>
      </c>
      <c r="H73" s="92" t="s">
        <v>403</v>
      </c>
      <c r="I73" s="67" t="e">
        <f t="shared" si="23"/>
        <v>#VALUE!</v>
      </c>
      <c r="J73" s="92" t="s">
        <v>403</v>
      </c>
      <c r="K73" s="67" t="e">
        <f t="shared" si="23"/>
        <v>#VALUE!</v>
      </c>
      <c r="L73" s="92" t="s">
        <v>403</v>
      </c>
      <c r="M73" s="67" t="e">
        <f t="shared" si="23"/>
        <v>#VALUE!</v>
      </c>
      <c r="N73" s="91" t="s">
        <v>403</v>
      </c>
      <c r="O73" s="67" t="e">
        <f t="shared" si="24"/>
        <v>#VALUE!</v>
      </c>
      <c r="P73" s="92" t="s">
        <v>403</v>
      </c>
      <c r="Q73" s="67" t="e">
        <f t="shared" si="25"/>
        <v>#VALUE!</v>
      </c>
      <c r="R73" s="68" t="s">
        <v>403</v>
      </c>
      <c r="S73" s="67" t="e">
        <f t="shared" si="25"/>
        <v>#VALUE!</v>
      </c>
      <c r="T73" s="92" t="s">
        <v>403</v>
      </c>
      <c r="U73" s="67" t="e">
        <f t="shared" si="25"/>
        <v>#VALUE!</v>
      </c>
      <c r="V73" s="92" t="s">
        <v>403</v>
      </c>
      <c r="W73" s="67" t="e">
        <f t="shared" si="25"/>
        <v>#VALUE!</v>
      </c>
      <c r="X73" s="92" t="s">
        <v>403</v>
      </c>
      <c r="Y73" s="67" t="e">
        <f t="shared" si="25"/>
        <v>#VALUE!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403</v>
      </c>
      <c r="E74" s="67" t="e">
        <f t="shared" si="22"/>
        <v>#VALUE!</v>
      </c>
      <c r="F74" s="68" t="s">
        <v>403</v>
      </c>
      <c r="G74" s="67" t="e">
        <f t="shared" si="23"/>
        <v>#VALUE!</v>
      </c>
      <c r="H74" s="96" t="s">
        <v>403</v>
      </c>
      <c r="I74" s="67" t="e">
        <f t="shared" si="23"/>
        <v>#VALUE!</v>
      </c>
      <c r="J74" s="96" t="s">
        <v>403</v>
      </c>
      <c r="K74" s="67" t="e">
        <f t="shared" si="23"/>
        <v>#VALUE!</v>
      </c>
      <c r="L74" s="96" t="s">
        <v>403</v>
      </c>
      <c r="M74" s="67" t="e">
        <f t="shared" si="23"/>
        <v>#VALUE!</v>
      </c>
      <c r="N74" s="95" t="s">
        <v>403</v>
      </c>
      <c r="O74" s="67" t="e">
        <f t="shared" si="24"/>
        <v>#VALUE!</v>
      </c>
      <c r="P74" s="96" t="s">
        <v>403</v>
      </c>
      <c r="Q74" s="67" t="e">
        <f t="shared" si="25"/>
        <v>#VALUE!</v>
      </c>
      <c r="R74" s="68" t="s">
        <v>403</v>
      </c>
      <c r="S74" s="67" t="e">
        <f t="shared" si="25"/>
        <v>#VALUE!</v>
      </c>
      <c r="T74" s="96" t="s">
        <v>403</v>
      </c>
      <c r="U74" s="67" t="e">
        <f t="shared" si="25"/>
        <v>#VALUE!</v>
      </c>
      <c r="V74" s="96" t="s">
        <v>403</v>
      </c>
      <c r="W74" s="67" t="e">
        <f t="shared" si="25"/>
        <v>#VALUE!</v>
      </c>
      <c r="X74" s="96" t="s">
        <v>403</v>
      </c>
      <c r="Y74" s="67" t="e">
        <f t="shared" si="25"/>
        <v>#VALUE!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403</v>
      </c>
      <c r="E75" s="67" t="e">
        <f t="shared" si="22"/>
        <v>#VALUE!</v>
      </c>
      <c r="F75" s="68" t="s">
        <v>403</v>
      </c>
      <c r="G75" s="67" t="e">
        <f t="shared" si="23"/>
        <v>#VALUE!</v>
      </c>
      <c r="H75" s="96" t="s">
        <v>403</v>
      </c>
      <c r="I75" s="67" t="e">
        <f>H75/1000</f>
        <v>#VALUE!</v>
      </c>
      <c r="J75" s="96" t="s">
        <v>403</v>
      </c>
      <c r="K75" s="67" t="e">
        <f>J75/1000</f>
        <v>#VALUE!</v>
      </c>
      <c r="L75" s="96" t="s">
        <v>403</v>
      </c>
      <c r="M75" s="67" t="e">
        <f>L75/1000</f>
        <v>#VALUE!</v>
      </c>
      <c r="N75" s="95" t="s">
        <v>403</v>
      </c>
      <c r="O75" s="67" t="e">
        <f t="shared" si="24"/>
        <v>#VALUE!</v>
      </c>
      <c r="P75" s="96" t="s">
        <v>403</v>
      </c>
      <c r="Q75" s="67" t="e">
        <f t="shared" si="25"/>
        <v>#VALUE!</v>
      </c>
      <c r="R75" s="68" t="s">
        <v>403</v>
      </c>
      <c r="S75" s="67" t="e">
        <f t="shared" si="25"/>
        <v>#VALUE!</v>
      </c>
      <c r="T75" s="96" t="s">
        <v>403</v>
      </c>
      <c r="U75" s="67" t="e">
        <f>T75/1000</f>
        <v>#VALUE!</v>
      </c>
      <c r="V75" s="96" t="s">
        <v>403</v>
      </c>
      <c r="W75" s="67" t="e">
        <f>V75/1000</f>
        <v>#VALUE!</v>
      </c>
      <c r="X75" s="96" t="s">
        <v>403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403</v>
      </c>
      <c r="E78" s="95"/>
      <c r="F78" s="68" t="s">
        <v>403</v>
      </c>
      <c r="G78" s="96"/>
      <c r="H78" s="96" t="s">
        <v>403</v>
      </c>
      <c r="I78" s="96"/>
      <c r="J78" s="96" t="s">
        <v>403</v>
      </c>
      <c r="K78" s="96"/>
      <c r="L78" s="96" t="s">
        <v>403</v>
      </c>
      <c r="M78" s="96"/>
      <c r="N78" s="95" t="s">
        <v>403</v>
      </c>
      <c r="O78" s="95"/>
      <c r="P78" s="96" t="s">
        <v>403</v>
      </c>
      <c r="Q78" s="96"/>
      <c r="R78" s="68" t="s">
        <v>403</v>
      </c>
      <c r="S78" s="96"/>
      <c r="T78" s="96" t="s">
        <v>403</v>
      </c>
      <c r="U78" s="96"/>
      <c r="V78" s="96" t="s">
        <v>403</v>
      </c>
      <c r="W78" s="96"/>
      <c r="X78" s="96" t="s">
        <v>403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403</v>
      </c>
      <c r="E79" s="95"/>
      <c r="F79" s="68" t="s">
        <v>403</v>
      </c>
      <c r="G79" s="96"/>
      <c r="H79" s="96" t="s">
        <v>403</v>
      </c>
      <c r="I79" s="96"/>
      <c r="J79" s="96" t="s">
        <v>403</v>
      </c>
      <c r="K79" s="96"/>
      <c r="L79" s="96" t="s">
        <v>403</v>
      </c>
      <c r="M79" s="96"/>
      <c r="N79" s="95" t="s">
        <v>403</v>
      </c>
      <c r="O79" s="95"/>
      <c r="P79" s="96" t="s">
        <v>403</v>
      </c>
      <c r="Q79" s="96"/>
      <c r="R79" s="68" t="s">
        <v>403</v>
      </c>
      <c r="S79" s="96"/>
      <c r="T79" s="96" t="s">
        <v>403</v>
      </c>
      <c r="U79" s="96"/>
      <c r="V79" s="96" t="s">
        <v>403</v>
      </c>
      <c r="W79" s="96"/>
      <c r="X79" s="96" t="s">
        <v>403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 t="s">
        <v>403</v>
      </c>
      <c r="E81" s="69"/>
      <c r="F81" s="68">
        <v>0.8</v>
      </c>
      <c r="G81" s="70"/>
      <c r="H81" s="70" t="s">
        <v>403</v>
      </c>
      <c r="I81" s="70"/>
      <c r="J81" s="70">
        <v>0.8</v>
      </c>
      <c r="K81" s="70"/>
      <c r="L81" s="70">
        <v>0.5</v>
      </c>
      <c r="M81" s="70"/>
      <c r="N81" s="69">
        <v>0.8</v>
      </c>
      <c r="O81" s="69"/>
      <c r="P81" s="70">
        <v>0.6</v>
      </c>
      <c r="Q81" s="70"/>
      <c r="R81" s="68">
        <v>0.6</v>
      </c>
      <c r="S81" s="70"/>
      <c r="T81" s="70">
        <v>0.6</v>
      </c>
      <c r="U81" s="70"/>
      <c r="V81" s="70">
        <v>0.6</v>
      </c>
      <c r="W81" s="70"/>
      <c r="X81" s="70">
        <v>0.5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403</v>
      </c>
      <c r="E83" s="172" t="e">
        <f t="shared" ref="E83" si="27">D83/1000</f>
        <v>#VALUE!</v>
      </c>
      <c r="F83" s="68" t="s">
        <v>403</v>
      </c>
      <c r="G83" s="172" t="e">
        <f t="shared" ref="G83" si="28">F83/1000</f>
        <v>#VALUE!</v>
      </c>
      <c r="H83" s="96" t="s">
        <v>403</v>
      </c>
      <c r="I83" s="172" t="e">
        <f t="shared" ref="I83" si="29">H83/1000</f>
        <v>#VALUE!</v>
      </c>
      <c r="J83" s="96" t="s">
        <v>403</v>
      </c>
      <c r="K83" s="172" t="e">
        <f t="shared" ref="K83" si="30">J83/1000</f>
        <v>#VALUE!</v>
      </c>
      <c r="L83" s="96" t="s">
        <v>403</v>
      </c>
      <c r="M83" s="172" t="e">
        <f t="shared" ref="M83" si="31">L83/1000</f>
        <v>#VALUE!</v>
      </c>
      <c r="N83" s="95" t="s">
        <v>403</v>
      </c>
      <c r="O83" s="172" t="e">
        <f t="shared" ref="O83" si="32">N83/1000</f>
        <v>#VALUE!</v>
      </c>
      <c r="P83" s="96" t="s">
        <v>403</v>
      </c>
      <c r="Q83" s="172" t="e">
        <f t="shared" ref="Q83" si="33">P83/1000</f>
        <v>#VALUE!</v>
      </c>
      <c r="R83" s="68" t="s">
        <v>403</v>
      </c>
      <c r="S83" s="172" t="e">
        <f t="shared" ref="S83" si="34">R83/1000</f>
        <v>#VALUE!</v>
      </c>
      <c r="T83" s="96" t="s">
        <v>403</v>
      </c>
      <c r="U83" s="172" t="e">
        <f t="shared" ref="U83" si="35">T83/1000</f>
        <v>#VALUE!</v>
      </c>
      <c r="V83" s="96" t="s">
        <v>403</v>
      </c>
      <c r="W83" s="172" t="e">
        <f t="shared" ref="W83" si="36">V83/1000</f>
        <v>#VALUE!</v>
      </c>
      <c r="X83" s="96" t="s">
        <v>403</v>
      </c>
      <c r="Y83" s="172" t="e">
        <f t="shared" ref="Y83" si="37">X83/1000</f>
        <v>#VALUE!</v>
      </c>
      <c r="Z83" s="96"/>
      <c r="AA83" s="172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403</v>
      </c>
      <c r="E85" s="95"/>
      <c r="F85" s="68" t="s">
        <v>403</v>
      </c>
      <c r="G85" s="96"/>
      <c r="H85" s="96" t="s">
        <v>403</v>
      </c>
      <c r="I85" s="96"/>
      <c r="J85" s="96" t="s">
        <v>403</v>
      </c>
      <c r="K85" s="96"/>
      <c r="L85" s="96" t="s">
        <v>403</v>
      </c>
      <c r="M85" s="96"/>
      <c r="N85" s="95" t="s">
        <v>403</v>
      </c>
      <c r="O85" s="95"/>
      <c r="P85" s="96" t="s">
        <v>403</v>
      </c>
      <c r="Q85" s="96"/>
      <c r="R85" s="68" t="s">
        <v>403</v>
      </c>
      <c r="S85" s="96"/>
      <c r="T85" s="96" t="s">
        <v>403</v>
      </c>
      <c r="U85" s="96"/>
      <c r="V85" s="96" t="s">
        <v>403</v>
      </c>
      <c r="W85" s="96"/>
      <c r="X85" s="96" t="s">
        <v>403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403</v>
      </c>
      <c r="E86" s="95"/>
      <c r="F86" s="68" t="s">
        <v>403</v>
      </c>
      <c r="G86" s="96"/>
      <c r="H86" s="96" t="s">
        <v>403</v>
      </c>
      <c r="I86" s="96"/>
      <c r="J86" s="96" t="s">
        <v>403</v>
      </c>
      <c r="K86" s="96"/>
      <c r="L86" s="96" t="s">
        <v>403</v>
      </c>
      <c r="M86" s="96"/>
      <c r="N86" s="95" t="s">
        <v>403</v>
      </c>
      <c r="O86" s="95"/>
      <c r="P86" s="96" t="s">
        <v>403</v>
      </c>
      <c r="Q86" s="96"/>
      <c r="R86" s="68" t="s">
        <v>403</v>
      </c>
      <c r="S86" s="96"/>
      <c r="T86" s="96" t="s">
        <v>403</v>
      </c>
      <c r="U86" s="96"/>
      <c r="V86" s="96" t="s">
        <v>403</v>
      </c>
      <c r="W86" s="96"/>
      <c r="X86" s="96" t="s">
        <v>403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403</v>
      </c>
      <c r="E87" s="69"/>
      <c r="F87" s="68" t="s">
        <v>403</v>
      </c>
      <c r="G87" s="70"/>
      <c r="H87" s="70" t="s">
        <v>403</v>
      </c>
      <c r="I87" s="70"/>
      <c r="J87" s="70" t="s">
        <v>403</v>
      </c>
      <c r="K87" s="70"/>
      <c r="L87" s="70" t="s">
        <v>403</v>
      </c>
      <c r="M87" s="70"/>
      <c r="N87" s="69" t="s">
        <v>403</v>
      </c>
      <c r="O87" s="69"/>
      <c r="P87" s="70" t="s">
        <v>403</v>
      </c>
      <c r="Q87" s="70"/>
      <c r="R87" s="68" t="s">
        <v>403</v>
      </c>
      <c r="S87" s="70"/>
      <c r="T87" s="70" t="s">
        <v>403</v>
      </c>
      <c r="U87" s="70"/>
      <c r="V87" s="70" t="s">
        <v>403</v>
      </c>
      <c r="W87" s="70"/>
      <c r="X87" s="70" t="s">
        <v>403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403</v>
      </c>
      <c r="E88" s="66"/>
      <c r="F88" s="68" t="s">
        <v>403</v>
      </c>
      <c r="G88" s="68"/>
      <c r="H88" s="68" t="s">
        <v>403</v>
      </c>
      <c r="I88" s="68"/>
      <c r="J88" s="68" t="s">
        <v>403</v>
      </c>
      <c r="K88" s="68"/>
      <c r="L88" s="68" t="s">
        <v>403</v>
      </c>
      <c r="M88" s="68"/>
      <c r="N88" s="66" t="s">
        <v>403</v>
      </c>
      <c r="O88" s="66"/>
      <c r="P88" s="68" t="s">
        <v>403</v>
      </c>
      <c r="Q88" s="68"/>
      <c r="R88" s="68" t="s">
        <v>403</v>
      </c>
      <c r="S88" s="68"/>
      <c r="T88" s="68" t="s">
        <v>403</v>
      </c>
      <c r="U88" s="68"/>
      <c r="V88" s="68" t="s">
        <v>403</v>
      </c>
      <c r="W88" s="68"/>
      <c r="X88" s="68" t="s">
        <v>403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 t="s">
        <v>403</v>
      </c>
      <c r="E90" s="69"/>
      <c r="F90" s="68">
        <v>0</v>
      </c>
      <c r="G90" s="70"/>
      <c r="H90" s="70" t="s">
        <v>403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 t="s">
        <v>403</v>
      </c>
      <c r="E91" s="69"/>
      <c r="F91" s="68">
        <v>7.2</v>
      </c>
      <c r="G91" s="70"/>
      <c r="H91" s="70" t="s">
        <v>403</v>
      </c>
      <c r="I91" s="70"/>
      <c r="J91" s="70">
        <v>6.8</v>
      </c>
      <c r="K91" s="70"/>
      <c r="L91" s="70">
        <v>7</v>
      </c>
      <c r="M91" s="70"/>
      <c r="N91" s="69">
        <v>6.9</v>
      </c>
      <c r="O91" s="69"/>
      <c r="P91" s="70">
        <v>6.9</v>
      </c>
      <c r="Q91" s="70"/>
      <c r="R91" s="68">
        <v>7</v>
      </c>
      <c r="S91" s="70"/>
      <c r="T91" s="70">
        <v>7.3</v>
      </c>
      <c r="U91" s="70"/>
      <c r="V91" s="70">
        <v>6.3</v>
      </c>
      <c r="W91" s="70"/>
      <c r="X91" s="70">
        <v>6.3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403</v>
      </c>
      <c r="E93" s="66"/>
      <c r="F93" s="68" t="s">
        <v>403</v>
      </c>
      <c r="G93" s="68"/>
      <c r="H93" s="68" t="s">
        <v>403</v>
      </c>
      <c r="I93" s="68"/>
      <c r="J93" s="68" t="s">
        <v>403</v>
      </c>
      <c r="K93" s="68"/>
      <c r="L93" s="68" t="s">
        <v>403</v>
      </c>
      <c r="M93" s="68"/>
      <c r="N93" s="66" t="s">
        <v>403</v>
      </c>
      <c r="O93" s="66"/>
      <c r="P93" s="68" t="s">
        <v>403</v>
      </c>
      <c r="Q93" s="68"/>
      <c r="R93" s="68" t="s">
        <v>403</v>
      </c>
      <c r="S93" s="68"/>
      <c r="T93" s="68" t="s">
        <v>403</v>
      </c>
      <c r="U93" s="68"/>
      <c r="V93" s="68" t="s">
        <v>403</v>
      </c>
      <c r="W93" s="68"/>
      <c r="X93" s="68" t="s">
        <v>403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403</v>
      </c>
      <c r="E94" s="95"/>
      <c r="F94" s="68" t="s">
        <v>403</v>
      </c>
      <c r="G94" s="96"/>
      <c r="H94" s="96" t="s">
        <v>403</v>
      </c>
      <c r="I94" s="96"/>
      <c r="J94" s="96" t="s">
        <v>403</v>
      </c>
      <c r="K94" s="96"/>
      <c r="L94" s="96" t="s">
        <v>403</v>
      </c>
      <c r="M94" s="96"/>
      <c r="N94" s="95" t="s">
        <v>403</v>
      </c>
      <c r="O94" s="95"/>
      <c r="P94" s="96" t="s">
        <v>403</v>
      </c>
      <c r="Q94" s="96"/>
      <c r="R94" s="68" t="s">
        <v>403</v>
      </c>
      <c r="S94" s="96"/>
      <c r="T94" s="96" t="s">
        <v>403</v>
      </c>
      <c r="U94" s="96"/>
      <c r="V94" s="96" t="s">
        <v>403</v>
      </c>
      <c r="W94" s="96"/>
      <c r="X94" s="96" t="s">
        <v>403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403</v>
      </c>
      <c r="E95" s="172" t="e">
        <f t="shared" ref="E95" si="39">D95/1000</f>
        <v>#VALUE!</v>
      </c>
      <c r="F95" s="131" t="s">
        <v>403</v>
      </c>
      <c r="G95" s="172" t="e">
        <f t="shared" ref="G95" si="40">F95/1000</f>
        <v>#VALUE!</v>
      </c>
      <c r="H95" s="130" t="s">
        <v>403</v>
      </c>
      <c r="I95" s="172" t="e">
        <f t="shared" ref="I95" si="41">H95/1000</f>
        <v>#VALUE!</v>
      </c>
      <c r="J95" s="130" t="s">
        <v>403</v>
      </c>
      <c r="K95" s="172" t="e">
        <f t="shared" ref="K95" si="42">J95/1000</f>
        <v>#VALUE!</v>
      </c>
      <c r="L95" s="130" t="s">
        <v>403</v>
      </c>
      <c r="M95" s="172" t="e">
        <f t="shared" ref="M95" si="43">L95/1000</f>
        <v>#VALUE!</v>
      </c>
      <c r="N95" s="97" t="s">
        <v>403</v>
      </c>
      <c r="O95" s="172" t="e">
        <f t="shared" ref="O95" si="44">N95/1000</f>
        <v>#VALUE!</v>
      </c>
      <c r="P95" s="98" t="s">
        <v>403</v>
      </c>
      <c r="Q95" s="172" t="e">
        <f t="shared" ref="Q95" si="45">P95/1000</f>
        <v>#VALUE!</v>
      </c>
      <c r="R95" s="68" t="s">
        <v>403</v>
      </c>
      <c r="S95" s="172" t="e">
        <f t="shared" ref="S95" si="46">R95/1000</f>
        <v>#VALUE!</v>
      </c>
      <c r="T95" s="98" t="s">
        <v>403</v>
      </c>
      <c r="U95" s="172" t="e">
        <f t="shared" ref="U95" si="47">T95/1000</f>
        <v>#VALUE!</v>
      </c>
      <c r="V95" s="98" t="s">
        <v>403</v>
      </c>
      <c r="W95" s="172" t="e">
        <f t="shared" ref="W95" si="48">V95/1000</f>
        <v>#VALUE!</v>
      </c>
      <c r="X95" s="98" t="s">
        <v>403</v>
      </c>
      <c r="Y95" s="172" t="e">
        <f t="shared" ref="Y95" si="49">X95/1000</f>
        <v>#VALUE!</v>
      </c>
      <c r="Z95" s="130"/>
      <c r="AA95" s="172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3" t="s">
        <v>176</v>
      </c>
      <c r="C96" s="174"/>
      <c r="D96" s="134" t="s">
        <v>403</v>
      </c>
      <c r="E96" s="175" t="e">
        <f>D96/1000</f>
        <v>#VALUE!</v>
      </c>
      <c r="F96" s="110" t="s">
        <v>403</v>
      </c>
      <c r="G96" s="67" t="e">
        <f>F96/1000</f>
        <v>#VALUE!</v>
      </c>
      <c r="H96" s="135" t="s">
        <v>403</v>
      </c>
      <c r="I96" s="67" t="e">
        <f>H96/1000</f>
        <v>#VALUE!</v>
      </c>
      <c r="J96" s="135" t="s">
        <v>403</v>
      </c>
      <c r="K96" s="67" t="e">
        <f>J96/1000</f>
        <v>#VALUE!</v>
      </c>
      <c r="L96" s="135" t="s">
        <v>403</v>
      </c>
      <c r="M96" s="67" t="e">
        <f>L96/1000</f>
        <v>#VALUE!</v>
      </c>
      <c r="N96" s="134" t="s">
        <v>403</v>
      </c>
      <c r="O96" s="175" t="e">
        <f>N96/1000</f>
        <v>#VALUE!</v>
      </c>
      <c r="P96" s="135" t="s">
        <v>403</v>
      </c>
      <c r="Q96" s="175" t="e">
        <f>P96/1000</f>
        <v>#VALUE!</v>
      </c>
      <c r="R96" s="110" t="s">
        <v>403</v>
      </c>
      <c r="S96" s="175" t="e">
        <f>R96/1000</f>
        <v>#VALUE!</v>
      </c>
      <c r="T96" s="135" t="s">
        <v>403</v>
      </c>
      <c r="U96" s="175" t="e">
        <f>T96/1000</f>
        <v>#VALUE!</v>
      </c>
      <c r="V96" s="135" t="s">
        <v>403</v>
      </c>
      <c r="W96" s="175" t="e">
        <f>V96/1000</f>
        <v>#VALUE!</v>
      </c>
      <c r="X96" s="135" t="s">
        <v>403</v>
      </c>
      <c r="Y96" s="175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 t="s">
        <v>403</v>
      </c>
      <c r="E100" s="69"/>
      <c r="F100" s="68">
        <v>5.4</v>
      </c>
      <c r="G100" s="70"/>
      <c r="H100" s="70" t="s">
        <v>403</v>
      </c>
      <c r="I100" s="70"/>
      <c r="J100" s="70">
        <v>3.2</v>
      </c>
      <c r="K100" s="70"/>
      <c r="L100" s="70">
        <v>3.2</v>
      </c>
      <c r="M100" s="70"/>
      <c r="N100" s="69">
        <v>4.7</v>
      </c>
      <c r="O100" s="69"/>
      <c r="P100" s="70">
        <v>4.8</v>
      </c>
      <c r="Q100" s="70"/>
      <c r="R100" s="68">
        <v>2.9</v>
      </c>
      <c r="S100" s="70"/>
      <c r="T100" s="70">
        <v>3</v>
      </c>
      <c r="U100" s="70"/>
      <c r="V100" s="70">
        <v>6.5</v>
      </c>
      <c r="W100" s="70"/>
      <c r="X100" s="70">
        <v>6.5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 t="s">
        <v>403</v>
      </c>
      <c r="E101" s="69"/>
      <c r="F101" s="68">
        <v>0.36</v>
      </c>
      <c r="G101" s="70"/>
      <c r="H101" s="70" t="s">
        <v>403</v>
      </c>
      <c r="I101" s="70"/>
      <c r="J101" s="70">
        <v>0.05</v>
      </c>
      <c r="K101" s="70"/>
      <c r="L101" s="70">
        <v>0.05</v>
      </c>
      <c r="M101" s="70"/>
      <c r="N101" s="69">
        <v>0.08</v>
      </c>
      <c r="O101" s="69"/>
      <c r="P101" s="70">
        <v>0.05</v>
      </c>
      <c r="Q101" s="70"/>
      <c r="R101" s="68">
        <v>0.17</v>
      </c>
      <c r="S101" s="70"/>
      <c r="T101" s="70">
        <v>0.15</v>
      </c>
      <c r="U101" s="70"/>
      <c r="V101" s="70">
        <v>0.17</v>
      </c>
      <c r="W101" s="70"/>
      <c r="X101" s="70">
        <v>0.15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57"/>
      <c r="B132" s="257"/>
      <c r="C132" s="202"/>
      <c r="D132" s="202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Z6:Z7"/>
    <mergeCell ref="X4:Y5"/>
    <mergeCell ref="X6:X7"/>
    <mergeCell ref="V6:V7"/>
    <mergeCell ref="P6:P7"/>
    <mergeCell ref="R6:R7"/>
    <mergeCell ref="T4:U5"/>
    <mergeCell ref="R4:S5"/>
    <mergeCell ref="T6:T7"/>
    <mergeCell ref="V4:W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83">
        <v>46113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84">
        <v>46113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46114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46115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46116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46117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46118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46119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46120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46121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46122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46123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46124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46125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46126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46127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46128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46129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46130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46131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46132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46133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46134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46135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46136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46137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46138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46139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46140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46141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46142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baseType="lpstr" size="18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2026-04-29T23:49:54Z</cp:lastPrinted>
  <dcterms:created xsi:type="dcterms:W3CDTF">2020-11-06T01:25:08Z</dcterms:created>
  <dcterms:modified xsi:type="dcterms:W3CDTF">2026-06-19T07:00:25Z</dcterms:modified>
</cp:coreProperties>
</file>