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7AFE850D-FCC8-4DFC-AF7A-4E1883B3FA0D}" xr6:coauthVersionLast="47" xr6:coauthVersionMax="47" xr10:uidLastSave="{00000000-0000-0000-0000-000000000000}"/>
  <bookViews>
    <workbookView xWindow="220" yWindow="540" windowWidth="14530" windowHeight="96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<sst xmlns="http://schemas.openxmlformats.org/spreadsheetml/2006/main" count="5456" uniqueCount="435">
  <si>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</si>
  <si>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</si>
  <si>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</si>
  <si>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</si>
  <si>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</si>
  <si>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</si>
  <si>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</si>
  <si>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</si>
  <si>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</si>
  <si>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</si>
  <si>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</si>
  <si>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</si>
  <si>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</si>
  <si>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</si>
  <si>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</si>
  <si>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</si>
  <si>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</si>
  <si>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</si>
  <si>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</si>
  <si>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</si>
  <si>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</si>
  <si>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</si>
  <si>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</si>
  <si>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</si>
  <si>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</si>
  <si>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</si>
  <si>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</si>
  <si>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</si>
  <si>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</si>
  <si>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</si>
  <si>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</si>
  <si>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</si>
  <si>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</si>
  <si>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</si>
  <si>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</si>
  <si>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</si>
  <si>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</si>
  <si>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</si>
  <si>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</si>
  <si>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</si>
  <si>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</si>
  <si>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</si>
  <si>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</si>
  <si>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</si>
  <si>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</si>
  <si>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</si>
  <si>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</si>
  <si>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</si>
  <si>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</si>
  <si>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</si>
  <si>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</si>
  <si>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</si>
  <si>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</si>
  <si>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</si>
  <si>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</si>
  <si>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</si>
  <si>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</si>
  <si>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</si>
  <si>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</si>
  <si>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</si>
  <si>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</si>
  <si>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</si>
  <si>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</si>
  <si>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</si>
  <si>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</si>
  <si>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</si>
  <si>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</si>
  <si>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</si>
  <si>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</si>
  <si>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</si>
  <si>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</si>
  <si>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</si>
  <si>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</si>
  <si>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</si>
  <si>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</si>
  <si>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</si>
  <si>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</si>
  <si>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</si>
  <si>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</si>
  <si>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</si>
  <si>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</si>
  <si>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</si>
  <si>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</si>
  <si>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</si>
  <si>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</si>
  <si>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</si>
  <si>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</si>
  <si>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</si>
  <si>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</si>
  <si>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</si>
  <si>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</si>
  <si>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</si>
  <si>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</si>
  <si>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</si>
  <si>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</si>
  <si>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</si>
  <si>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</si>
  <si>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</si>
  <si>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</si>
  <si>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</si>
  <si>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</si>
  <si>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</si>
  <si>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</si>
  <si>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</si>
  <si>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</si>
  <si>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</si>
  <si>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</si>
  <si>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</si>
  <si>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</si>
  <si>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</si>
  <si>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</si>
  <si>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</si>
  <si>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</si>
  <si>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</si>
  <si>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</si>
  <si>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</si>
  <si>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</si>
  <si>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</si>
  <si>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</si>
  <si>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</si>
  <si>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</si>
  <si>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</si>
  <si>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</si>
  <si>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</si>
  <si>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</si>
  <si>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</si>
  <si>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</si>
  <si>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</si>
  <si>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</si>
  <si>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</si>
  <si>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</si>
  <si>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</si>
  <si>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</si>
  <si>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</si>
  <si>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</si>
  <si>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</si>
  <si>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</si>
  <si>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</si>
  <si>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</si>
  <si>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</si>
  <si>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</si>
  <si>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</si>
  <si>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</si>
  <si>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</si>
  <si>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</si>
  <si>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</si>
  <si>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</si>
  <si>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</si>
  <si>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</si>
  <si>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</si>
  <si>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</si>
  <si>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</si>
  <si>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</si>
  <si>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</si>
  <si>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</si>
  <si>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</si>
  <si>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</si>
  <si>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</si>
  <si>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</si>
  <si>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</si>
  <si>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</si>
  <si>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</si>
  <si>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</si>
  <si>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</si>
  <si>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</si>
  <si>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</si>
  <si>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</si>
  <si>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</si>
  <si>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</si>
  <si>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</si>
  <si>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</si>
  <si>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</si>
  <si>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</si>
  <si>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</si>
  <si>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</si>
  <si>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</si>
  <si>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</si>
  <si>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</si>
  <si>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</si>
  <si>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</si>
  <si>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</si>
  <si>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</si>
  <si>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</si>
  <si>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</si>
  <si>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</si>
  <si>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</si>
  <si>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</si>
  <si>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</si>
  <si>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</si>
  <si>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</si>
  <si>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</si>
  <si>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</si>
  <si>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</si>
  <si>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</si>
  <si>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</si>
  <si>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</si>
  <si>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</si>
  <si>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</si>
  <si>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</si>
  <si>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</si>
  <si>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</si>
  <si>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</si>
  <si>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</si>
  <si>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</si>
  <si>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</si>
  <si>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</si>
  <si>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</si>
  <si>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</si>
  <si>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</si>
  <si>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</si>
  <si>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</si>
  <si>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</si>
  <si>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</si>
  <si>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</si>
  <si>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</si>
  <si>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</si>
  <si>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</si>
  <si>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</si>
  <si>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</si>
  <si>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</si>
  <si>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</si>
  <si>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</si>
  <si>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</si>
  <si>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</si>
  <si>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</si>
  <si>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</si>
  <si>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</si>
  <si>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</si>
  <si>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</si>
  <si>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</si>
  <si>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</si>
  <si>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</si>
  <si>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</si>
  <si>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</si>
  <si>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</si>
  <si>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</si>
  <si>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</si>
  <si>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</si>
  <si>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</si>
  <si>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</si>
  <si>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</si>
  <si>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</si>
  <si>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</si>
  <si>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</si>
  <si>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</si>
  <si>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</si>
  <si>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</si>
  <si>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</si>
  <si>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</si>
  <si>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</si>
  <si>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</si>
  <si>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</si>
  <si>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</si>
  <si>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</si>
  <si>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</si>
  <si>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</si>
  <si>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</si>
  <si>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</si>
  <si>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</si>
  <si>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</si>
  <si>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</si>
  <si>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</si>
  <si>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</si>
  <si>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</si>
  <si>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</si>
  <si>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</si>
  <si>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</si>
  <si>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</si>
  <si>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</si>
  <si>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</si>
  <si>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</si>
  <si>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</si>
  <si>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</si>
  <si>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</si>
  <si>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</si>
  <si>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</si>
  <si>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</si>
  <si>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</si>
  <si>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</si>
  <si>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</si>
  <si>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</si>
  <si>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</si>
  <si>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</si>
  <si>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</si>
  <si>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</si>
  <si>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</si>
  <si>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</si>
  <si>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</si>
  <si>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</si>
  <si>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</si>
  <si>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</si>
  <si>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</si>
  <si>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</si>
  <si>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</si>
  <si>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</si>
  <si>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</si>
  <si>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</si>
  <si>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</si>
  <si>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</si>
  <si>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</si>
  <si>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</si>
  <si>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</si>
  <si>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</si>
  <si>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</si>
  <si>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</si>
  <si>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</si>
  <si>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</si>
  <si>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</si>
  <si>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</si>
  <si>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</si>
  <si>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</si>
  <si>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</si>
  <si>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</si>
  <si>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</si>
  <si>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</si>
  <si>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</si>
  <si>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</si>
  <si>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</si>
  <si>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</si>
  <si>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</si>
  <si>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</si>
  <si>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</si>
  <si>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</si>
  <si>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</si>
  <si>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</si>
  <si>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</si>
  <si>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</si>
  <si>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</si>
  <si>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</si>
  <si>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</si>
  <si>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</si>
  <si>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</si>
  <si>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</si>
  <si>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</si>
  <si>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</si>
  <si>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</si>
  <si>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</si>
  <si>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</si>
  <si>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</si>
  <si>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</si>
  <si>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</si>
  <si>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</si>
  <si>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</si>
  <si>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</si>
  <si>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</si>
  <si>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</si>
  <si>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</si>
  <si>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</si>
  <si>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</si>
  <si>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</si>
  <si>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</si>
  <si>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</si>
  <si>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</si>
  <si>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</si>
  <si>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</si>
  <si>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</si>
  <si>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</si>
  <si>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</si>
  <si>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</si>
  <si>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</si>
  <si>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</si>
  <si>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</si>
  <si>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</si>
  <si>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</si>
  <si>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</si>
  <si>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</si>
  <si>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</si>
  <si>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</si>
  <si>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</si>
  <si>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</si>
  <si>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</si>
  <si>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</si>
  <si>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</si>
  <si>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</si>
  <si>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</si>
  <si>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</si>
  <si>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</si>
  <si>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</si>
  <si>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</si>
  <si>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</si>
  <si>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</si>
  <si>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</si>
  <si>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</si>
  <si>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</si>
  <si>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</si>
  <si>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</si>
  <si>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</si>
  <si>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</si>
  <si>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</si>
  <si>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</si>
  <si>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</si>
  <si>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</si>
  <si>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</si>
  <si>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</si>
  <si>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</si>
  <si>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</si>
  <si>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</si>
  <si>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</si>
  <si>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</si>
  <si>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</si>
  <si>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</si>
  <si>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</si>
  <si>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</si>
  <si>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</si>
  <si>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</si>
  <si>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</si>
  <si>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</si>
  <si>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</si>
  <si>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</si>
  <si>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</si>
  <si>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</si>
  <si>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</si>
  <si>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</si>
  <si>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2025/04/16</t>
  </si>
  <si>
    <t>2025/04/14</t>
  </si>
  <si>
    <t>09:46</t>
  </si>
  <si>
    <t>10:00</t>
  </si>
  <si>
    <t>09:11</t>
  </si>
  <si>
    <t>10:36</t>
  </si>
  <si>
    <t>10:23</t>
  </si>
  <si>
    <t>10:10</t>
  </si>
  <si>
    <t>11:10</t>
  </si>
  <si>
    <t>09:45</t>
  </si>
  <si>
    <t>09:26</t>
  </si>
  <si>
    <t>10:40</t>
  </si>
  <si>
    <t>10:50</t>
  </si>
  <si>
    <t>0.00005未満</t>
  </si>
  <si>
    <t>0.004未満</t>
  </si>
  <si>
    <t>0.001未満</t>
  </si>
  <si>
    <t>0.05未満</t>
  </si>
  <si>
    <t>0.002未満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</si>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</sst>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01"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B40" zoomScaleNormal="100" zoomScaleSheetLayoutView="100" workbookViewId="0">
      <selection activeCell="G54" sqref="G54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7">
        <v>45658</v>
      </c>
      <c r="B2" s="237"/>
      <c r="C2" s="238">
        <v>45748</v>
      </c>
      <c r="D2" s="23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9" t="s">
        <v>349</v>
      </c>
      <c r="E4" s="233" t="s">
        <v>353</v>
      </c>
      <c r="F4" s="227" t="s">
        <v>356</v>
      </c>
      <c r="G4" s="217" t="s">
        <v>359</v>
      </c>
      <c r="H4" s="219" t="s">
        <v>401</v>
      </c>
      <c r="I4" s="205" t="s">
        <v>374</v>
      </c>
      <c r="J4" s="233" t="s">
        <v>375</v>
      </c>
      <c r="K4" s="229" t="s">
        <v>376</v>
      </c>
      <c r="L4" s="227" t="s">
        <v>377</v>
      </c>
      <c r="M4" s="217" t="s">
        <v>378</v>
      </c>
      <c r="N4" s="219" t="s">
        <v>379</v>
      </c>
      <c r="O4" s="203"/>
      <c r="P4" s="225"/>
      <c r="Q4" s="21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40"/>
      <c r="E5" s="236"/>
      <c r="F5" s="228"/>
      <c r="G5" s="218"/>
      <c r="H5" s="220"/>
      <c r="I5" s="206"/>
      <c r="J5" s="206"/>
      <c r="K5" s="230"/>
      <c r="L5" s="228"/>
      <c r="M5" s="218"/>
      <c r="N5" s="220"/>
      <c r="O5" s="204"/>
      <c r="P5" s="226"/>
      <c r="Q5" s="21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1" t="s">
        <v>351</v>
      </c>
      <c r="E6" s="207" t="s">
        <v>354</v>
      </c>
      <c r="F6" s="207" t="s">
        <v>357</v>
      </c>
      <c r="G6" s="221" t="s">
        <v>360</v>
      </c>
      <c r="H6" s="223" t="s">
        <v>402</v>
      </c>
      <c r="I6" s="234" t="s">
        <v>380</v>
      </c>
      <c r="J6" s="234" t="s">
        <v>381</v>
      </c>
      <c r="K6" s="221" t="s">
        <v>382</v>
      </c>
      <c r="L6" s="207" t="s">
        <v>383</v>
      </c>
      <c r="M6" s="221" t="s">
        <v>384</v>
      </c>
      <c r="N6" s="223" t="s">
        <v>385</v>
      </c>
      <c r="O6" s="209"/>
      <c r="P6" s="213"/>
      <c r="Q6" s="21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2"/>
      <c r="E7" s="208"/>
      <c r="F7" s="208"/>
      <c r="G7" s="222"/>
      <c r="H7" s="224"/>
      <c r="I7" s="235"/>
      <c r="J7" s="235"/>
      <c r="K7" s="222"/>
      <c r="L7" s="208"/>
      <c r="M7" s="222"/>
      <c r="N7" s="224"/>
      <c r="O7" s="210"/>
      <c r="P7" s="214"/>
      <c r="Q7" s="21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414</v>
      </c>
      <c r="J9" s="152" t="s">
        <v>414</v>
      </c>
      <c r="K9" s="152" t="s">
        <v>414</v>
      </c>
      <c r="L9" s="152" t="s">
        <v>414</v>
      </c>
      <c r="M9" s="152" t="s">
        <v>414</v>
      </c>
      <c r="N9" s="186" t="s">
        <v>414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6" t="s">
        <v>420</v>
      </c>
      <c r="J10" s="68" t="s">
        <v>421</v>
      </c>
      <c r="K10" s="68" t="s">
        <v>422</v>
      </c>
      <c r="L10" s="68" t="s">
        <v>423</v>
      </c>
      <c r="M10" s="68" t="s">
        <v>424</v>
      </c>
      <c r="N10" s="115" t="s">
        <v>425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412</v>
      </c>
      <c r="E11" s="68" t="s">
        <v>412</v>
      </c>
      <c r="F11" s="68" t="s">
        <v>412</v>
      </c>
      <c r="G11" s="68" t="s">
        <v>412</v>
      </c>
      <c r="H11" s="68" t="s">
        <v>412</v>
      </c>
      <c r="I11" s="66" t="s">
        <v>404</v>
      </c>
      <c r="J11" s="68" t="s">
        <v>404</v>
      </c>
      <c r="K11" s="68" t="s">
        <v>404</v>
      </c>
      <c r="L11" s="68" t="s">
        <v>404</v>
      </c>
      <c r="M11" s="68" t="s">
        <v>404</v>
      </c>
      <c r="N11" s="115" t="s">
        <v>404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6" t="s">
        <v>411</v>
      </c>
      <c r="J12" s="68" t="s">
        <v>411</v>
      </c>
      <c r="K12" s="68" t="s">
        <v>411</v>
      </c>
      <c r="L12" s="68" t="s">
        <v>411</v>
      </c>
      <c r="M12" s="68" t="s">
        <v>411</v>
      </c>
      <c r="N12" s="115" t="s">
        <v>411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10.5</v>
      </c>
      <c r="E13" s="70">
        <v>11.8</v>
      </c>
      <c r="F13" s="70">
        <v>11.5</v>
      </c>
      <c r="G13" s="70">
        <v>13.2</v>
      </c>
      <c r="H13" s="70">
        <v>11.1</v>
      </c>
      <c r="I13" s="69">
        <v>9.8000000000000007</v>
      </c>
      <c r="J13" s="70">
        <v>14.2</v>
      </c>
      <c r="K13" s="70">
        <v>10.8</v>
      </c>
      <c r="L13" s="70">
        <v>10.5</v>
      </c>
      <c r="M13" s="70">
        <v>9.1999999999999993</v>
      </c>
      <c r="N13" s="187">
        <v>12.1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12.5</v>
      </c>
      <c r="E14" s="77">
        <v>11.4</v>
      </c>
      <c r="F14" s="77">
        <v>14.6</v>
      </c>
      <c r="G14" s="77">
        <v>10.5</v>
      </c>
      <c r="H14" s="77">
        <v>13.5</v>
      </c>
      <c r="I14" s="76">
        <v>10.4</v>
      </c>
      <c r="J14" s="77">
        <v>15.3</v>
      </c>
      <c r="K14" s="77">
        <v>10.6</v>
      </c>
      <c r="L14" s="77">
        <v>14.4</v>
      </c>
      <c r="M14" s="77">
        <v>13.8</v>
      </c>
      <c r="N14" s="188">
        <v>11.1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426</v>
      </c>
      <c r="E19" s="94" t="s">
        <v>426</v>
      </c>
      <c r="F19" s="94" t="s">
        <v>426</v>
      </c>
      <c r="G19" s="94" t="s">
        <v>426</v>
      </c>
      <c r="H19" s="94" t="s">
        <v>426</v>
      </c>
      <c r="I19" s="94" t="s">
        <v>426</v>
      </c>
      <c r="J19" s="94" t="s">
        <v>426</v>
      </c>
      <c r="K19" s="94" t="s">
        <v>426</v>
      </c>
      <c r="L19" s="94" t="s">
        <v>426</v>
      </c>
      <c r="M19" s="94" t="s">
        <v>426</v>
      </c>
      <c r="N19" s="192" t="s">
        <v>426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427</v>
      </c>
      <c r="E24" s="96" t="s">
        <v>427</v>
      </c>
      <c r="F24" s="96" t="s">
        <v>427</v>
      </c>
      <c r="G24" s="96" t="s">
        <v>427</v>
      </c>
      <c r="H24" s="96" t="s">
        <v>427</v>
      </c>
      <c r="I24" s="96" t="s">
        <v>427</v>
      </c>
      <c r="J24" s="96" t="s">
        <v>427</v>
      </c>
      <c r="K24" s="96" t="s">
        <v>427</v>
      </c>
      <c r="L24" s="96" t="s">
        <v>427</v>
      </c>
      <c r="M24" s="96" t="s">
        <v>427</v>
      </c>
      <c r="N24" s="193" t="s">
        <v>427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428</v>
      </c>
      <c r="E25" s="96" t="s">
        <v>428</v>
      </c>
      <c r="F25" s="96" t="s">
        <v>428</v>
      </c>
      <c r="G25" s="96" t="s">
        <v>428</v>
      </c>
      <c r="H25" s="96" t="s">
        <v>428</v>
      </c>
      <c r="I25" s="96" t="s">
        <v>428</v>
      </c>
      <c r="J25" s="96" t="s">
        <v>428</v>
      </c>
      <c r="K25" s="96" t="s">
        <v>428</v>
      </c>
      <c r="L25" s="96" t="s">
        <v>428</v>
      </c>
      <c r="M25" s="96" t="s">
        <v>428</v>
      </c>
      <c r="N25" s="193" t="s">
        <v>428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0.3</v>
      </c>
      <c r="E26" s="98">
        <v>0.28999999999999998</v>
      </c>
      <c r="F26" s="98">
        <v>0.28999999999999998</v>
      </c>
      <c r="G26" s="98">
        <v>0.02</v>
      </c>
      <c r="H26" s="98">
        <v>0.02</v>
      </c>
      <c r="I26" s="98">
        <v>0.05</v>
      </c>
      <c r="J26" s="98">
        <v>0.05</v>
      </c>
      <c r="K26" s="98">
        <v>0.17</v>
      </c>
      <c r="L26" s="98">
        <v>0.16</v>
      </c>
      <c r="M26" s="98">
        <v>0.04</v>
      </c>
      <c r="N26" s="194">
        <v>0.04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429</v>
      </c>
      <c r="E27" s="98" t="s">
        <v>429</v>
      </c>
      <c r="F27" s="98" t="s">
        <v>429</v>
      </c>
      <c r="G27" s="98" t="s">
        <v>429</v>
      </c>
      <c r="H27" s="98" t="s">
        <v>429</v>
      </c>
      <c r="I27" s="98" t="s">
        <v>429</v>
      </c>
      <c r="J27" s="98" t="s">
        <v>429</v>
      </c>
      <c r="K27" s="98" t="s">
        <v>429</v>
      </c>
      <c r="L27" s="98" t="s">
        <v>429</v>
      </c>
      <c r="M27" s="98" t="s">
        <v>429</v>
      </c>
      <c r="N27" s="194" t="s">
        <v>429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429</v>
      </c>
      <c r="E36" s="98" t="s">
        <v>429</v>
      </c>
      <c r="F36" s="98">
        <v>0.08</v>
      </c>
      <c r="G36" s="98" t="s">
        <v>429</v>
      </c>
      <c r="H36" s="98" t="s">
        <v>429</v>
      </c>
      <c r="I36" s="98">
        <v>7.0000000000000007E-2</v>
      </c>
      <c r="J36" s="98">
        <v>7.0000000000000007E-2</v>
      </c>
      <c r="K36" s="98" t="s">
        <v>429</v>
      </c>
      <c r="L36" s="98" t="s">
        <v>429</v>
      </c>
      <c r="M36" s="98" t="s">
        <v>429</v>
      </c>
      <c r="N36" s="194" t="s">
        <v>429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428</v>
      </c>
      <c r="E41" s="96" t="s">
        <v>428</v>
      </c>
      <c r="F41" s="96" t="s">
        <v>428</v>
      </c>
      <c r="G41" s="96" t="s">
        <v>428</v>
      </c>
      <c r="H41" s="96" t="s">
        <v>428</v>
      </c>
      <c r="I41" s="96" t="s">
        <v>428</v>
      </c>
      <c r="J41" s="96" t="s">
        <v>428</v>
      </c>
      <c r="K41" s="96" t="s">
        <v>428</v>
      </c>
      <c r="L41" s="96" t="s">
        <v>428</v>
      </c>
      <c r="M41" s="96" t="s">
        <v>428</v>
      </c>
      <c r="N41" s="193" t="s">
        <v>428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7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4.5</v>
      </c>
      <c r="E53" s="70">
        <v>4.5</v>
      </c>
      <c r="F53" s="70">
        <v>4.7</v>
      </c>
      <c r="G53" s="70">
        <v>4</v>
      </c>
      <c r="H53" s="70">
        <v>4.3</v>
      </c>
      <c r="I53" s="70">
        <v>7.5</v>
      </c>
      <c r="J53" s="70">
        <v>7.6</v>
      </c>
      <c r="K53" s="70">
        <v>3.1</v>
      </c>
      <c r="L53" s="70">
        <v>3.2</v>
      </c>
      <c r="M53" s="70">
        <v>2.9</v>
      </c>
      <c r="N53" s="187">
        <v>2.9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7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>
        <v>2E-3</v>
      </c>
      <c r="E59" s="96" t="s">
        <v>430</v>
      </c>
      <c r="F59" s="96" t="s">
        <v>430</v>
      </c>
      <c r="G59" s="96" t="s">
        <v>430</v>
      </c>
      <c r="H59" s="96" t="s">
        <v>430</v>
      </c>
      <c r="I59" s="96" t="s">
        <v>430</v>
      </c>
      <c r="J59" s="96" t="s">
        <v>430</v>
      </c>
      <c r="K59" s="96" t="s">
        <v>430</v>
      </c>
      <c r="L59" s="96" t="s">
        <v>430</v>
      </c>
      <c r="M59" s="96" t="s">
        <v>430</v>
      </c>
      <c r="N59" s="193" t="s">
        <v>430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0.5</v>
      </c>
      <c r="F61" s="70">
        <v>0.6</v>
      </c>
      <c r="G61" s="70">
        <v>0.4</v>
      </c>
      <c r="H61" s="70">
        <v>0.6</v>
      </c>
      <c r="I61" s="70" t="s">
        <v>431</v>
      </c>
      <c r="J61" s="70" t="s">
        <v>431</v>
      </c>
      <c r="K61" s="70">
        <v>0.7</v>
      </c>
      <c r="L61" s="70">
        <v>0.2</v>
      </c>
      <c r="M61" s="70" t="s">
        <v>431</v>
      </c>
      <c r="N61" s="187" t="s">
        <v>431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6.8</v>
      </c>
      <c r="F62" s="70">
        <v>7</v>
      </c>
      <c r="G62" s="70">
        <v>6.8</v>
      </c>
      <c r="H62" s="70">
        <v>7.4</v>
      </c>
      <c r="I62" s="70">
        <v>6.7</v>
      </c>
      <c r="J62" s="70">
        <v>6.8</v>
      </c>
      <c r="K62" s="70">
        <v>7.3</v>
      </c>
      <c r="L62" s="70">
        <v>7.3</v>
      </c>
      <c r="M62" s="70">
        <v>6.6</v>
      </c>
      <c r="N62" s="187">
        <v>6.6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432</v>
      </c>
      <c r="E63" s="68" t="s">
        <v>432</v>
      </c>
      <c r="F63" s="68" t="s">
        <v>432</v>
      </c>
      <c r="G63" s="68" t="s">
        <v>432</v>
      </c>
      <c r="H63" s="68" t="s">
        <v>432</v>
      </c>
      <c r="I63" s="68" t="s">
        <v>432</v>
      </c>
      <c r="J63" s="68" t="s">
        <v>432</v>
      </c>
      <c r="K63" s="68" t="s">
        <v>432</v>
      </c>
      <c r="L63" s="68" t="s">
        <v>432</v>
      </c>
      <c r="M63" s="68" t="s">
        <v>432</v>
      </c>
      <c r="N63" s="115" t="s">
        <v>432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432</v>
      </c>
      <c r="E64" s="68" t="s">
        <v>432</v>
      </c>
      <c r="F64" s="68" t="s">
        <v>432</v>
      </c>
      <c r="G64" s="68" t="s">
        <v>432</v>
      </c>
      <c r="H64" s="68" t="s">
        <v>432</v>
      </c>
      <c r="I64" s="68" t="s">
        <v>432</v>
      </c>
      <c r="J64" s="68" t="s">
        <v>432</v>
      </c>
      <c r="K64" s="68" t="s">
        <v>432</v>
      </c>
      <c r="L64" s="68" t="s">
        <v>432</v>
      </c>
      <c r="M64" s="68" t="s">
        <v>432</v>
      </c>
      <c r="N64" s="115" t="s">
        <v>432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433</v>
      </c>
      <c r="E65" s="70" t="s">
        <v>433</v>
      </c>
      <c r="F65" s="70" t="s">
        <v>433</v>
      </c>
      <c r="G65" s="70" t="s">
        <v>433</v>
      </c>
      <c r="H65" s="70" t="s">
        <v>433</v>
      </c>
      <c r="I65" s="70" t="s">
        <v>433</v>
      </c>
      <c r="J65" s="70" t="s">
        <v>433</v>
      </c>
      <c r="K65" s="70">
        <v>0.6</v>
      </c>
      <c r="L65" s="70" t="s">
        <v>433</v>
      </c>
      <c r="M65" s="70" t="s">
        <v>433</v>
      </c>
      <c r="N65" s="187" t="s">
        <v>433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434</v>
      </c>
      <c r="E66" s="109" t="s">
        <v>434</v>
      </c>
      <c r="F66" s="109" t="s">
        <v>434</v>
      </c>
      <c r="G66" s="109" t="s">
        <v>434</v>
      </c>
      <c r="H66" s="109" t="s">
        <v>434</v>
      </c>
      <c r="I66" s="109" t="s">
        <v>434</v>
      </c>
      <c r="J66" s="109" t="s">
        <v>434</v>
      </c>
      <c r="K66" s="109" t="s">
        <v>434</v>
      </c>
      <c r="L66" s="109" t="s">
        <v>434</v>
      </c>
      <c r="M66" s="109" t="s">
        <v>434</v>
      </c>
      <c r="N66" s="196" t="s">
        <v>434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1">
        <v>45658</v>
      </c>
      <c r="B68" s="231"/>
      <c r="C68" s="232">
        <v>45748</v>
      </c>
      <c r="D68" s="232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0.6</v>
      </c>
      <c r="G81" s="70">
        <v>0.7</v>
      </c>
      <c r="H81" s="70">
        <v>0.6</v>
      </c>
      <c r="I81" s="70">
        <v>1</v>
      </c>
      <c r="J81" s="70">
        <v>0.6</v>
      </c>
      <c r="K81" s="70">
        <v>0.8</v>
      </c>
      <c r="L81" s="70">
        <v>0.8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7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434</v>
      </c>
      <c r="E90" s="70" t="s">
        <v>434</v>
      </c>
      <c r="F90" s="70" t="s">
        <v>434</v>
      </c>
      <c r="G90" s="70" t="s">
        <v>434</v>
      </c>
      <c r="H90" s="70" t="s">
        <v>434</v>
      </c>
      <c r="I90" s="70" t="s">
        <v>434</v>
      </c>
      <c r="J90" s="70" t="s">
        <v>434</v>
      </c>
      <c r="K90" s="70" t="s">
        <v>434</v>
      </c>
      <c r="L90" s="70" t="s">
        <v>434</v>
      </c>
      <c r="M90" s="70" t="s">
        <v>434</v>
      </c>
      <c r="N90" s="187" t="s">
        <v>434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6.8</v>
      </c>
      <c r="F91" s="70">
        <v>7</v>
      </c>
      <c r="G91" s="70">
        <v>6.8</v>
      </c>
      <c r="H91" s="70">
        <v>7.4</v>
      </c>
      <c r="I91" s="70">
        <v>6.7</v>
      </c>
      <c r="J91" s="70">
        <v>6.8</v>
      </c>
      <c r="K91" s="70">
        <v>7.3</v>
      </c>
      <c r="L91" s="70">
        <v>7.3</v>
      </c>
      <c r="M91" s="70">
        <v>6.6</v>
      </c>
      <c r="N91" s="187">
        <v>6.6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5.2</v>
      </c>
      <c r="E100" s="70">
        <v>5.3</v>
      </c>
      <c r="F100" s="70">
        <v>5.2</v>
      </c>
      <c r="G100" s="70">
        <v>3.1</v>
      </c>
      <c r="H100" s="70">
        <v>3.4</v>
      </c>
      <c r="I100" s="70">
        <v>4.8</v>
      </c>
      <c r="J100" s="70">
        <v>4.8</v>
      </c>
      <c r="K100" s="70">
        <v>3.1</v>
      </c>
      <c r="L100" s="70">
        <v>3.2</v>
      </c>
      <c r="M100" s="70">
        <v>5.4</v>
      </c>
      <c r="N100" s="187">
        <v>5.4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0.3</v>
      </c>
      <c r="E101" s="98">
        <v>0.28999999999999998</v>
      </c>
      <c r="F101" s="98">
        <v>0.28999999999999998</v>
      </c>
      <c r="G101" s="98">
        <v>0.02</v>
      </c>
      <c r="H101" s="98">
        <v>0.02</v>
      </c>
      <c r="I101" s="98">
        <v>0.05</v>
      </c>
      <c r="J101" s="98">
        <v>0.05</v>
      </c>
      <c r="K101" s="98">
        <v>0.17</v>
      </c>
      <c r="L101" s="98">
        <v>0.16</v>
      </c>
      <c r="M101" s="98">
        <v>0.04</v>
      </c>
      <c r="N101" s="194">
        <v>0.04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1">
        <v>45658</v>
      </c>
      <c r="B130" s="231"/>
      <c r="C130" s="232">
        <v>45748</v>
      </c>
      <c r="D130" s="232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D21">
    <cfRule type="containsText" dxfId="100" priority="1628" operator="containsText" text="0.001未満">
      <formula>NOT(ISERROR(SEARCH("0.001未満",D21)))</formula>
    </cfRule>
  </conditionalFormatting>
  <conditionalFormatting sqref="D20:H20 N20:Q20">
    <cfRule type="cellIs" dxfId="99" priority="2250" operator="greaterThan">
      <formula>#REF!</formula>
    </cfRule>
    <cfRule type="cellIs" dxfId="98" priority="2249" operator="greaterThan">
      <formula>#REF!</formula>
    </cfRule>
  </conditionalFormatting>
  <conditionalFormatting sqref="D20:H22">
    <cfRule type="containsText" dxfId="97" priority="1449" operator="containsText" text="0.001未満">
      <formula>NOT(ISERROR(SEARCH("0.001未満",D20)))</formula>
    </cfRule>
  </conditionalFormatting>
  <conditionalFormatting sqref="D22:H22 N22:Q22">
    <cfRule type="cellIs" dxfId="96" priority="2251" operator="greaterThan">
      <formula>#REF!</formula>
    </cfRule>
    <cfRule type="cellIs" dxfId="95" priority="2252" operator="greaterThan">
      <formula>#REF!</formula>
    </cfRule>
  </conditionalFormatting>
  <conditionalFormatting sqref="D64:H64 O64">
    <cfRule type="expression" dxfId="94" priority="146">
      <formula>D$64=""</formula>
    </cfRule>
  </conditionalFormatting>
  <conditionalFormatting sqref="D96:H96 O96">
    <cfRule type="cellIs" dxfId="93" priority="2253" operator="greaterThan">
      <formula>#REF!</formula>
    </cfRule>
  </conditionalFormatting>
  <conditionalFormatting sqref="D62:N62">
    <cfRule type="cellIs" dxfId="92" priority="2255" operator="notBetween">
      <formula>#REF!</formula>
      <formula>#REF!</formula>
    </cfRule>
    <cfRule type="cellIs" dxfId="91" priority="2256" operator="greaterThan">
      <formula>#REF!</formula>
    </cfRule>
  </conditionalFormatting>
  <conditionalFormatting sqref="D64:N64">
    <cfRule type="notContainsText" dxfId="90" priority="1437" operator="notContains" text="異常なし">
      <formula>ISERROR(SEARCH("異常なし",D64))</formula>
    </cfRule>
  </conditionalFormatting>
  <conditionalFormatting sqref="D72:N72 D78:N79">
    <cfRule type="cellIs" dxfId="89" priority="2258" operator="greaterThan">
      <formula>#REF!</formula>
    </cfRule>
  </conditionalFormatting>
  <conditionalFormatting sqref="D82:N82">
    <cfRule type="cellIs" dxfId="88" priority="2261" operator="notBetween">
      <formula>#REF!</formula>
      <formula>#REF!</formula>
    </cfRule>
  </conditionalFormatting>
  <conditionalFormatting sqref="D16:O105">
    <cfRule type="containsBlanks" dxfId="87" priority="2">
      <formula>LEN(TRIM(D16))=0</formula>
    </cfRule>
    <cfRule type="endsWith" dxfId="86" priority="3" operator="endsWith" text="未満">
      <formula>RIGHT(D16,LEN("未満"))="未満"</formula>
    </cfRule>
  </conditionalFormatting>
  <conditionalFormatting sqref="D63:O63">
    <cfRule type="containsText" dxfId="85" priority="4" operator="containsText" text="あり">
      <formula>NOT(ISERROR(SEARCH("あり",D63)))</formula>
    </cfRule>
  </conditionalFormatting>
  <conditionalFormatting sqref="D89:O89">
    <cfRule type="cellIs" dxfId="84" priority="2263" operator="notBetween">
      <formula>#REF!</formula>
      <formula>#REF!</formula>
    </cfRule>
  </conditionalFormatting>
  <conditionalFormatting sqref="D16:Q16">
    <cfRule type="cellIs" dxfId="83" priority="2266" operator="greaterThan">
      <formula>#REF!</formula>
    </cfRule>
    <cfRule type="cellIs" dxfId="82" priority="2265" operator="greaterThan">
      <formula>#REF!</formula>
    </cfRule>
  </conditionalFormatting>
  <conditionalFormatting sqref="D17:Q17">
    <cfRule type="beginsWith" dxfId="81" priority="137" operator="beginsWith" text="検出">
      <formula>LEFT(D17,LEN("検出"))="検出"</formula>
    </cfRule>
  </conditionalFormatting>
  <conditionalFormatting sqref="D18:Q18">
    <cfRule type="containsText" dxfId="80" priority="2267" operator="containsText" text="0.0003未満">
      <formula>NOT(ISERROR(SEARCH("0.0003未満",D18)))</formula>
    </cfRule>
    <cfRule type="cellIs" dxfId="79" priority="2269" operator="greaterThan">
      <formula>#REF!</formula>
    </cfRule>
    <cfRule type="cellIs" dxfId="78" priority="2268" operator="greaterThan">
      <formula>#REF!</formula>
    </cfRule>
  </conditionalFormatting>
  <conditionalFormatting sqref="D19:Q19">
    <cfRule type="cellIs" dxfId="77" priority="2271" operator="greaterThan">
      <formula>#REF!</formula>
    </cfRule>
    <cfRule type="containsText" dxfId="76" priority="2270" operator="containsText" text="0.00005未満">
      <formula>NOT(ISERROR(SEARCH("0.00005未満",D19)))</formula>
    </cfRule>
    <cfRule type="cellIs" dxfId="75" priority="2272" operator="greaterThan">
      <formula>#REF!</formula>
    </cfRule>
  </conditionalFormatting>
  <conditionalFormatting sqref="D21:Q21">
    <cfRule type="cellIs" dxfId="74" priority="2247" operator="greaterThan">
      <formula>#REF!</formula>
    </cfRule>
    <cfRule type="cellIs" dxfId="73" priority="2248" operator="greaterThan">
      <formula>#REF!</formula>
    </cfRule>
  </conditionalFormatting>
  <conditionalFormatting sqref="D23:Q23">
    <cfRule type="containsText" dxfId="72" priority="2273" operator="containsText" text="0.005未満">
      <formula>NOT(ISERROR(SEARCH("0.005未満",D23)))</formula>
    </cfRule>
    <cfRule type="cellIs" dxfId="71" priority="2274" operator="greaterThan">
      <formula>#REF!</formula>
    </cfRule>
    <cfRule type="cellIs" dxfId="70" priority="2275" operator="greaterThan">
      <formula>#REF!</formula>
    </cfRule>
  </conditionalFormatting>
  <conditionalFormatting sqref="D24:Q24">
    <cfRule type="containsText" dxfId="69" priority="2276" operator="containsText" text="0.004未満">
      <formula>NOT(ISERROR(SEARCH("0.004未満",D24)))</formula>
    </cfRule>
    <cfRule type="cellIs" dxfId="68" priority="2277" operator="greaterThan">
      <formula>#REF!</formula>
    </cfRule>
    <cfRule type="cellIs" dxfId="67" priority="2278" operator="greaterThan">
      <formula>#REF!</formula>
    </cfRule>
  </conditionalFormatting>
  <conditionalFormatting sqref="D25:Q25">
    <cfRule type="containsText" dxfId="66" priority="2279" operator="containsText" text="0.001未満">
      <formula>NOT(ISERROR(SEARCH("0.001未満",D25)))</formula>
    </cfRule>
    <cfRule type="cellIs" dxfId="65" priority="2280" operator="greaterThan">
      <formula>#REF!</formula>
    </cfRule>
    <cfRule type="cellIs" dxfId="64" priority="2281" operator="greaterThan">
      <formula>#REF!</formula>
    </cfRule>
  </conditionalFormatting>
  <conditionalFormatting sqref="D26:Q26">
    <cfRule type="containsText" dxfId="63" priority="2282" operator="containsText" text="0.02未満">
      <formula>NOT(ISERROR(SEARCH("0.02未満",D26)))</formula>
    </cfRule>
    <cfRule type="cellIs" dxfId="62" priority="2283" operator="greaterThan">
      <formula>#REF!</formula>
    </cfRule>
    <cfRule type="cellIs" dxfId="61" priority="2284" operator="greaterThan">
      <formula>#REF!</formula>
    </cfRule>
  </conditionalFormatting>
  <conditionalFormatting sqref="D27:Q27">
    <cfRule type="containsText" dxfId="60" priority="2285" operator="containsText" text="0.05未満">
      <formula>NOT(ISERROR(SEARCH("0.05未満",D27)))</formula>
    </cfRule>
    <cfRule type="cellIs" dxfId="59" priority="2286" operator="greaterThan">
      <formula>#REF!</formula>
    </cfRule>
    <cfRule type="cellIs" dxfId="58" priority="2287" operator="greaterThan">
      <formula>#REF!</formula>
    </cfRule>
  </conditionalFormatting>
  <conditionalFormatting sqref="D28:Q28">
    <cfRule type="containsText" dxfId="57" priority="2288" operator="containsText" text="0.01未満">
      <formula>NOT(ISERROR(SEARCH("0.01未満",D28)))</formula>
    </cfRule>
    <cfRule type="cellIs" dxfId="56" priority="2289" operator="greaterThan">
      <formula>#REF!</formula>
    </cfRule>
    <cfRule type="cellIs" dxfId="55" priority="2290" operator="greaterThan">
      <formula>#REF!</formula>
    </cfRule>
  </conditionalFormatting>
  <conditionalFormatting sqref="D29:Q29">
    <cfRule type="containsText" dxfId="54" priority="2291" operator="containsText" text="0.0002未満">
      <formula>NOT(ISERROR(SEARCH("0.0002未満",D29)))</formula>
    </cfRule>
    <cfRule type="cellIs" dxfId="53" priority="2292" operator="greaterThan">
      <formula>#REF!</formula>
    </cfRule>
    <cfRule type="cellIs" dxfId="52" priority="2293" operator="greaterThan">
      <formula>#REF!</formula>
    </cfRule>
  </conditionalFormatting>
  <conditionalFormatting sqref="D30:Q30">
    <cfRule type="containsText" dxfId="51" priority="2294" operator="containsText" text="0.001未満">
      <formula>NOT(ISERROR(SEARCH("0.001未満",D30)))</formula>
    </cfRule>
    <cfRule type="cellIs" dxfId="50" priority="2295" operator="greaterThan">
      <formula>#REF!</formula>
    </cfRule>
    <cfRule type="cellIs" dxfId="49" priority="2296" operator="greaterThan">
      <formula>#REF!</formula>
    </cfRule>
  </conditionalFormatting>
  <conditionalFormatting sqref="D31:Q31">
    <cfRule type="cellIs" dxfId="48" priority="2298" operator="greaterThan">
      <formula>#REF!</formula>
    </cfRule>
    <cfRule type="cellIs" dxfId="47" priority="2299" operator="greaterThan">
      <formula>#REF!</formula>
    </cfRule>
    <cfRule type="containsText" dxfId="46" priority="2297" operator="containsText" text="0.004未満">
      <formula>NOT(ISERROR(SEARCH("0.004未満",D31)))</formula>
    </cfRule>
  </conditionalFormatting>
  <conditionalFormatting sqref="D32:Q32">
    <cfRule type="cellIs" dxfId="45" priority="2300" operator="greaterThan">
      <formula>#REF!</formula>
    </cfRule>
    <cfRule type="cellIs" dxfId="44" priority="2301" operator="greaterThan">
      <formula>#REF!</formula>
    </cfRule>
  </conditionalFormatting>
  <conditionalFormatting sqref="D32:Q35">
    <cfRule type="containsText" dxfId="43" priority="20" operator="containsText" text="0.001未満">
      <formula>NOT(ISERROR(SEARCH("0.001未満",D32)))</formula>
    </cfRule>
  </conditionalFormatting>
  <conditionalFormatting sqref="D33:Q35">
    <cfRule type="cellIs" dxfId="42" priority="2303" operator="greaterThan">
      <formula>#REF!</formula>
    </cfRule>
    <cfRule type="cellIs" dxfId="41" priority="2302" operator="greaterThan">
      <formula>#REF!</formula>
    </cfRule>
  </conditionalFormatting>
  <conditionalFormatting sqref="D36:Q36">
    <cfRule type="cellIs" dxfId="40" priority="2310" operator="greaterThan">
      <formula>#REF!</formula>
    </cfRule>
    <cfRule type="containsText" dxfId="39" priority="2308" operator="containsText" text="0.05未満">
      <formula>NOT(ISERROR(SEARCH("0.05未満",D36)))</formula>
    </cfRule>
    <cfRule type="cellIs" dxfId="38" priority="2309" operator="greaterThan">
      <formula>#REF!</formula>
    </cfRule>
  </conditionalFormatting>
  <conditionalFormatting sqref="D37:Q37">
    <cfRule type="containsText" dxfId="37" priority="2311" operator="containsText" text="0.002未満">
      <formula>NOT(ISERROR(SEARCH("0.002未満",D37)))</formula>
    </cfRule>
    <cfRule type="cellIs" dxfId="36" priority="2312" operator="greaterThan">
      <formula>#REF!</formula>
    </cfRule>
    <cfRule type="cellIs" dxfId="35" priority="2313" operator="greaterThan">
      <formula>#REF!</formula>
    </cfRule>
  </conditionalFormatting>
  <conditionalFormatting sqref="D38:Q38">
    <cfRule type="containsText" dxfId="34" priority="2314" operator="containsText" text="0.001未満">
      <formula>NOT(ISERROR(SEARCH("0.001未満",D38)))</formula>
    </cfRule>
    <cfRule type="cellIs" dxfId="33" priority="2315" operator="greaterThan">
      <formula>#REF!</formula>
    </cfRule>
    <cfRule type="cellIs" dxfId="32" priority="2316" operator="greaterThan">
      <formula>#REF!</formula>
    </cfRule>
  </conditionalFormatting>
  <conditionalFormatting sqref="D39:Q39">
    <cfRule type="cellIs" dxfId="31" priority="2319" operator="greaterThan">
      <formula>#REF!</formula>
    </cfRule>
    <cfRule type="cellIs" dxfId="30" priority="2318" operator="greaterThan">
      <formula>#REF!</formula>
    </cfRule>
    <cfRule type="containsText" dxfId="29" priority="2317" operator="containsText" text="0.002未満">
      <formula>NOT(ISERROR(SEARCH("0.002未満",D39)))</formula>
    </cfRule>
  </conditionalFormatting>
  <conditionalFormatting sqref="D40:Q40">
    <cfRule type="cellIs" dxfId="28" priority="2320" operator="greaterThan">
      <formula>#REF!</formula>
    </cfRule>
    <cfRule type="cellIs" dxfId="27" priority="2321" operator="greaterThan">
      <formula>#REF!</formula>
    </cfRule>
  </conditionalFormatting>
  <conditionalFormatting sqref="D40:Q42">
    <cfRule type="containsText" dxfId="26" priority="13" operator="containsText" text="0.001未満">
      <formula>NOT(ISERROR(SEARCH("0.001未満",D40)))</formula>
    </cfRule>
  </conditionalFormatting>
  <conditionalFormatting sqref="D41:Q42">
    <cfRule type="cellIs" dxfId="25" priority="2322" operator="greaterThan">
      <formula>#REF!</formula>
    </cfRule>
    <cfRule type="cellIs" dxfId="24" priority="2323" operator="greaterThan">
      <formula>#REF!</formula>
    </cfRule>
  </conditionalFormatting>
  <conditionalFormatting sqref="D43:Q43">
    <cfRule type="containsText" dxfId="23" priority="2326" operator="containsText" text="0.002未満">
      <formula>NOT(ISERROR(SEARCH("0.002未満",D43)))</formula>
    </cfRule>
    <cfRule type="cellIs" dxfId="22" priority="2327" operator="greaterThan">
      <formula>#REF!</formula>
    </cfRule>
    <cfRule type="cellIs" dxfId="21" priority="2328" operator="greaterThan">
      <formula>#REF!</formula>
    </cfRule>
  </conditionalFormatting>
  <conditionalFormatting sqref="D44:Q44">
    <cfRule type="cellIs" dxfId="20" priority="2330" operator="greaterThan">
      <formula>#REF!</formula>
    </cfRule>
    <cfRule type="cellIs" dxfId="19" priority="2331" operator="greaterThan">
      <formula>#REF!</formula>
    </cfRule>
    <cfRule type="containsText" dxfId="18" priority="2329" operator="containsText" text="0.001未満">
      <formula>NOT(ISERROR(SEARCH("0.001未満",D44)))</formula>
    </cfRule>
  </conditionalFormatting>
  <conditionalFormatting sqref="D45:Q45">
    <cfRule type="cellIs" dxfId="17" priority="2332" operator="greaterThan">
      <formula>#REF!</formula>
    </cfRule>
    <cfRule type="cellIs" dxfId="16" priority="2333" operator="greaterThan">
      <formula>#REF!</formula>
    </cfRule>
  </conditionalFormatting>
  <conditionalFormatting sqref="D46:Q61">
    <cfRule type="cellIs" dxfId="15" priority="2334" operator="greaterThan">
      <formula>#REF!</formula>
    </cfRule>
    <cfRule type="cellIs" dxfId="14" priority="2335" operator="greaterThan">
      <formula>#REF!</formula>
    </cfRule>
  </conditionalFormatting>
  <conditionalFormatting sqref="D65:Q66">
    <cfRule type="cellIs" dxfId="13" priority="2366" operator="greaterThan">
      <formula>#REF!</formula>
    </cfRule>
    <cfRule type="cellIs" dxfId="12" priority="2367" operator="greaterThan">
      <formula>#REF!</formula>
    </cfRule>
  </conditionalFormatting>
  <conditionalFormatting sqref="D104:Q105">
    <cfRule type="beginsWith" dxfId="11" priority="6" operator="beginsWith" text="検出">
      <formula>LEFT(D104,LEN("検出"))="検出"</formula>
    </cfRule>
  </conditionalFormatting>
  <conditionalFormatting sqref="F21:O21">
    <cfRule type="containsText" dxfId="10" priority="5" operator="containsText" text="0.001未満">
      <formula>NOT(ISERROR(SEARCH("0.001未満",F21)))</formula>
    </cfRule>
  </conditionalFormatting>
  <conditionalFormatting sqref="I20:M20">
    <cfRule type="containsText" dxfId="9" priority="2372" operator="containsText" text="0.001未満">
      <formula>NOT(ISERROR(SEARCH("0.001未満",I20)))</formula>
    </cfRule>
    <cfRule type="cellIs" dxfId="8" priority="2373" operator="greaterThan">
      <formula>#REF!</formula>
    </cfRule>
    <cfRule type="cellIs" dxfId="7" priority="2374" operator="greaterThan">
      <formula>#REF!</formula>
    </cfRule>
  </conditionalFormatting>
  <conditionalFormatting sqref="I22:M22">
    <cfRule type="containsText" dxfId="6" priority="2375" operator="containsText" text="0.001未満">
      <formula>NOT(ISERROR(SEARCH("0.001未満",I22)))</formula>
    </cfRule>
    <cfRule type="cellIs" dxfId="5" priority="2376" operator="greaterThan">
      <formula>#REF!</formula>
    </cfRule>
    <cfRule type="cellIs" dxfId="4" priority="2377" operator="greaterThan">
      <formula>#REF!</formula>
    </cfRule>
  </conditionalFormatting>
  <conditionalFormatting sqref="I64:N64">
    <cfRule type="expression" priority="1">
      <formula>I$64=""</formula>
    </cfRule>
  </conditionalFormatting>
  <conditionalFormatting sqref="N20:Q22">
    <cfRule type="containsText" dxfId="3" priority="10" operator="containsText" text="0.001未満">
      <formula>NOT(ISERROR(SEARCH("0.001未満",N20)))</formula>
    </cfRule>
  </conditionalFormatting>
  <conditionalFormatting sqref="O70:O71 D70:N75 O73:O75 D78:N81 O80:O81 D83:O88 D90:O95">
    <cfRule type="cellIs" dxfId="2" priority="2257" operator="greaterThan">
      <formula>#REF!</formula>
    </cfRule>
  </conditionalFormatting>
  <conditionalFormatting sqref="O72:Q72 O78:Q79">
    <cfRule type="cellIs" dxfId="1" priority="2388" operator="greaterThan">
      <formula>#REF!</formula>
    </cfRule>
    <cfRule type="cellIs" dxfId="0" priority="2387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17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12</v>
      </c>
      <c r="AI6" s="178">
        <f>AH6*1</f>
        <v>12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404</v>
      </c>
      <c r="D34" t="s">
        <v>405</v>
      </c>
      <c r="E34" t="s">
        <v>406</v>
      </c>
      <c r="F34" t="s">
        <v>407</v>
      </c>
      <c r="G34" t="s">
        <v>408</v>
      </c>
      <c r="H34" t="s">
        <v>409</v>
      </c>
      <c r="I34" t="s">
        <v>407</v>
      </c>
      <c r="J34" t="s">
        <v>407</v>
      </c>
      <c r="K34" t="s">
        <v>407</v>
      </c>
      <c r="L34" t="s">
        <v>410</v>
      </c>
      <c r="M34" t="s">
        <v>406</v>
      </c>
      <c r="N34" t="s">
        <v>408</v>
      </c>
      <c r="O34" t="s">
        <v>404</v>
      </c>
      <c r="P34" t="s">
        <v>411</v>
      </c>
      <c r="Q34" t="s">
        <v>412</v>
      </c>
      <c r="R34" t="s">
        <v>407</v>
      </c>
      <c r="S34" t="s">
        <v>407</v>
      </c>
      <c r="T34" t="s">
        <v>406</v>
      </c>
      <c r="U34" t="s">
        <v>407</v>
      </c>
      <c r="V34" t="s">
        <v>405</v>
      </c>
      <c r="W34" t="s">
        <v>407</v>
      </c>
      <c r="X34" t="s">
        <v>408</v>
      </c>
      <c r="Y34" t="s">
        <v>404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曇/雨</v>
      </c>
      <c r="M37" s="2" t="str">
        <f t="shared" si="0"/>
        <v>晴|曇</v>
      </c>
      <c r="N37" s="2" t="str">
        <f t="shared" si="0"/>
        <v>晴/曇</v>
      </c>
      <c r="O37" s="2" t="str">
        <f t="shared" si="0"/>
        <v>雨/曇</v>
      </c>
      <c r="P37" s="2" t="str">
        <f t="shared" si="0"/>
        <v>晴|雨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雨/曇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12</v>
      </c>
      <c r="D41" s="2">
        <f>IF(D37="","",VLOOKUP(D37,変換!$B$31:$C$58,2,FALSE))</f>
        <v>2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9</v>
      </c>
      <c r="M41" s="2">
        <f>IF(M37="","",VLOOKUP(M37,変換!$B$31:$C$58,2,FALSE))</f>
        <v>17</v>
      </c>
      <c r="N41" s="2">
        <f>IF(N37="","",VLOOKUP(N37,変換!$B$31:$C$58,2,FALSE))</f>
        <v>5</v>
      </c>
      <c r="O41" s="2">
        <f>IF(O37="","",VLOOKUP(O37,変換!$B$31:$C$58,2,FALSE))</f>
        <v>12</v>
      </c>
      <c r="P41" s="2">
        <f>IF(P37="","",VLOOKUP(P37,変換!$B$31:$C$58,2,FALSE))</f>
        <v>18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12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45748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3"/>
      <c r="B2" s="243"/>
      <c r="C2" s="238"/>
      <c r="D2" s="238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4" t="s">
        <v>350</v>
      </c>
      <c r="E4" s="245"/>
      <c r="F4" s="248" t="s">
        <v>352</v>
      </c>
      <c r="G4" s="252"/>
      <c r="H4" s="254" t="s">
        <v>355</v>
      </c>
      <c r="I4" s="255"/>
      <c r="J4" s="254" t="s">
        <v>358</v>
      </c>
      <c r="K4" s="255"/>
      <c r="L4" s="254" t="s">
        <v>400</v>
      </c>
      <c r="M4" s="255"/>
      <c r="N4" s="244" t="s">
        <v>393</v>
      </c>
      <c r="O4" s="245"/>
      <c r="P4" s="248" t="s">
        <v>394</v>
      </c>
      <c r="Q4" s="249"/>
      <c r="R4" s="248" t="s">
        <v>395</v>
      </c>
      <c r="S4" s="252"/>
      <c r="T4" s="254" t="s">
        <v>396</v>
      </c>
      <c r="U4" s="255"/>
      <c r="V4" s="254" t="s">
        <v>397</v>
      </c>
      <c r="W4" s="255"/>
      <c r="X4" s="254" t="s">
        <v>398</v>
      </c>
      <c r="Y4" s="255"/>
      <c r="Z4" s="248"/>
      <c r="AA4" s="24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6"/>
      <c r="E5" s="247"/>
      <c r="F5" s="250"/>
      <c r="G5" s="253"/>
      <c r="H5" s="256"/>
      <c r="I5" s="257"/>
      <c r="J5" s="256"/>
      <c r="K5" s="257"/>
      <c r="L5" s="256"/>
      <c r="M5" s="257"/>
      <c r="N5" s="246"/>
      <c r="O5" s="247"/>
      <c r="P5" s="250"/>
      <c r="Q5" s="251"/>
      <c r="R5" s="250"/>
      <c r="S5" s="253"/>
      <c r="T5" s="256"/>
      <c r="U5" s="257"/>
      <c r="V5" s="256"/>
      <c r="W5" s="257"/>
      <c r="X5" s="256"/>
      <c r="Y5" s="257"/>
      <c r="Z5" s="250"/>
      <c r="AA5" s="25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59"/>
      <c r="E6" s="43"/>
      <c r="F6" s="221"/>
      <c r="G6" s="43"/>
      <c r="H6" s="207"/>
      <c r="I6" s="43"/>
      <c r="J6" s="221"/>
      <c r="K6" s="43"/>
      <c r="L6" s="207"/>
      <c r="M6" s="43"/>
      <c r="N6" s="259"/>
      <c r="O6" s="43"/>
      <c r="P6" s="234"/>
      <c r="Q6" s="44"/>
      <c r="R6" s="221"/>
      <c r="S6" s="43"/>
      <c r="T6" s="207"/>
      <c r="U6" s="43"/>
      <c r="V6" s="221"/>
      <c r="W6" s="43"/>
      <c r="X6" s="207"/>
      <c r="Y6" s="43"/>
      <c r="Z6" s="234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60"/>
      <c r="E7" s="48" t="s">
        <v>124</v>
      </c>
      <c r="F7" s="222"/>
      <c r="G7" s="48" t="s">
        <v>124</v>
      </c>
      <c r="H7" s="208"/>
      <c r="I7" s="48" t="s">
        <v>124</v>
      </c>
      <c r="J7" s="222"/>
      <c r="K7" s="48" t="s">
        <v>124</v>
      </c>
      <c r="L7" s="208"/>
      <c r="M7" s="48" t="s">
        <v>124</v>
      </c>
      <c r="N7" s="260"/>
      <c r="O7" s="48" t="s">
        <v>124</v>
      </c>
      <c r="P7" s="235"/>
      <c r="Q7" s="49" t="s">
        <v>124</v>
      </c>
      <c r="R7" s="222"/>
      <c r="S7" s="48" t="s">
        <v>124</v>
      </c>
      <c r="T7" s="208"/>
      <c r="U7" s="48" t="s">
        <v>124</v>
      </c>
      <c r="V7" s="222"/>
      <c r="W7" s="48" t="s">
        <v>124</v>
      </c>
      <c r="X7" s="208"/>
      <c r="Y7" s="48" t="s">
        <v>124</v>
      </c>
      <c r="Z7" s="235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20250416</v>
      </c>
      <c r="E9" s="59" t="str">
        <f>IF(手入力!C3="",REPLACE(D9,5,0,"/"),REPLACE(手入力!C3,5,0,"/"))</f>
        <v>2025/0416</v>
      </c>
      <c r="F9" s="58">
        <v>20250416</v>
      </c>
      <c r="G9" s="59" t="str">
        <f>IF(手入力!D3="",REPLACE(F9,5,0,"/"),REPLACE(手入力!D3,5,0,"/"))</f>
        <v>2025/0416</v>
      </c>
      <c r="H9" s="58">
        <v>20250416</v>
      </c>
      <c r="I9" s="59" t="str">
        <f>IF(手入力!E3="",REPLACE(H9,5,0,"/"),REPLACE(手入力!E3,5,0,"/"))</f>
        <v>2025/0416</v>
      </c>
      <c r="J9" s="58">
        <v>20250416</v>
      </c>
      <c r="K9" s="59" t="str">
        <f>IF(手入力!F3="",REPLACE(J9,5,0,"/"),REPLACE(手入力!F3,5,0,"/"))</f>
        <v>2025/0416</v>
      </c>
      <c r="L9" s="58">
        <v>20250416</v>
      </c>
      <c r="M9" s="59" t="str">
        <f>IF(手入力!G3="",REPLACE(L9,5,0,"/"),REPLACE(手入力!G3,5,0,"/"))</f>
        <v>2025/0416</v>
      </c>
      <c r="N9" s="58">
        <v>20250414</v>
      </c>
      <c r="O9" s="59" t="str">
        <f>IF(手入力!H3="",REPLACE(N9,5,0,"/"),REPLACE(手入力!H3,5,0,"/"))</f>
        <v>2025/0414</v>
      </c>
      <c r="P9" s="58">
        <v>20250414</v>
      </c>
      <c r="Q9" s="59" t="str">
        <f>IF(手入力!I3="",REPLACE(P9,5,0,"/"),REPLACE(手入力!I3,5,0,"/"))</f>
        <v>2025/0414</v>
      </c>
      <c r="R9" s="58">
        <v>20250414</v>
      </c>
      <c r="S9" s="59" t="str">
        <f>IF(手入力!J3="",REPLACE(R9,5,0,"/"),REPLACE(手入力!J3,5,0,"/"))</f>
        <v>2025/0414</v>
      </c>
      <c r="T9" s="58">
        <v>20250414</v>
      </c>
      <c r="U9" s="59" t="str">
        <f>IF(手入力!K3="",REPLACE(T9,5,0,"/"),REPLACE(手入力!K3,5,0,"/"))</f>
        <v>2025/0414</v>
      </c>
      <c r="V9" s="58">
        <v>20250414</v>
      </c>
      <c r="W9" s="59" t="str">
        <f>IF(手入力!L3="",REPLACE(V9,5,0,"/"),REPLACE(手入力!L3,5,0,"/"))</f>
        <v>2025/0414</v>
      </c>
      <c r="X9" s="58">
        <v>20250414</v>
      </c>
      <c r="Y9" s="59" t="str">
        <f>IF(手入力!M3="",REPLACE(X9,5,0,"/"),REPLACE(手入力!M3,5,0,"/"))</f>
        <v>2025/0414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946</v>
      </c>
      <c r="E10" s="67" t="str">
        <f>TEXT(D10,"0000")</f>
        <v>0946</v>
      </c>
      <c r="F10" s="68">
        <v>1000</v>
      </c>
      <c r="G10" s="67" t="str">
        <f>TEXT(F10,"0000")</f>
        <v>1000</v>
      </c>
      <c r="H10" s="68">
        <v>911</v>
      </c>
      <c r="I10" s="67" t="str">
        <f>TEXT(H10,"0000")</f>
        <v>0911</v>
      </c>
      <c r="J10" s="68">
        <v>1036</v>
      </c>
      <c r="K10" s="67" t="str">
        <f>TEXT(J10,"0000")</f>
        <v>1036</v>
      </c>
      <c r="L10" s="68">
        <v>1023</v>
      </c>
      <c r="M10" s="67" t="str">
        <f>TEXT(L10,"0000")</f>
        <v>1023</v>
      </c>
      <c r="N10" s="66">
        <v>1010</v>
      </c>
      <c r="O10" s="67" t="str">
        <f>TEXT(N10,"0000")</f>
        <v>1010</v>
      </c>
      <c r="P10" s="68">
        <v>1110</v>
      </c>
      <c r="Q10" s="67" t="str">
        <f>TEXT(P10,"0000")</f>
        <v>1110</v>
      </c>
      <c r="R10" s="68">
        <v>945</v>
      </c>
      <c r="S10" s="67" t="str">
        <f>TEXT(R10,"0000")</f>
        <v>0945</v>
      </c>
      <c r="T10" s="68">
        <v>926</v>
      </c>
      <c r="U10" s="67" t="str">
        <f>TEXT(T10,"0000")</f>
        <v>0926</v>
      </c>
      <c r="V10" s="68">
        <v>1040</v>
      </c>
      <c r="W10" s="67" t="str">
        <f>TEXT(V10,"0000")</f>
        <v>1040</v>
      </c>
      <c r="X10" s="68">
        <v>1050</v>
      </c>
      <c r="Y10" s="67" t="str">
        <f>TEXT(X10,"0000")</f>
        <v>1050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曇|晴</v>
      </c>
      <c r="E11" s="68">
        <f>IF(E9=0,"",(RIGHT(E9,2))-1)</f>
        <v>15</v>
      </c>
      <c r="F11" s="68" t="str">
        <f>IF(F$9=0,"",HLOOKUP(G11,天気タグ!$B$3:$AG$39,35))</f>
        <v>曇|晴</v>
      </c>
      <c r="G11" s="68">
        <f>IF(G9=0,"",(RIGHT(G9,2))-1)</f>
        <v>15</v>
      </c>
      <c r="H11" s="68" t="str">
        <f>IF(H$9=0,"",HLOOKUP(I11,天気タグ!$B$3:$AG$39,35))</f>
        <v>曇|晴</v>
      </c>
      <c r="I11" s="68">
        <f>IF(I9=0,"",(RIGHT(I9,2))-1)</f>
        <v>15</v>
      </c>
      <c r="J11" s="68" t="str">
        <f>IF(J$9=0,"",HLOOKUP(K11,天気タグ!$B$3:$AG$39,35))</f>
        <v>曇|晴</v>
      </c>
      <c r="K11" s="68">
        <f>IF(K9=0,"",(RIGHT(K9,2))-1)</f>
        <v>15</v>
      </c>
      <c r="L11" s="68" t="str">
        <f>IF(L$9=0,"",HLOOKUP(M11,天気タグ!$B$3:$AG$39,35))</f>
        <v>曇|晴</v>
      </c>
      <c r="M11" s="68">
        <f>IF(M9=0,"",(RIGHT(M9,2))-1)</f>
        <v>15</v>
      </c>
      <c r="N11" s="68" t="str">
        <f>IF(N$9=0,"",HLOOKUP(O11,天気タグ!$B$3:$AG$39,35))</f>
        <v>雨/曇</v>
      </c>
      <c r="O11" s="68">
        <f>IF(O9=0,"",(RIGHT(O9,2))-1)</f>
        <v>13</v>
      </c>
      <c r="P11" s="68" t="str">
        <f>IF(P$9=0,"",HLOOKUP(Q11,天気タグ!$B$3:$AG$39,35))</f>
        <v>雨/曇</v>
      </c>
      <c r="Q11" s="68">
        <f>IF(Q9=0,"",(RIGHT(Q9,2))-1)</f>
        <v>13</v>
      </c>
      <c r="R11" s="68" t="str">
        <f>IF(R$9=0,"",HLOOKUP(S11,天気タグ!$B$3:$AG$39,35))</f>
        <v>雨/曇</v>
      </c>
      <c r="S11" s="68">
        <f>IF(S9=0,"",(RIGHT(S9,2))-1)</f>
        <v>13</v>
      </c>
      <c r="T11" s="68" t="str">
        <f>IF(T$9=0,"",HLOOKUP(U11,天気タグ!$B$3:$AG$39,35))</f>
        <v>雨/曇</v>
      </c>
      <c r="U11" s="68">
        <f>IF(U9=0,"",(RIGHT(U9,2))-1)</f>
        <v>13</v>
      </c>
      <c r="V11" s="68" t="str">
        <f>IF(V$9=0,"",HLOOKUP(W11,天気タグ!$B$3:$AG$39,35))</f>
        <v>雨/曇</v>
      </c>
      <c r="W11" s="68">
        <f>IF(W9=0,"",(RIGHT(W9,2))-1)</f>
        <v>13</v>
      </c>
      <c r="X11" s="68" t="str">
        <f>IF(X$9=0,"",HLOOKUP(Y11,天気タグ!$B$3:$AG$39,35))</f>
        <v>雨/曇</v>
      </c>
      <c r="Y11" s="68">
        <f>IF(Y9=0,"",(RIGHT(Y9,2))-1)</f>
        <v>13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16</v>
      </c>
      <c r="F12" s="68" t="str">
        <f>IF(F$9=0,"",HLOOKUP(G12,天気タグ!$B$3:$AG$39,35))</f>
        <v>晴</v>
      </c>
      <c r="G12" s="68">
        <f>IF(G9=0,"",RIGHT(G9,2)*1)</f>
        <v>16</v>
      </c>
      <c r="H12" s="68" t="str">
        <f>IF(H$9=0,"",HLOOKUP(I12,天気タグ!$B$3:$AG$39,35))</f>
        <v>晴</v>
      </c>
      <c r="I12" s="68">
        <f>IF(I9=0,"",RIGHT(I9,2)*1)</f>
        <v>16</v>
      </c>
      <c r="J12" s="68" t="str">
        <f>IF(J$9=0,"",HLOOKUP(K12,天気タグ!$B$3:$AG$39,35))</f>
        <v>晴</v>
      </c>
      <c r="K12" s="68">
        <f>IF(K9=0,"",RIGHT(K9,2)*1)</f>
        <v>16</v>
      </c>
      <c r="L12" s="68" t="str">
        <f>IF(L$9=0,"",HLOOKUP(M12,天気タグ!$B$3:$AG$39,35))</f>
        <v>晴</v>
      </c>
      <c r="M12" s="68">
        <f>IF(M9=0,"",RIGHT(M9,2)*1)</f>
        <v>16</v>
      </c>
      <c r="N12" s="68" t="str">
        <f>IF(N$9=0,"",HLOOKUP(O12,天気タグ!$B$3:$AG$39,35))</f>
        <v>晴|雨</v>
      </c>
      <c r="O12" s="68">
        <f>IF(O9=0,"",RIGHT(O9,2)*1)</f>
        <v>14</v>
      </c>
      <c r="P12" s="68" t="str">
        <f>IF(P$9=0,"",HLOOKUP(Q12,天気タグ!$B$3:$AG$39,35))</f>
        <v>晴|雨</v>
      </c>
      <c r="Q12" s="68">
        <f>IF(Q9=0,"",RIGHT(Q9,2)*1)</f>
        <v>14</v>
      </c>
      <c r="R12" s="68" t="str">
        <f>IF(R$9=0,"",HLOOKUP(S12,天気タグ!$B$3:$AG$39,35))</f>
        <v>晴|雨</v>
      </c>
      <c r="S12" s="68">
        <f>IF(S9=0,"",RIGHT(S9,2)*1)</f>
        <v>14</v>
      </c>
      <c r="T12" s="68" t="str">
        <f>IF(T$9=0,"",HLOOKUP(U12,天気タグ!$B$3:$AG$39,35))</f>
        <v>晴|雨</v>
      </c>
      <c r="U12" s="68">
        <f>IF(U9=0,"",RIGHT(U9,2)*1)</f>
        <v>14</v>
      </c>
      <c r="V12" s="68" t="str">
        <f>IF(V$9=0,"",HLOOKUP(W12,天気タグ!$B$3:$AG$39,35))</f>
        <v>晴|雨</v>
      </c>
      <c r="W12" s="68">
        <f>IF(W9=0,"",RIGHT(W9,2)*1)</f>
        <v>14</v>
      </c>
      <c r="X12" s="68" t="str">
        <f>IF(X$9=0,"",HLOOKUP(Y12,天気タグ!$B$3:$AG$39,35))</f>
        <v>晴|雨</v>
      </c>
      <c r="Y12" s="68">
        <f>IF(Y9=0,"",RIGHT(Y9,2)*1)</f>
        <v>14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10.5</v>
      </c>
      <c r="E13" s="70"/>
      <c r="F13" s="70">
        <v>11.8</v>
      </c>
      <c r="G13" s="68"/>
      <c r="H13" s="70">
        <v>11.5</v>
      </c>
      <c r="I13" s="70"/>
      <c r="J13" s="70">
        <v>13.2</v>
      </c>
      <c r="K13" s="70"/>
      <c r="L13" s="70">
        <v>11.1</v>
      </c>
      <c r="M13" s="70"/>
      <c r="N13" s="69">
        <v>9.8000000000000007</v>
      </c>
      <c r="O13" s="70"/>
      <c r="P13" s="70">
        <v>14.2</v>
      </c>
      <c r="Q13" s="70"/>
      <c r="R13" s="70">
        <v>10.8</v>
      </c>
      <c r="S13" s="68"/>
      <c r="T13" s="70">
        <v>10.5</v>
      </c>
      <c r="U13" s="70"/>
      <c r="V13" s="70">
        <v>9.1999999999999993</v>
      </c>
      <c r="W13" s="70"/>
      <c r="X13" s="70">
        <v>12.1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12.5</v>
      </c>
      <c r="E14" s="76"/>
      <c r="F14" s="77">
        <v>11.4</v>
      </c>
      <c r="G14" s="77"/>
      <c r="H14" s="77">
        <v>14.6</v>
      </c>
      <c r="I14" s="77"/>
      <c r="J14" s="77">
        <v>10.5</v>
      </c>
      <c r="K14" s="77"/>
      <c r="L14" s="77">
        <v>13.5</v>
      </c>
      <c r="M14" s="77"/>
      <c r="N14" s="76">
        <v>10.4</v>
      </c>
      <c r="O14" s="76"/>
      <c r="P14" s="77">
        <v>15.3</v>
      </c>
      <c r="Q14" s="77"/>
      <c r="R14" s="77">
        <v>10.6</v>
      </c>
      <c r="S14" s="77"/>
      <c r="T14" s="77">
        <v>14.4</v>
      </c>
      <c r="U14" s="77"/>
      <c r="V14" s="77">
        <v>13.8</v>
      </c>
      <c r="W14" s="77"/>
      <c r="X14" s="77">
        <v>11.1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68">
        <v>0</v>
      </c>
      <c r="G19" s="67">
        <f t="shared" ref="G19:G23" si="2">F19/1000</f>
        <v>0</v>
      </c>
      <c r="H19" s="68">
        <v>0</v>
      </c>
      <c r="I19" s="67">
        <f t="shared" ref="I19:M23" si="3">H19/1000</f>
        <v>0</v>
      </c>
      <c r="J19" s="68">
        <v>0</v>
      </c>
      <c r="K19" s="67">
        <f t="shared" si="3"/>
        <v>0</v>
      </c>
      <c r="L19" s="68">
        <v>0</v>
      </c>
      <c r="M19" s="67">
        <f t="shared" si="3"/>
        <v>0</v>
      </c>
      <c r="N19" s="93">
        <v>0</v>
      </c>
      <c r="O19" s="67">
        <f t="shared" ref="O19:O23" si="4">N19/1000</f>
        <v>0</v>
      </c>
      <c r="P19" s="94">
        <v>0</v>
      </c>
      <c r="Q19" s="67">
        <f t="shared" ref="Q19:S23" si="5">P19/1000</f>
        <v>0</v>
      </c>
      <c r="R19" s="68">
        <v>0</v>
      </c>
      <c r="S19" s="67">
        <f t="shared" si="5"/>
        <v>0</v>
      </c>
      <c r="T19" s="68">
        <v>0</v>
      </c>
      <c r="U19" s="67">
        <f t="shared" ref="U19:Y23" si="6">T19/1000</f>
        <v>0</v>
      </c>
      <c r="V19" s="68">
        <v>0</v>
      </c>
      <c r="W19" s="67">
        <f t="shared" si="6"/>
        <v>0</v>
      </c>
      <c r="X19" s="68">
        <v>0</v>
      </c>
      <c r="Y19" s="67">
        <f t="shared" si="6"/>
        <v>0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0.3</v>
      </c>
      <c r="E26" s="98"/>
      <c r="F26" s="68">
        <v>0.28999999999999998</v>
      </c>
      <c r="G26" s="98"/>
      <c r="H26" s="68">
        <v>0.28999999999999998</v>
      </c>
      <c r="I26" s="98"/>
      <c r="J26" s="68">
        <v>0.02</v>
      </c>
      <c r="K26" s="98"/>
      <c r="L26" s="68">
        <v>0.02</v>
      </c>
      <c r="M26" s="98"/>
      <c r="N26" s="97">
        <v>0.05</v>
      </c>
      <c r="O26" s="98"/>
      <c r="P26" s="98">
        <v>0.05</v>
      </c>
      <c r="Q26" s="98"/>
      <c r="R26" s="68">
        <v>0.17</v>
      </c>
      <c r="S26" s="98"/>
      <c r="T26" s="68">
        <v>0.16</v>
      </c>
      <c r="U26" s="98"/>
      <c r="V26" s="68">
        <v>0.04</v>
      </c>
      <c r="W26" s="98"/>
      <c r="X26" s="68">
        <v>0.04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68">
        <v>0</v>
      </c>
      <c r="G36" s="98"/>
      <c r="H36" s="68">
        <v>0.08</v>
      </c>
      <c r="I36" s="98"/>
      <c r="J36" s="68">
        <v>0</v>
      </c>
      <c r="K36" s="98"/>
      <c r="L36" s="68">
        <v>0</v>
      </c>
      <c r="M36" s="98"/>
      <c r="N36" s="97">
        <v>7.0000000000000007E-2</v>
      </c>
      <c r="O36" s="98"/>
      <c r="P36" s="98">
        <v>7.0000000000000007E-2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4.5</v>
      </c>
      <c r="E53" s="70"/>
      <c r="F53" s="68">
        <v>4.5</v>
      </c>
      <c r="G53" s="70"/>
      <c r="H53" s="68">
        <v>4.7</v>
      </c>
      <c r="I53" s="70"/>
      <c r="J53" s="68">
        <v>4.0999999999999996</v>
      </c>
      <c r="K53" s="70"/>
      <c r="L53" s="68">
        <v>4.3</v>
      </c>
      <c r="M53" s="70"/>
      <c r="N53" s="69">
        <v>7.5</v>
      </c>
      <c r="O53" s="70"/>
      <c r="P53" s="70">
        <v>7.6</v>
      </c>
      <c r="Q53" s="70"/>
      <c r="R53" s="68">
        <v>3.1</v>
      </c>
      <c r="S53" s="70"/>
      <c r="T53" s="68">
        <v>3.2</v>
      </c>
      <c r="U53" s="70"/>
      <c r="V53" s="68">
        <v>2.9</v>
      </c>
      <c r="W53" s="70"/>
      <c r="X53" s="68">
        <v>2.9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2E-3</v>
      </c>
      <c r="E59" s="96"/>
      <c r="F59" s="68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95">
        <v>0</v>
      </c>
      <c r="O59" s="96"/>
      <c r="P59" s="96">
        <v>0</v>
      </c>
      <c r="Q59" s="96"/>
      <c r="R59" s="68">
        <v>0</v>
      </c>
      <c r="S59" s="96"/>
      <c r="T59" s="68">
        <v>0</v>
      </c>
      <c r="U59" s="96"/>
      <c r="V59" s="68">
        <v>0</v>
      </c>
      <c r="W59" s="96"/>
      <c r="X59" s="68">
        <v>0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68">
        <v>0.5</v>
      </c>
      <c r="G61" s="70"/>
      <c r="H61" s="68">
        <v>0.6</v>
      </c>
      <c r="I61" s="70"/>
      <c r="J61" s="68">
        <v>0.4</v>
      </c>
      <c r="K61" s="70"/>
      <c r="L61" s="68">
        <v>0.6</v>
      </c>
      <c r="M61" s="70"/>
      <c r="N61" s="69">
        <v>0</v>
      </c>
      <c r="O61" s="70"/>
      <c r="P61" s="70">
        <v>0</v>
      </c>
      <c r="Q61" s="70"/>
      <c r="R61" s="68">
        <v>0.7</v>
      </c>
      <c r="S61" s="70"/>
      <c r="T61" s="68">
        <v>0.2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68">
        <v>6.8</v>
      </c>
      <c r="G62" s="70"/>
      <c r="H62" s="68">
        <v>7</v>
      </c>
      <c r="I62" s="70"/>
      <c r="J62" s="68">
        <v>6.8</v>
      </c>
      <c r="K62" s="70"/>
      <c r="L62" s="68">
        <v>7.4</v>
      </c>
      <c r="M62" s="70"/>
      <c r="N62" s="69">
        <v>6.7</v>
      </c>
      <c r="O62" s="70"/>
      <c r="P62" s="70">
        <v>6.8</v>
      </c>
      <c r="Q62" s="70"/>
      <c r="R62" s="68">
        <v>7.3</v>
      </c>
      <c r="S62" s="70"/>
      <c r="T62" s="68">
        <v>7.3</v>
      </c>
      <c r="U62" s="70"/>
      <c r="V62" s="68">
        <v>6.6</v>
      </c>
      <c r="W62" s="70"/>
      <c r="X62" s="68">
        <v>6.6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0.6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8"/>
      <c r="B68" s="25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0.6</v>
      </c>
      <c r="I81" s="70"/>
      <c r="J81" s="70">
        <v>0.7</v>
      </c>
      <c r="K81" s="70"/>
      <c r="L81" s="70">
        <v>0.6</v>
      </c>
      <c r="M81" s="70"/>
      <c r="N81" s="69">
        <v>1</v>
      </c>
      <c r="O81" s="69"/>
      <c r="P81" s="70">
        <v>0.6</v>
      </c>
      <c r="Q81" s="70"/>
      <c r="R81" s="68">
        <v>0.8</v>
      </c>
      <c r="S81" s="70"/>
      <c r="T81" s="70">
        <v>0.8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68">
        <v>6.8</v>
      </c>
      <c r="G91" s="70"/>
      <c r="H91" s="70">
        <v>7</v>
      </c>
      <c r="I91" s="70"/>
      <c r="J91" s="70">
        <v>6.8</v>
      </c>
      <c r="K91" s="70"/>
      <c r="L91" s="70">
        <v>7.4</v>
      </c>
      <c r="M91" s="70"/>
      <c r="N91" s="69">
        <v>6.7</v>
      </c>
      <c r="O91" s="69"/>
      <c r="P91" s="70">
        <v>6.8</v>
      </c>
      <c r="Q91" s="70"/>
      <c r="R91" s="68">
        <v>7.3</v>
      </c>
      <c r="S91" s="70"/>
      <c r="T91" s="70">
        <v>7.3</v>
      </c>
      <c r="U91" s="70"/>
      <c r="V91" s="70">
        <v>6.6</v>
      </c>
      <c r="W91" s="70"/>
      <c r="X91" s="70">
        <v>6.6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5.2</v>
      </c>
      <c r="E100" s="69"/>
      <c r="F100" s="68">
        <v>5.3</v>
      </c>
      <c r="G100" s="70"/>
      <c r="H100" s="70">
        <v>5.2</v>
      </c>
      <c r="I100" s="70"/>
      <c r="J100" s="70">
        <v>3.1</v>
      </c>
      <c r="K100" s="70"/>
      <c r="L100" s="70">
        <v>3.4</v>
      </c>
      <c r="M100" s="70"/>
      <c r="N100" s="69">
        <v>4.8</v>
      </c>
      <c r="O100" s="69"/>
      <c r="P100" s="70">
        <v>4.8</v>
      </c>
      <c r="Q100" s="70"/>
      <c r="R100" s="68">
        <v>3.1</v>
      </c>
      <c r="S100" s="70"/>
      <c r="T100" s="70">
        <v>3.2</v>
      </c>
      <c r="U100" s="70"/>
      <c r="V100" s="70">
        <v>5.4</v>
      </c>
      <c r="W100" s="70"/>
      <c r="X100" s="70">
        <v>5.4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0.3</v>
      </c>
      <c r="E101" s="69"/>
      <c r="F101" s="68">
        <v>0.28999999999999998</v>
      </c>
      <c r="G101" s="70"/>
      <c r="H101" s="70">
        <v>0.28999999999999998</v>
      </c>
      <c r="I101" s="70"/>
      <c r="J101" s="70">
        <v>0.02</v>
      </c>
      <c r="K101" s="70"/>
      <c r="L101" s="70">
        <v>0.02</v>
      </c>
      <c r="M101" s="70"/>
      <c r="N101" s="69">
        <v>0.05</v>
      </c>
      <c r="O101" s="69"/>
      <c r="P101" s="70">
        <v>0.05</v>
      </c>
      <c r="Q101" s="70"/>
      <c r="R101" s="68">
        <v>0.17</v>
      </c>
      <c r="S101" s="70"/>
      <c r="T101" s="70">
        <v>0.16</v>
      </c>
      <c r="U101" s="70"/>
      <c r="V101" s="70">
        <v>0.04</v>
      </c>
      <c r="W101" s="70"/>
      <c r="X101" s="70">
        <v>0.04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8"/>
      <c r="B132" s="258"/>
      <c r="C132" s="232"/>
      <c r="D132" s="232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45748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45748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45749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45750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45751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45752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45753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45754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45755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45756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45757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45758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45759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45760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45761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45762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45763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45764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45765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45766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45767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45768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45769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45770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45771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45772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45773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45774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45775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45776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45777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2021-04-27T10:13:55Z</cp:lastPrinted>
  <dcterms:created xsi:type="dcterms:W3CDTF">2020-11-06T01:25:08Z</dcterms:created>
  <dcterms:modified xsi:type="dcterms:W3CDTF">2025-05-20T06:08:41Z</dcterms:modified>
</cp:coreProperties>
</file>