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E86F5622-B621-4605-BA28-6DE797ABAF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<sst xmlns="http://schemas.openxmlformats.org/spreadsheetml/2006/main" count="5450" uniqueCount="432">
  <si>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</si>
  <si>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</si>
  <si>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</si>
  <si>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</si>
  <si>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</si>
  <si>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</si>
  <si>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</si>
  <si>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</si>
  <si>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</si>
  <si>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</si>
  <si>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</si>
  <si>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</si>
  <si>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</si>
  <si>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</si>
  <si>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</si>
  <si>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</si>
  <si>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</si>
  <si>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</si>
  <si>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</si>
  <si>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</si>
  <si>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</si>
  <si>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</si>
  <si>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</si>
  <si>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</si>
  <si>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</si>
  <si>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</si>
  <si>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</si>
  <si>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</si>
  <si>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</si>
  <si>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</si>
  <si>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</si>
  <si>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</si>
  <si>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</si>
  <si>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</si>
  <si>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</si>
  <si>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</si>
  <si>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</si>
  <si>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</si>
  <si>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</si>
  <si>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</si>
  <si>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</si>
  <si>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</si>
  <si>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</si>
  <si>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</si>
  <si>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</si>
  <si>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</si>
  <si>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</si>
  <si>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</si>
  <si>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</si>
  <si>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</si>
  <si>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</si>
  <si>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</si>
  <si>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</si>
  <si>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</si>
  <si>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</si>
  <si>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</si>
  <si>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</si>
  <si>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</si>
  <si>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</si>
  <si>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</si>
  <si>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</si>
  <si>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</si>
  <si>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</si>
  <si>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</si>
  <si>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</si>
  <si>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</si>
  <si>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</si>
  <si>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</si>
  <si>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</si>
  <si>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</si>
  <si>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</si>
  <si>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</si>
  <si>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</si>
  <si>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</si>
  <si>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</si>
  <si>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</si>
  <si>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</si>
  <si>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</si>
  <si>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</si>
  <si>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</si>
  <si>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</si>
  <si>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</si>
  <si>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</si>
  <si>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</si>
  <si>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</si>
  <si>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</si>
  <si>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</si>
  <si>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</si>
  <si>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</si>
  <si>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</si>
  <si>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</si>
  <si>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</si>
  <si>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</si>
  <si>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</si>
  <si>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</si>
  <si>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</si>
  <si>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</si>
  <si>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</si>
  <si>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</si>
  <si>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</si>
  <si>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</si>
  <si>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</si>
  <si>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</si>
  <si>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</si>
  <si>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</si>
  <si>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</si>
  <si>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</si>
  <si>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</si>
  <si>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</si>
  <si>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</si>
  <si>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</si>
  <si>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</si>
  <si>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</si>
  <si>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</si>
  <si>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</si>
  <si>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</si>
  <si>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</si>
  <si>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</si>
  <si>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</si>
  <si>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</si>
  <si>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</si>
  <si>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</si>
  <si>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</si>
  <si>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</si>
  <si>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</si>
  <si>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</si>
  <si>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</si>
  <si>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</si>
  <si>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</si>
  <si>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</si>
  <si>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</si>
  <si>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</si>
  <si>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</si>
  <si>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</si>
  <si>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</si>
  <si>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</si>
  <si>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</si>
  <si>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</si>
  <si>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</si>
  <si>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</si>
  <si>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</si>
  <si>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</si>
  <si>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</si>
  <si>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</si>
  <si>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</si>
  <si>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</si>
  <si>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</si>
  <si>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</si>
  <si>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</si>
  <si>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</si>
  <si>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</si>
  <si>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</si>
  <si>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</si>
  <si>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</si>
  <si>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</si>
  <si>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</si>
  <si>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</si>
  <si>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</si>
  <si>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</si>
  <si>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</si>
  <si>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</si>
  <si>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</si>
  <si>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</si>
  <si>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</si>
  <si>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</si>
  <si>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</si>
  <si>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</si>
  <si>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</si>
  <si>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</si>
  <si>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</si>
  <si>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</si>
  <si>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</si>
  <si>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</si>
  <si>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</si>
  <si>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</si>
  <si>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</si>
  <si>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</si>
  <si>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</si>
  <si>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</si>
  <si>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</si>
  <si>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</si>
  <si>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</si>
  <si>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</si>
  <si>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</si>
  <si>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</si>
  <si>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</si>
  <si>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</si>
  <si>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</si>
  <si>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</si>
  <si>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</si>
  <si>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</si>
  <si>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</si>
  <si>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</si>
  <si>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</si>
  <si>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</si>
  <si>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</si>
  <si>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</si>
  <si>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</si>
  <si>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</si>
  <si>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</si>
  <si>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</si>
  <si>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</si>
  <si>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</si>
  <si>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</si>
  <si>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</si>
  <si>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</si>
  <si>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</si>
  <si>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</si>
  <si>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</si>
  <si>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</si>
  <si>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</si>
  <si>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</si>
  <si>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</si>
  <si>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</si>
  <si>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</si>
  <si>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</si>
  <si>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</si>
  <si>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</si>
  <si>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</si>
  <si>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</si>
  <si>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</si>
  <si>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</si>
  <si>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</si>
  <si>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</si>
  <si>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</si>
  <si>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</si>
  <si>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</si>
  <si>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</si>
  <si>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</si>
  <si>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</si>
  <si>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</si>
  <si>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</si>
  <si>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</si>
  <si>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</si>
  <si>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</si>
  <si>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</si>
  <si>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</si>
  <si>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</si>
  <si>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</si>
  <si>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</si>
  <si>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</si>
  <si>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</si>
  <si>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</si>
  <si>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</si>
  <si>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</si>
  <si>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</si>
  <si>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</si>
  <si>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</si>
  <si>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</si>
  <si>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</si>
  <si>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</si>
  <si>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</si>
  <si>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</si>
  <si>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</si>
  <si>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</si>
  <si>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</si>
  <si>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</si>
  <si>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</si>
  <si>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</si>
  <si>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</si>
  <si>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</si>
  <si>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</si>
  <si>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</si>
  <si>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</si>
  <si>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</si>
  <si>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</si>
  <si>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</si>
  <si>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</si>
  <si>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</si>
  <si>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</si>
  <si>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</si>
  <si>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</si>
  <si>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</si>
  <si>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</si>
  <si>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</si>
  <si>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</si>
  <si>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</si>
  <si>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</si>
  <si>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</si>
  <si>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</si>
  <si>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</si>
  <si>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</si>
  <si>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</si>
  <si>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</si>
  <si>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</si>
  <si>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</si>
  <si>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</si>
  <si>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</si>
  <si>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</si>
  <si>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</si>
  <si>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</si>
  <si>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</si>
  <si>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</si>
  <si>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</si>
  <si>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</si>
  <si>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</si>
  <si>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</si>
  <si>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</si>
  <si>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</si>
  <si>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</si>
  <si>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</si>
  <si>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</si>
  <si>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</si>
  <si>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</si>
  <si>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</si>
  <si>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</si>
  <si>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</si>
  <si>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</si>
  <si>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</si>
  <si>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</si>
  <si>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</si>
  <si>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</si>
  <si>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</si>
  <si>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</si>
  <si>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</si>
  <si>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</si>
  <si>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</si>
  <si>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</si>
  <si>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</si>
  <si>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</si>
  <si>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</si>
  <si>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</si>
  <si>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</si>
  <si>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</si>
  <si>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</si>
  <si>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</si>
  <si>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</si>
  <si>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</si>
  <si>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</si>
  <si>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</si>
  <si>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</si>
  <si>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</si>
  <si>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</si>
  <si>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</si>
  <si>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</si>
  <si>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</si>
  <si>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</si>
  <si>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</si>
  <si>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</si>
  <si>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</si>
  <si>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</si>
  <si>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</si>
  <si>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</si>
  <si>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</si>
  <si>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</si>
  <si>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</si>
  <si>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</si>
  <si>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</si>
  <si>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</si>
  <si>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</si>
  <si>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</si>
  <si>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</si>
  <si>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</si>
  <si>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</si>
  <si>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</si>
  <si>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</si>
  <si>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</si>
  <si>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</si>
  <si>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</si>
  <si>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</si>
  <si>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</si>
  <si>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</si>
  <si>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</si>
  <si>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</si>
  <si>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</si>
  <si>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</si>
  <si>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</si>
  <si>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</si>
  <si>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</si>
  <si>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</si>
  <si>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</si>
  <si>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</si>
  <si>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</si>
  <si>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</si>
  <si>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</si>
  <si>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</si>
  <si>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</si>
  <si>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</si>
  <si>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</si>
  <si>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</si>
  <si>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</si>
  <si>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</si>
  <si>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</si>
  <si>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</si>
  <si>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</si>
  <si>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</si>
  <si>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</si>
  <si>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</si>
  <si>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</si>
  <si>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</si>
  <si>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</si>
  <si>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</si>
  <si>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</si>
  <si>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</si>
  <si>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</si>
  <si>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</si>
  <si>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</si>
  <si>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</si>
  <si>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</si>
  <si>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</si>
  <si>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</si>
  <si>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</si>
  <si>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</si>
  <si>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</si>
  <si>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</si>
  <si>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</si>
  <si>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</si>
  <si>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</si>
  <si>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</si>
  <si>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</si>
  <si>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</si>
  <si>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</si>
  <si>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</si>
  <si>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2024/04/09</t>
  </si>
  <si>
    <t>2024/04/17</t>
  </si>
  <si>
    <t>09:48</t>
  </si>
  <si>
    <t>09:58</t>
  </si>
  <si>
    <t>10:56</t>
  </si>
  <si>
    <t>10:33</t>
  </si>
  <si>
    <t>10:18</t>
  </si>
  <si>
    <t>09:31</t>
  </si>
  <si>
    <t>10:34</t>
  </si>
  <si>
    <t>10:41</t>
  </si>
  <si>
    <t>0.00005未満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</si>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</sst>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02">
        <v>45292</v>
      </c>
      <c r="B2" s="202"/>
      <c r="C2" s="203">
        <v>45383</v>
      </c>
      <c r="D2" s="203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06" t="s">
        <v>349</v>
      </c>
      <c r="E4" s="216" t="s">
        <v>353</v>
      </c>
      <c r="F4" s="212" t="s">
        <v>356</v>
      </c>
      <c r="G4" s="226" t="s">
        <v>359</v>
      </c>
      <c r="H4" s="224" t="s">
        <v>401</v>
      </c>
      <c r="I4" s="231" t="s">
        <v>374</v>
      </c>
      <c r="J4" s="216" t="s">
        <v>375</v>
      </c>
      <c r="K4" s="214" t="s">
        <v>376</v>
      </c>
      <c r="L4" s="212" t="s">
        <v>377</v>
      </c>
      <c r="M4" s="226" t="s">
        <v>378</v>
      </c>
      <c r="N4" s="224" t="s">
        <v>379</v>
      </c>
      <c r="O4" s="229"/>
      <c r="P4" s="240"/>
      <c r="Q4" s="234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07"/>
      <c r="E5" s="228"/>
      <c r="F5" s="213"/>
      <c r="G5" s="227"/>
      <c r="H5" s="225"/>
      <c r="I5" s="217"/>
      <c r="J5" s="217"/>
      <c r="K5" s="215"/>
      <c r="L5" s="213"/>
      <c r="M5" s="227"/>
      <c r="N5" s="225"/>
      <c r="O5" s="230"/>
      <c r="P5" s="241"/>
      <c r="Q5" s="235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08" t="s">
        <v>351</v>
      </c>
      <c r="E6" s="222" t="s">
        <v>354</v>
      </c>
      <c r="F6" s="222" t="s">
        <v>357</v>
      </c>
      <c r="G6" s="210" t="s">
        <v>360</v>
      </c>
      <c r="H6" s="218" t="s">
        <v>402</v>
      </c>
      <c r="I6" s="220" t="s">
        <v>380</v>
      </c>
      <c r="J6" s="220" t="s">
        <v>381</v>
      </c>
      <c r="K6" s="210" t="s">
        <v>382</v>
      </c>
      <c r="L6" s="222" t="s">
        <v>383</v>
      </c>
      <c r="M6" s="210" t="s">
        <v>384</v>
      </c>
      <c r="N6" s="218" t="s">
        <v>385</v>
      </c>
      <c r="O6" s="232"/>
      <c r="P6" s="236"/>
      <c r="Q6" s="238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09"/>
      <c r="E7" s="223"/>
      <c r="F7" s="223"/>
      <c r="G7" s="211"/>
      <c r="H7" s="219"/>
      <c r="I7" s="221"/>
      <c r="J7" s="221"/>
      <c r="K7" s="211"/>
      <c r="L7" s="223"/>
      <c r="M7" s="211"/>
      <c r="N7" s="219"/>
      <c r="O7" s="233"/>
      <c r="P7" s="237"/>
      <c r="Q7" s="239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414</v>
      </c>
      <c r="J9" s="152" t="s">
        <v>414</v>
      </c>
      <c r="K9" s="152" t="s">
        <v>414</v>
      </c>
      <c r="L9" s="152" t="s">
        <v>414</v>
      </c>
      <c r="M9" s="152" t="s">
        <v>414</v>
      </c>
      <c r="N9" s="185" t="s">
        <v>414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6" t="s">
        <v>419</v>
      </c>
      <c r="J10" s="68" t="s">
        <v>417</v>
      </c>
      <c r="K10" s="68" t="s">
        <v>416</v>
      </c>
      <c r="L10" s="68" t="s">
        <v>420</v>
      </c>
      <c r="M10" s="68" t="s">
        <v>421</v>
      </c>
      <c r="N10" s="115" t="s">
        <v>422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406</v>
      </c>
      <c r="E11" s="68" t="s">
        <v>406</v>
      </c>
      <c r="F11" s="68" t="s">
        <v>406</v>
      </c>
      <c r="G11" s="68" t="s">
        <v>406</v>
      </c>
      <c r="H11" s="68" t="s">
        <v>406</v>
      </c>
      <c r="I11" s="66" t="s">
        <v>406</v>
      </c>
      <c r="J11" s="68" t="s">
        <v>406</v>
      </c>
      <c r="K11" s="68" t="s">
        <v>406</v>
      </c>
      <c r="L11" s="68" t="s">
        <v>406</v>
      </c>
      <c r="M11" s="68" t="s">
        <v>406</v>
      </c>
      <c r="N11" s="115" t="s">
        <v>406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410</v>
      </c>
      <c r="E12" s="68" t="s">
        <v>410</v>
      </c>
      <c r="F12" s="68" t="s">
        <v>410</v>
      </c>
      <c r="G12" s="68" t="s">
        <v>410</v>
      </c>
      <c r="H12" s="68" t="s">
        <v>410</v>
      </c>
      <c r="I12" s="66" t="s">
        <v>410</v>
      </c>
      <c r="J12" s="68" t="s">
        <v>410</v>
      </c>
      <c r="K12" s="68" t="s">
        <v>410</v>
      </c>
      <c r="L12" s="68" t="s">
        <v>410</v>
      </c>
      <c r="M12" s="68" t="s">
        <v>410</v>
      </c>
      <c r="N12" s="115" t="s">
        <v>410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13.4</v>
      </c>
      <c r="E13" s="70">
        <v>12.7</v>
      </c>
      <c r="F13" s="70">
        <v>13.3</v>
      </c>
      <c r="G13" s="70">
        <v>11.3</v>
      </c>
      <c r="H13" s="70">
        <v>11.9</v>
      </c>
      <c r="I13" s="69">
        <v>17.2</v>
      </c>
      <c r="J13" s="70">
        <v>19.399999999999999</v>
      </c>
      <c r="K13" s="70">
        <v>17</v>
      </c>
      <c r="L13" s="70">
        <v>16</v>
      </c>
      <c r="M13" s="70">
        <v>15.5</v>
      </c>
      <c r="N13" s="186">
        <v>18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13.2</v>
      </c>
      <c r="E14" s="77">
        <v>12.8</v>
      </c>
      <c r="F14" s="77">
        <v>14</v>
      </c>
      <c r="G14" s="77">
        <v>12.9</v>
      </c>
      <c r="H14" s="77">
        <v>14.2</v>
      </c>
      <c r="I14" s="76">
        <v>12</v>
      </c>
      <c r="J14" s="77">
        <v>15.7</v>
      </c>
      <c r="K14" s="77">
        <v>12</v>
      </c>
      <c r="L14" s="77">
        <v>16.5</v>
      </c>
      <c r="M14" s="77">
        <v>12.5</v>
      </c>
      <c r="N14" s="187">
        <v>12.4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0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423</v>
      </c>
      <c r="E19" s="94" t="s">
        <v>423</v>
      </c>
      <c r="F19" s="94" t="s">
        <v>423</v>
      </c>
      <c r="G19" s="94" t="s">
        <v>423</v>
      </c>
      <c r="H19" s="94" t="s">
        <v>423</v>
      </c>
      <c r="I19" s="94" t="s">
        <v>423</v>
      </c>
      <c r="J19" s="94" t="s">
        <v>423</v>
      </c>
      <c r="K19" s="94" t="s">
        <v>423</v>
      </c>
      <c r="L19" s="94" t="s">
        <v>423</v>
      </c>
      <c r="M19" s="94" t="s">
        <v>423</v>
      </c>
      <c r="N19" s="191" t="s">
        <v>423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2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2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2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2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96" t="s">
        <v>424</v>
      </c>
      <c r="N24" s="192" t="s">
        <v>424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425</v>
      </c>
      <c r="E25" s="96" t="s">
        <v>425</v>
      </c>
      <c r="F25" s="96" t="s">
        <v>425</v>
      </c>
      <c r="G25" s="96" t="s">
        <v>425</v>
      </c>
      <c r="H25" s="96" t="s">
        <v>425</v>
      </c>
      <c r="I25" s="96" t="s">
        <v>425</v>
      </c>
      <c r="J25" s="96" t="s">
        <v>425</v>
      </c>
      <c r="K25" s="96" t="s">
        <v>425</v>
      </c>
      <c r="L25" s="96" t="s">
        <v>425</v>
      </c>
      <c r="M25" s="96" t="s">
        <v>425</v>
      </c>
      <c r="N25" s="192" t="s">
        <v>425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0.26</v>
      </c>
      <c r="E26" s="98">
        <v>0.26</v>
      </c>
      <c r="F26" s="98">
        <v>0.26</v>
      </c>
      <c r="G26" s="98">
        <v>0.03</v>
      </c>
      <c r="H26" s="98">
        <v>0.03</v>
      </c>
      <c r="I26" s="98">
        <v>0.1</v>
      </c>
      <c r="J26" s="98">
        <v>0.09</v>
      </c>
      <c r="K26" s="98">
        <v>0.16</v>
      </c>
      <c r="L26" s="98">
        <v>0.13</v>
      </c>
      <c r="M26" s="98">
        <v>0.16</v>
      </c>
      <c r="N26" s="193">
        <v>0.17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 t="s">
        <v>426</v>
      </c>
      <c r="H27" s="98" t="s">
        <v>426</v>
      </c>
      <c r="I27" s="98" t="s">
        <v>426</v>
      </c>
      <c r="J27" s="98" t="s">
        <v>426</v>
      </c>
      <c r="K27" s="98" t="s">
        <v>426</v>
      </c>
      <c r="L27" s="98" t="s">
        <v>426</v>
      </c>
      <c r="M27" s="98" t="s">
        <v>426</v>
      </c>
      <c r="N27" s="193" t="s">
        <v>426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3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0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2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2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2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2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2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2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0.06</v>
      </c>
      <c r="E36" s="98" t="s">
        <v>426</v>
      </c>
      <c r="F36" s="98" t="s">
        <v>426</v>
      </c>
      <c r="G36" s="98">
        <v>0.05</v>
      </c>
      <c r="H36" s="98" t="s">
        <v>426</v>
      </c>
      <c r="I36" s="98">
        <v>7.0000000000000007E-2</v>
      </c>
      <c r="J36" s="98">
        <v>7.0000000000000007E-2</v>
      </c>
      <c r="K36" s="98" t="s">
        <v>426</v>
      </c>
      <c r="L36" s="98" t="s">
        <v>426</v>
      </c>
      <c r="M36" s="98" t="s">
        <v>426</v>
      </c>
      <c r="N36" s="193" t="s">
        <v>426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2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2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2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2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425</v>
      </c>
      <c r="E41" s="96" t="s">
        <v>425</v>
      </c>
      <c r="F41" s="96" t="s">
        <v>425</v>
      </c>
      <c r="G41" s="96" t="s">
        <v>425</v>
      </c>
      <c r="H41" s="96" t="s">
        <v>425</v>
      </c>
      <c r="I41" s="96" t="s">
        <v>425</v>
      </c>
      <c r="J41" s="96" t="s">
        <v>425</v>
      </c>
      <c r="K41" s="96" t="s">
        <v>425</v>
      </c>
      <c r="L41" s="96" t="s">
        <v>425</v>
      </c>
      <c r="M41" s="96" t="s">
        <v>425</v>
      </c>
      <c r="N41" s="192" t="s">
        <v>425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2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2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2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2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2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2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3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3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2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6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2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4.5999999999999996</v>
      </c>
      <c r="E53" s="70">
        <v>4</v>
      </c>
      <c r="F53" s="70">
        <v>4.0999999999999996</v>
      </c>
      <c r="G53" s="70">
        <v>4</v>
      </c>
      <c r="H53" s="70">
        <v>3.8</v>
      </c>
      <c r="I53" s="70">
        <v>6</v>
      </c>
      <c r="J53" s="70">
        <v>7.3</v>
      </c>
      <c r="K53" s="70">
        <v>3.3</v>
      </c>
      <c r="L53" s="70">
        <v>3</v>
      </c>
      <c r="M53" s="70">
        <v>2.6</v>
      </c>
      <c r="N53" s="186">
        <v>2.6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6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3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4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4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>
        <v>3.0000000000000001E-3</v>
      </c>
      <c r="E59" s="96" t="s">
        <v>427</v>
      </c>
      <c r="F59" s="96" t="s">
        <v>427</v>
      </c>
      <c r="G59" s="96" t="s">
        <v>427</v>
      </c>
      <c r="H59" s="96" t="s">
        <v>427</v>
      </c>
      <c r="I59" s="96" t="s">
        <v>427</v>
      </c>
      <c r="J59" s="96" t="s">
        <v>427</v>
      </c>
      <c r="K59" s="96">
        <v>5.0000000000000001E-3</v>
      </c>
      <c r="L59" s="96" t="s">
        <v>427</v>
      </c>
      <c r="M59" s="96">
        <v>3.0000000000000001E-3</v>
      </c>
      <c r="N59" s="192" t="s">
        <v>427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0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0.4</v>
      </c>
      <c r="F61" s="70">
        <v>0.5</v>
      </c>
      <c r="G61" s="70">
        <v>0.8</v>
      </c>
      <c r="H61" s="70">
        <v>0.3</v>
      </c>
      <c r="I61" s="70">
        <v>0.3</v>
      </c>
      <c r="J61" s="70">
        <v>0.3</v>
      </c>
      <c r="K61" s="70">
        <v>0.3</v>
      </c>
      <c r="L61" s="70">
        <v>0.2</v>
      </c>
      <c r="M61" s="70" t="s">
        <v>428</v>
      </c>
      <c r="N61" s="186" t="s">
        <v>428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</v>
      </c>
      <c r="E62" s="70">
        <v>7.1</v>
      </c>
      <c r="F62" s="70">
        <v>6.9</v>
      </c>
      <c r="G62" s="70">
        <v>7.2</v>
      </c>
      <c r="H62" s="70">
        <v>7.3</v>
      </c>
      <c r="I62" s="70">
        <v>7</v>
      </c>
      <c r="J62" s="70">
        <v>6.8</v>
      </c>
      <c r="K62" s="70">
        <v>7.1</v>
      </c>
      <c r="L62" s="70">
        <v>7.3</v>
      </c>
      <c r="M62" s="70">
        <v>6.6</v>
      </c>
      <c r="N62" s="186">
        <v>6.4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68" t="s">
        <v>429</v>
      </c>
      <c r="N63" s="115" t="s">
        <v>429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68" t="s">
        <v>429</v>
      </c>
      <c r="N64" s="115" t="s">
        <v>429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>
        <v>0.6</v>
      </c>
      <c r="H65" s="70" t="s">
        <v>430</v>
      </c>
      <c r="I65" s="70" t="s">
        <v>430</v>
      </c>
      <c r="J65" s="70" t="s">
        <v>430</v>
      </c>
      <c r="K65" s="70" t="s">
        <v>430</v>
      </c>
      <c r="L65" s="70" t="s">
        <v>430</v>
      </c>
      <c r="M65" s="70" t="s">
        <v>430</v>
      </c>
      <c r="N65" s="186" t="s">
        <v>430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09" t="s">
        <v>431</v>
      </c>
      <c r="N66" s="195" t="s">
        <v>431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04">
        <v>45292</v>
      </c>
      <c r="B68" s="204"/>
      <c r="C68" s="205">
        <v>45383</v>
      </c>
      <c r="D68" s="205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2" t="s">
        <v>403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0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2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0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2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2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2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0.6</v>
      </c>
      <c r="G81" s="70">
        <v>0.8</v>
      </c>
      <c r="H81" s="70">
        <v>0.6</v>
      </c>
      <c r="I81" s="70">
        <v>0.8</v>
      </c>
      <c r="J81" s="70">
        <v>0.6</v>
      </c>
      <c r="K81" s="70">
        <v>1</v>
      </c>
      <c r="L81" s="70">
        <v>1</v>
      </c>
      <c r="M81" s="70">
        <v>0.5</v>
      </c>
      <c r="N81" s="186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6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2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6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2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2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70" t="s">
        <v>431</v>
      </c>
      <c r="N90" s="186" t="s">
        <v>431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</v>
      </c>
      <c r="E91" s="70">
        <v>7.1</v>
      </c>
      <c r="F91" s="70">
        <v>6.9</v>
      </c>
      <c r="G91" s="70">
        <v>7.2</v>
      </c>
      <c r="H91" s="70">
        <v>7.3</v>
      </c>
      <c r="I91" s="70">
        <v>7</v>
      </c>
      <c r="J91" s="70">
        <v>6.8</v>
      </c>
      <c r="K91" s="70">
        <v>7.1</v>
      </c>
      <c r="L91" s="70">
        <v>7.3</v>
      </c>
      <c r="M91" s="70">
        <v>6.6</v>
      </c>
      <c r="N91" s="186">
        <v>6.4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6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2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3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199" t="s">
        <v>403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6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364</v>
      </c>
      <c r="D100" s="70">
        <v>5.0999999999999996</v>
      </c>
      <c r="E100" s="70">
        <v>4.8</v>
      </c>
      <c r="F100" s="70">
        <v>4.8</v>
      </c>
      <c r="G100" s="70">
        <v>3.4</v>
      </c>
      <c r="H100" s="70">
        <v>3.3</v>
      </c>
      <c r="I100" s="70">
        <v>4.2</v>
      </c>
      <c r="J100" s="70">
        <v>4.5999999999999996</v>
      </c>
      <c r="K100" s="70">
        <v>3</v>
      </c>
      <c r="L100" s="70">
        <v>2.9</v>
      </c>
      <c r="M100" s="70">
        <v>6.1</v>
      </c>
      <c r="N100" s="186">
        <v>6.1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362</v>
      </c>
      <c r="D101" s="98">
        <v>0.26</v>
      </c>
      <c r="E101" s="98">
        <v>0.26</v>
      </c>
      <c r="F101" s="98">
        <v>0.26</v>
      </c>
      <c r="G101" s="98">
        <v>0.03</v>
      </c>
      <c r="H101" s="98">
        <v>0.03</v>
      </c>
      <c r="I101" s="98">
        <v>0.1</v>
      </c>
      <c r="J101" s="98">
        <v>0.09</v>
      </c>
      <c r="K101" s="98">
        <v>0.16</v>
      </c>
      <c r="L101" s="98">
        <v>0.13</v>
      </c>
      <c r="M101" s="98">
        <v>0.16</v>
      </c>
      <c r="N101" s="193">
        <v>0.17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4">
        <v>45292</v>
      </c>
      <c r="B130" s="204"/>
      <c r="C130" s="205">
        <v>45383</v>
      </c>
      <c r="D130" s="205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>
      <c r="A5" t="s">
        <v>184</v>
      </c>
      <c r="B5">
        <v>5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8">
        <f>INDEX(C41:AG41,MATCH(MAX(C41:AG41)+1,C41:AG41,1))</f>
        <v>2</v>
      </c>
      <c r="AI6" s="178">
        <f>AH6*1</f>
        <v>2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404</v>
      </c>
      <c r="D30" t="s">
        <v>405</v>
      </c>
      <c r="E30" t="s">
        <v>406</v>
      </c>
      <c r="F30" t="s">
        <v>407</v>
      </c>
      <c r="G30" t="s">
        <v>408</v>
      </c>
      <c r="H30" t="s">
        <v>405</v>
      </c>
      <c r="I30" t="s">
        <v>409</v>
      </c>
      <c r="J30" t="s">
        <v>406</v>
      </c>
      <c r="K30" t="s">
        <v>410</v>
      </c>
      <c r="L30" t="s">
        <v>411</v>
      </c>
      <c r="M30" t="s">
        <v>409</v>
      </c>
      <c r="N30" t="s">
        <v>407</v>
      </c>
      <c r="O30" t="s">
        <v>411</v>
      </c>
      <c r="P30" t="s">
        <v>407</v>
      </c>
      <c r="Q30" t="s">
        <v>405</v>
      </c>
      <c r="R30" t="s">
        <v>406</v>
      </c>
      <c r="S30" t="s">
        <v>410</v>
      </c>
      <c r="T30" t="s">
        <v>412</v>
      </c>
      <c r="U30" t="s">
        <v>407</v>
      </c>
      <c r="V30" t="s">
        <v>405</v>
      </c>
      <c r="W30" t="s">
        <v>406</v>
      </c>
      <c r="X30" t="s">
        <v>412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曇/雨</v>
      </c>
      <c r="F37" s="2" t="str">
        <f t="shared" si="0"/>
        <v>晴</v>
      </c>
      <c r="G37" s="2" t="str">
        <f t="shared" si="0"/>
        <v>曇|雨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曇/雨</v>
      </c>
      <c r="K37" s="2" t="str">
        <f t="shared" si="0"/>
        <v>雨/晴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</v>
      </c>
      <c r="O37" s="2" t="str">
        <f t="shared" si="0"/>
        <v>晴|曇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曇/雨</v>
      </c>
      <c r="S37" s="2" t="str">
        <f t="shared" si="0"/>
        <v>雨/晴</v>
      </c>
      <c r="T37" s="2" t="str">
        <f t="shared" si="0"/>
        <v>曇</v>
      </c>
      <c r="U37" s="2" t="str">
        <f t="shared" si="0"/>
        <v>晴</v>
      </c>
      <c r="V37" s="2" t="str">
        <f t="shared" si="0"/>
        <v>晴/曇</v>
      </c>
      <c r="W37" s="2" t="str">
        <f t="shared" si="0"/>
        <v>曇/雨</v>
      </c>
      <c r="X37" s="2" t="str">
        <f t="shared" si="0"/>
        <v>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8</v>
      </c>
      <c r="D41" s="2">
        <f>IF(D37="","",VLOOKUP(D37,変換!$B$31:$C$58,2,FALSE))</f>
        <v>5</v>
      </c>
      <c r="E41" s="2">
        <f>IF(E37="","",VLOOKUP(E37,変換!$B$31:$C$58,2,FALSE))</f>
        <v>9</v>
      </c>
      <c r="F41" s="2">
        <f>IF(F37="","",VLOOKUP(F37,変換!$B$31:$C$58,2,FALSE))</f>
        <v>1</v>
      </c>
      <c r="G41" s="2">
        <f>IF(G37="","",VLOOKUP(G37,変換!$B$31:$C$58,2,FALSE))</f>
        <v>21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9</v>
      </c>
      <c r="K41" s="2">
        <f>IF(K37="","",VLOOKUP(K37,変換!$B$31:$C$58,2,FALSE))</f>
        <v>11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</v>
      </c>
      <c r="O41" s="2">
        <f>IF(O37="","",VLOOKUP(O37,変換!$B$31:$C$58,2,FALSE))</f>
        <v>17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9</v>
      </c>
      <c r="S41" s="2">
        <f>IF(S37="","",VLOOKUP(S37,変換!$B$31:$C$58,2,FALSE))</f>
        <v>11</v>
      </c>
      <c r="T41" s="2">
        <f>IF(T37="","",VLOOKUP(T37,変換!$B$31:$C$58,2,FALSE))</f>
        <v>2</v>
      </c>
      <c r="U41" s="2">
        <f>IF(U37="","",VLOOKUP(U37,変換!$B$31:$C$58,2,FALSE))</f>
        <v>1</v>
      </c>
      <c r="V41" s="2">
        <f>IF(V37="","",VLOOKUP(V37,変換!$B$31:$C$58,2,FALSE))</f>
        <v>5</v>
      </c>
      <c r="W41" s="2">
        <f>IF(W37="","",VLOOKUP(W37,変換!$B$31:$C$58,2,FALSE))</f>
        <v>9</v>
      </c>
      <c r="X41" s="2">
        <f>IF(X37="","",VLOOKUP(X37,変換!$B$31:$C$58,2,FALSE))</f>
        <v>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368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45383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9"/>
      <c r="B2" s="259"/>
      <c r="C2" s="203"/>
      <c r="D2" s="203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3" t="s">
        <v>350</v>
      </c>
      <c r="E4" s="254"/>
      <c r="F4" s="249" t="s">
        <v>352</v>
      </c>
      <c r="G4" s="257"/>
      <c r="H4" s="242" t="s">
        <v>355</v>
      </c>
      <c r="I4" s="243"/>
      <c r="J4" s="242" t="s">
        <v>358</v>
      </c>
      <c r="K4" s="243"/>
      <c r="L4" s="242" t="s">
        <v>400</v>
      </c>
      <c r="M4" s="243"/>
      <c r="N4" s="253" t="s">
        <v>393</v>
      </c>
      <c r="O4" s="254"/>
      <c r="P4" s="249" t="s">
        <v>394</v>
      </c>
      <c r="Q4" s="250"/>
      <c r="R4" s="249" t="s">
        <v>395</v>
      </c>
      <c r="S4" s="257"/>
      <c r="T4" s="242" t="s">
        <v>396</v>
      </c>
      <c r="U4" s="243"/>
      <c r="V4" s="242" t="s">
        <v>397</v>
      </c>
      <c r="W4" s="243"/>
      <c r="X4" s="242" t="s">
        <v>398</v>
      </c>
      <c r="Y4" s="243"/>
      <c r="Z4" s="249"/>
      <c r="AA4" s="25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5"/>
      <c r="E5" s="256"/>
      <c r="F5" s="251"/>
      <c r="G5" s="258"/>
      <c r="H5" s="244"/>
      <c r="I5" s="245"/>
      <c r="J5" s="244"/>
      <c r="K5" s="245"/>
      <c r="L5" s="244"/>
      <c r="M5" s="245"/>
      <c r="N5" s="255"/>
      <c r="O5" s="256"/>
      <c r="P5" s="251"/>
      <c r="Q5" s="252"/>
      <c r="R5" s="251"/>
      <c r="S5" s="258"/>
      <c r="T5" s="244"/>
      <c r="U5" s="245"/>
      <c r="V5" s="244"/>
      <c r="W5" s="245"/>
      <c r="X5" s="244"/>
      <c r="Y5" s="245"/>
      <c r="Z5" s="251"/>
      <c r="AA5" s="25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7"/>
      <c r="E6" s="43"/>
      <c r="F6" s="210"/>
      <c r="G6" s="43"/>
      <c r="H6" s="222"/>
      <c r="I6" s="43"/>
      <c r="J6" s="210"/>
      <c r="K6" s="43"/>
      <c r="L6" s="222"/>
      <c r="M6" s="43"/>
      <c r="N6" s="247"/>
      <c r="O6" s="43"/>
      <c r="P6" s="220"/>
      <c r="Q6" s="44"/>
      <c r="R6" s="210"/>
      <c r="S6" s="43"/>
      <c r="T6" s="222"/>
      <c r="U6" s="43"/>
      <c r="V6" s="210"/>
      <c r="W6" s="43"/>
      <c r="X6" s="222"/>
      <c r="Y6" s="43"/>
      <c r="Z6" s="220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8"/>
      <c r="E7" s="48" t="s">
        <v>124</v>
      </c>
      <c r="F7" s="211"/>
      <c r="G7" s="48" t="s">
        <v>124</v>
      </c>
      <c r="H7" s="223"/>
      <c r="I7" s="48" t="s">
        <v>124</v>
      </c>
      <c r="J7" s="211"/>
      <c r="K7" s="48" t="s">
        <v>124</v>
      </c>
      <c r="L7" s="223"/>
      <c r="M7" s="48" t="s">
        <v>124</v>
      </c>
      <c r="N7" s="248"/>
      <c r="O7" s="48" t="s">
        <v>124</v>
      </c>
      <c r="P7" s="221"/>
      <c r="Q7" s="49" t="s">
        <v>124</v>
      </c>
      <c r="R7" s="211"/>
      <c r="S7" s="48" t="s">
        <v>124</v>
      </c>
      <c r="T7" s="223"/>
      <c r="U7" s="48" t="s">
        <v>124</v>
      </c>
      <c r="V7" s="211"/>
      <c r="W7" s="48" t="s">
        <v>124</v>
      </c>
      <c r="X7" s="223"/>
      <c r="Y7" s="48" t="s">
        <v>124</v>
      </c>
      <c r="Z7" s="221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20240409</v>
      </c>
      <c r="E9" s="59" t="str">
        <f>IF(手入力!C3="",REPLACE(D9,5,0,"/"),REPLACE(手入力!C3,5,0,"/"))</f>
        <v>2024/0409</v>
      </c>
      <c r="F9" s="58">
        <v>20240409</v>
      </c>
      <c r="G9" s="59" t="str">
        <f>IF(手入力!D3="",REPLACE(F9,5,0,"/"),REPLACE(手入力!D3,5,0,"/"))</f>
        <v>2024/0409</v>
      </c>
      <c r="H9" s="58">
        <v>20240409</v>
      </c>
      <c r="I9" s="59" t="str">
        <f>IF(手入力!E3="",REPLACE(H9,5,0,"/"),REPLACE(手入力!E3,5,0,"/"))</f>
        <v>2024/0409</v>
      </c>
      <c r="J9" s="58">
        <v>20240409</v>
      </c>
      <c r="K9" s="59" t="str">
        <f>IF(手入力!F3="",REPLACE(J9,5,0,"/"),REPLACE(手入力!F3,5,0,"/"))</f>
        <v>2024/0409</v>
      </c>
      <c r="L9" s="58">
        <v>20240409</v>
      </c>
      <c r="M9" s="59" t="str">
        <f>IF(手入力!G3="",REPLACE(L9,5,0,"/"),REPLACE(手入力!G3,5,0,"/"))</f>
        <v>2024/0409</v>
      </c>
      <c r="N9" s="58">
        <v>20240417</v>
      </c>
      <c r="O9" s="59" t="str">
        <f>IF(手入力!H3="",REPLACE(N9,5,0,"/"),REPLACE(手入力!H3,5,0,"/"))</f>
        <v>2024/0417</v>
      </c>
      <c r="P9" s="58">
        <v>20240417</v>
      </c>
      <c r="Q9" s="59" t="str">
        <f>IF(手入力!I3="",REPLACE(P9,5,0,"/"),REPLACE(手入力!I3,5,0,"/"))</f>
        <v>2024/0417</v>
      </c>
      <c r="R9" s="58">
        <v>20240417</v>
      </c>
      <c r="S9" s="59" t="str">
        <f>IF(手入力!J3="",REPLACE(R9,5,0,"/"),REPLACE(手入力!J3,5,0,"/"))</f>
        <v>2024/0417</v>
      </c>
      <c r="T9" s="58">
        <v>20240417</v>
      </c>
      <c r="U9" s="59" t="str">
        <f>IF(手入力!K3="",REPLACE(T9,5,0,"/"),REPLACE(手入力!K3,5,0,"/"))</f>
        <v>2024/0417</v>
      </c>
      <c r="V9" s="58">
        <v>20240417</v>
      </c>
      <c r="W9" s="59" t="str">
        <f>IF(手入力!L3="",REPLACE(V9,5,0,"/"),REPLACE(手入力!L3,5,0,"/"))</f>
        <v>2024/0417</v>
      </c>
      <c r="X9" s="58">
        <v>20240417</v>
      </c>
      <c r="Y9" s="59" t="str">
        <f>IF(手入力!M3="",REPLACE(X9,5,0,"/"),REPLACE(手入力!M3,5,0,"/"))</f>
        <v>2024/0417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948</v>
      </c>
      <c r="E10" s="67" t="str">
        <f>TEXT(D10,"0000")</f>
        <v>0948</v>
      </c>
      <c r="F10" s="68">
        <v>958</v>
      </c>
      <c r="G10" s="67" t="str">
        <f>TEXT(F10,"0000")</f>
        <v>0958</v>
      </c>
      <c r="H10" s="68">
        <v>1056</v>
      </c>
      <c r="I10" s="67" t="str">
        <f>TEXT(H10,"0000")</f>
        <v>1056</v>
      </c>
      <c r="J10" s="68">
        <v>1033</v>
      </c>
      <c r="K10" s="67" t="str">
        <f>TEXT(J10,"0000")</f>
        <v>1033</v>
      </c>
      <c r="L10" s="68">
        <v>1018</v>
      </c>
      <c r="M10" s="67" t="str">
        <f>TEXT(L10,"0000")</f>
        <v>1018</v>
      </c>
      <c r="N10" s="66">
        <v>1018</v>
      </c>
      <c r="O10" s="67" t="str">
        <f>TEXT(N10,"0000")</f>
        <v>1018</v>
      </c>
      <c r="P10" s="68">
        <v>1056</v>
      </c>
      <c r="Q10" s="67" t="str">
        <f>TEXT(P10,"0000")</f>
        <v>1056</v>
      </c>
      <c r="R10" s="68">
        <v>958</v>
      </c>
      <c r="S10" s="67" t="str">
        <f>TEXT(R10,"0000")</f>
        <v>0958</v>
      </c>
      <c r="T10" s="68">
        <v>931</v>
      </c>
      <c r="U10" s="67" t="str">
        <f>TEXT(T10,"0000")</f>
        <v>0931</v>
      </c>
      <c r="V10" s="68">
        <v>1034</v>
      </c>
      <c r="W10" s="67" t="str">
        <f>TEXT(V10,"0000")</f>
        <v>1034</v>
      </c>
      <c r="X10" s="68">
        <v>1041</v>
      </c>
      <c r="Y10" s="67" t="str">
        <f>TEXT(X10,"0000")</f>
        <v>1041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8</v>
      </c>
      <c r="F11" s="68" t="str">
        <f>IF(F$9=0,"",HLOOKUP(G11,天気タグ!$B$3:$AG$39,35))</f>
        <v>曇/雨</v>
      </c>
      <c r="G11" s="68">
        <f>IF(G9=0,"",(RIGHT(G9,2))-1)</f>
        <v>8</v>
      </c>
      <c r="H11" s="68" t="str">
        <f>IF(H$9=0,"",HLOOKUP(I11,天気タグ!$B$3:$AG$39,35))</f>
        <v>曇/雨</v>
      </c>
      <c r="I11" s="68">
        <f>IF(I9=0,"",(RIGHT(I9,2))-1)</f>
        <v>8</v>
      </c>
      <c r="J11" s="68" t="str">
        <f>IF(J$9=0,"",HLOOKUP(K11,天気タグ!$B$3:$AG$39,35))</f>
        <v>曇/雨</v>
      </c>
      <c r="K11" s="68">
        <f>IF(K9=0,"",(RIGHT(K9,2))-1)</f>
        <v>8</v>
      </c>
      <c r="L11" s="68" t="str">
        <f>IF(L$9=0,"",HLOOKUP(M11,天気タグ!$B$3:$AG$39,35))</f>
        <v>曇/雨</v>
      </c>
      <c r="M11" s="68">
        <f>IF(M9=0,"",(RIGHT(M9,2))-1)</f>
        <v>8</v>
      </c>
      <c r="N11" s="68" t="str">
        <f>IF(N$9=0,"",HLOOKUP(O11,天気タグ!$B$3:$AG$39,35))</f>
        <v>曇/雨</v>
      </c>
      <c r="O11" s="68">
        <f>IF(O9=0,"",(RIGHT(O9,2))-1)</f>
        <v>16</v>
      </c>
      <c r="P11" s="68" t="str">
        <f>IF(P$9=0,"",HLOOKUP(Q11,天気タグ!$B$3:$AG$39,35))</f>
        <v>曇/雨</v>
      </c>
      <c r="Q11" s="68">
        <f>IF(Q9=0,"",(RIGHT(Q9,2))-1)</f>
        <v>16</v>
      </c>
      <c r="R11" s="68" t="str">
        <f>IF(R$9=0,"",HLOOKUP(S11,天気タグ!$B$3:$AG$39,35))</f>
        <v>曇/雨</v>
      </c>
      <c r="S11" s="68">
        <f>IF(S9=0,"",(RIGHT(S9,2))-1)</f>
        <v>16</v>
      </c>
      <c r="T11" s="68" t="str">
        <f>IF(T$9=0,"",HLOOKUP(U11,天気タグ!$B$3:$AG$39,35))</f>
        <v>曇/雨</v>
      </c>
      <c r="U11" s="68">
        <f>IF(U9=0,"",(RIGHT(U9,2))-1)</f>
        <v>16</v>
      </c>
      <c r="V11" s="68" t="str">
        <f>IF(V$9=0,"",HLOOKUP(W11,天気タグ!$B$3:$AG$39,35))</f>
        <v>曇/雨</v>
      </c>
      <c r="W11" s="68">
        <f>IF(W9=0,"",(RIGHT(W9,2))-1)</f>
        <v>16</v>
      </c>
      <c r="X11" s="68" t="str">
        <f>IF(X$9=0,"",HLOOKUP(Y11,天気タグ!$B$3:$AG$39,35))</f>
        <v>曇/雨</v>
      </c>
      <c r="Y11" s="68">
        <f>IF(Y9=0,"",(RIGHT(Y9,2))-1)</f>
        <v>16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9</v>
      </c>
      <c r="F12" s="68" t="str">
        <f>IF(F$9=0,"",HLOOKUP(G12,天気タグ!$B$3:$AG$39,35))</f>
        <v>雨/晴</v>
      </c>
      <c r="G12" s="68">
        <f>IF(G9=0,"",RIGHT(G9,2)*1)</f>
        <v>9</v>
      </c>
      <c r="H12" s="68" t="str">
        <f>IF(H$9=0,"",HLOOKUP(I12,天気タグ!$B$3:$AG$39,35))</f>
        <v>雨/晴</v>
      </c>
      <c r="I12" s="68">
        <f>IF(I9=0,"",RIGHT(I9,2)*1)</f>
        <v>9</v>
      </c>
      <c r="J12" s="68" t="str">
        <f>IF(J$9=0,"",HLOOKUP(K12,天気タグ!$B$3:$AG$39,35))</f>
        <v>雨/晴</v>
      </c>
      <c r="K12" s="68">
        <f>IF(K9=0,"",RIGHT(K9,2)*1)</f>
        <v>9</v>
      </c>
      <c r="L12" s="68" t="str">
        <f>IF(L$9=0,"",HLOOKUP(M12,天気タグ!$B$3:$AG$39,35))</f>
        <v>雨/晴</v>
      </c>
      <c r="M12" s="68">
        <f>IF(M9=0,"",RIGHT(M9,2)*1)</f>
        <v>9</v>
      </c>
      <c r="N12" s="68" t="str">
        <f>IF(N$9=0,"",HLOOKUP(O12,天気タグ!$B$3:$AG$39,35))</f>
        <v>雨/晴</v>
      </c>
      <c r="O12" s="68">
        <f>IF(O9=0,"",RIGHT(O9,2)*1)</f>
        <v>17</v>
      </c>
      <c r="P12" s="68" t="str">
        <f>IF(P$9=0,"",HLOOKUP(Q12,天気タグ!$B$3:$AG$39,35))</f>
        <v>雨/晴</v>
      </c>
      <c r="Q12" s="68">
        <f>IF(Q9=0,"",RIGHT(Q9,2)*1)</f>
        <v>17</v>
      </c>
      <c r="R12" s="68" t="str">
        <f>IF(R$9=0,"",HLOOKUP(S12,天気タグ!$B$3:$AG$39,35))</f>
        <v>雨/晴</v>
      </c>
      <c r="S12" s="68">
        <f>IF(S9=0,"",RIGHT(S9,2)*1)</f>
        <v>17</v>
      </c>
      <c r="T12" s="68" t="str">
        <f>IF(T$9=0,"",HLOOKUP(U12,天気タグ!$B$3:$AG$39,35))</f>
        <v>雨/晴</v>
      </c>
      <c r="U12" s="68">
        <f>IF(U9=0,"",RIGHT(U9,2)*1)</f>
        <v>17</v>
      </c>
      <c r="V12" s="68" t="str">
        <f>IF(V$9=0,"",HLOOKUP(W12,天気タグ!$B$3:$AG$39,35))</f>
        <v>雨/晴</v>
      </c>
      <c r="W12" s="68">
        <f>IF(W9=0,"",RIGHT(W9,2)*1)</f>
        <v>17</v>
      </c>
      <c r="X12" s="68" t="str">
        <f>IF(X$9=0,"",HLOOKUP(Y12,天気タグ!$B$3:$AG$39,35))</f>
        <v>雨/晴</v>
      </c>
      <c r="Y12" s="68">
        <f>IF(Y9=0,"",RIGHT(Y9,2)*1)</f>
        <v>17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13.4</v>
      </c>
      <c r="E13" s="70"/>
      <c r="F13" s="70">
        <v>12.7</v>
      </c>
      <c r="G13" s="68"/>
      <c r="H13" s="70">
        <v>13.3</v>
      </c>
      <c r="I13" s="70"/>
      <c r="J13" s="70">
        <v>11.3</v>
      </c>
      <c r="K13" s="70"/>
      <c r="L13" s="70">
        <v>11.9</v>
      </c>
      <c r="M13" s="70"/>
      <c r="N13" s="69">
        <v>17.2</v>
      </c>
      <c r="O13" s="70"/>
      <c r="P13" s="70">
        <v>19.399999999999999</v>
      </c>
      <c r="Q13" s="70"/>
      <c r="R13" s="70">
        <v>17</v>
      </c>
      <c r="S13" s="68"/>
      <c r="T13" s="70">
        <v>16</v>
      </c>
      <c r="U13" s="70"/>
      <c r="V13" s="70">
        <v>15.5</v>
      </c>
      <c r="W13" s="70"/>
      <c r="X13" s="70">
        <v>18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13.2</v>
      </c>
      <c r="E14" s="76"/>
      <c r="F14" s="77">
        <v>12.8</v>
      </c>
      <c r="G14" s="77"/>
      <c r="H14" s="77">
        <v>14</v>
      </c>
      <c r="I14" s="77"/>
      <c r="J14" s="77">
        <v>12.9</v>
      </c>
      <c r="K14" s="77"/>
      <c r="L14" s="77">
        <v>14.2</v>
      </c>
      <c r="M14" s="77"/>
      <c r="N14" s="76">
        <v>12</v>
      </c>
      <c r="O14" s="76"/>
      <c r="P14" s="77">
        <v>15.7</v>
      </c>
      <c r="Q14" s="77"/>
      <c r="R14" s="77">
        <v>12</v>
      </c>
      <c r="S14" s="77"/>
      <c r="T14" s="77">
        <v>16.5</v>
      </c>
      <c r="U14" s="77"/>
      <c r="V14" s="77">
        <v>12.5</v>
      </c>
      <c r="W14" s="77"/>
      <c r="X14" s="77">
        <v>12.4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68">
        <v>0</v>
      </c>
      <c r="G19" s="67">
        <f t="shared" ref="G19:G23" si="2">F19/1000</f>
        <v>0</v>
      </c>
      <c r="H19" s="68">
        <v>0</v>
      </c>
      <c r="I19" s="67">
        <f t="shared" ref="I19:M23" si="3">H19/1000</f>
        <v>0</v>
      </c>
      <c r="J19" s="68">
        <v>0</v>
      </c>
      <c r="K19" s="67">
        <f t="shared" si="3"/>
        <v>0</v>
      </c>
      <c r="L19" s="68">
        <v>0</v>
      </c>
      <c r="M19" s="67">
        <f t="shared" si="3"/>
        <v>0</v>
      </c>
      <c r="N19" s="93">
        <v>0</v>
      </c>
      <c r="O19" s="67">
        <f t="shared" ref="O19:O23" si="4">N19/1000</f>
        <v>0</v>
      </c>
      <c r="P19" s="94">
        <v>0</v>
      </c>
      <c r="Q19" s="67">
        <f t="shared" ref="Q19:S23" si="5">P19/1000</f>
        <v>0</v>
      </c>
      <c r="R19" s="68">
        <v>0</v>
      </c>
      <c r="S19" s="67">
        <f t="shared" si="5"/>
        <v>0</v>
      </c>
      <c r="T19" s="68">
        <v>0</v>
      </c>
      <c r="U19" s="67">
        <f t="shared" ref="U19:Y23" si="6">T19/1000</f>
        <v>0</v>
      </c>
      <c r="V19" s="68">
        <v>0</v>
      </c>
      <c r="W19" s="67">
        <f t="shared" si="6"/>
        <v>0</v>
      </c>
      <c r="X19" s="68">
        <v>0</v>
      </c>
      <c r="Y19" s="67">
        <f t="shared" si="6"/>
        <v>0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0.26</v>
      </c>
      <c r="E26" s="98"/>
      <c r="F26" s="68">
        <v>0.26</v>
      </c>
      <c r="G26" s="98"/>
      <c r="H26" s="68">
        <v>0.26</v>
      </c>
      <c r="I26" s="98"/>
      <c r="J26" s="68">
        <v>0.03</v>
      </c>
      <c r="K26" s="98"/>
      <c r="L26" s="68">
        <v>0.03</v>
      </c>
      <c r="M26" s="98"/>
      <c r="N26" s="97">
        <v>0.1</v>
      </c>
      <c r="O26" s="98"/>
      <c r="P26" s="98">
        <v>0.09</v>
      </c>
      <c r="Q26" s="98"/>
      <c r="R26" s="68">
        <v>0.16</v>
      </c>
      <c r="S26" s="98"/>
      <c r="T26" s="68">
        <v>0.13</v>
      </c>
      <c r="U26" s="98"/>
      <c r="V26" s="68">
        <v>0.16</v>
      </c>
      <c r="W26" s="98"/>
      <c r="X26" s="68">
        <v>0.17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0.06</v>
      </c>
      <c r="E36" s="98"/>
      <c r="F36" s="68">
        <v>0</v>
      </c>
      <c r="G36" s="98"/>
      <c r="H36" s="68">
        <v>0</v>
      </c>
      <c r="I36" s="98"/>
      <c r="J36" s="68">
        <v>0.05</v>
      </c>
      <c r="K36" s="98"/>
      <c r="L36" s="68">
        <v>0</v>
      </c>
      <c r="M36" s="98"/>
      <c r="N36" s="97">
        <v>7.0000000000000007E-2</v>
      </c>
      <c r="O36" s="98"/>
      <c r="P36" s="98">
        <v>7.0000000000000007E-2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4.5999999999999996</v>
      </c>
      <c r="E53" s="70"/>
      <c r="F53" s="68">
        <v>4</v>
      </c>
      <c r="G53" s="70"/>
      <c r="H53" s="68">
        <v>4.0999999999999996</v>
      </c>
      <c r="I53" s="70"/>
      <c r="J53" s="68">
        <v>4</v>
      </c>
      <c r="K53" s="70"/>
      <c r="L53" s="68">
        <v>3.8</v>
      </c>
      <c r="M53" s="70"/>
      <c r="N53" s="69">
        <v>6</v>
      </c>
      <c r="O53" s="70"/>
      <c r="P53" s="70">
        <v>7.3</v>
      </c>
      <c r="Q53" s="70"/>
      <c r="R53" s="68">
        <v>3.3</v>
      </c>
      <c r="S53" s="70"/>
      <c r="T53" s="68">
        <v>3</v>
      </c>
      <c r="U53" s="70"/>
      <c r="V53" s="68">
        <v>2.6</v>
      </c>
      <c r="W53" s="70"/>
      <c r="X53" s="68">
        <v>2.6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3.0000000000000001E-3</v>
      </c>
      <c r="E59" s="96"/>
      <c r="F59" s="68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95">
        <v>0</v>
      </c>
      <c r="O59" s="96"/>
      <c r="P59" s="96">
        <v>0</v>
      </c>
      <c r="Q59" s="96"/>
      <c r="R59" s="68">
        <v>5.0000000000000001E-3</v>
      </c>
      <c r="S59" s="96"/>
      <c r="T59" s="68">
        <v>0</v>
      </c>
      <c r="U59" s="96"/>
      <c r="V59" s="68">
        <v>3.0000000000000001E-3</v>
      </c>
      <c r="W59" s="96"/>
      <c r="X59" s="68">
        <v>0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68">
        <v>0.4</v>
      </c>
      <c r="G61" s="70"/>
      <c r="H61" s="68">
        <v>0.5</v>
      </c>
      <c r="I61" s="70"/>
      <c r="J61" s="68">
        <v>0.8</v>
      </c>
      <c r="K61" s="70"/>
      <c r="L61" s="68">
        <v>0.3</v>
      </c>
      <c r="M61" s="70"/>
      <c r="N61" s="69">
        <v>0.3</v>
      </c>
      <c r="O61" s="70"/>
      <c r="P61" s="70">
        <v>0.3</v>
      </c>
      <c r="Q61" s="70"/>
      <c r="R61" s="68">
        <v>0.3</v>
      </c>
      <c r="S61" s="70"/>
      <c r="T61" s="68">
        <v>0.2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</v>
      </c>
      <c r="E62" s="70"/>
      <c r="F62" s="68">
        <v>7.1</v>
      </c>
      <c r="G62" s="70"/>
      <c r="H62" s="68">
        <v>6.9</v>
      </c>
      <c r="I62" s="70"/>
      <c r="J62" s="68">
        <v>7.2</v>
      </c>
      <c r="K62" s="70"/>
      <c r="L62" s="68">
        <v>7.3</v>
      </c>
      <c r="M62" s="70"/>
      <c r="N62" s="69">
        <v>7</v>
      </c>
      <c r="O62" s="70"/>
      <c r="P62" s="70">
        <v>6.8</v>
      </c>
      <c r="Q62" s="70"/>
      <c r="R62" s="68">
        <v>7.1</v>
      </c>
      <c r="S62" s="70"/>
      <c r="T62" s="68">
        <v>7.3</v>
      </c>
      <c r="U62" s="70"/>
      <c r="V62" s="68">
        <v>6.6</v>
      </c>
      <c r="W62" s="70"/>
      <c r="X62" s="68">
        <v>6.4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0.6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0.6</v>
      </c>
      <c r="I81" s="70"/>
      <c r="J81" s="70">
        <v>0.8</v>
      </c>
      <c r="K81" s="70"/>
      <c r="L81" s="70">
        <v>0.6</v>
      </c>
      <c r="M81" s="70"/>
      <c r="N81" s="69">
        <v>0.8</v>
      </c>
      <c r="O81" s="69"/>
      <c r="P81" s="70">
        <v>0.6</v>
      </c>
      <c r="Q81" s="70"/>
      <c r="R81" s="68">
        <v>1</v>
      </c>
      <c r="S81" s="70"/>
      <c r="T81" s="70">
        <v>1</v>
      </c>
      <c r="U81" s="70"/>
      <c r="V81" s="70">
        <v>0.5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</v>
      </c>
      <c r="E91" s="69"/>
      <c r="F91" s="68">
        <v>7.1</v>
      </c>
      <c r="G91" s="70"/>
      <c r="H91" s="70">
        <v>6.9</v>
      </c>
      <c r="I91" s="70"/>
      <c r="J91" s="70">
        <v>7.2</v>
      </c>
      <c r="K91" s="70"/>
      <c r="L91" s="70">
        <v>7.3</v>
      </c>
      <c r="M91" s="70"/>
      <c r="N91" s="69">
        <v>7</v>
      </c>
      <c r="O91" s="69"/>
      <c r="P91" s="70">
        <v>6.8</v>
      </c>
      <c r="Q91" s="70"/>
      <c r="R91" s="68">
        <v>7.1</v>
      </c>
      <c r="S91" s="70"/>
      <c r="T91" s="70">
        <v>7.3</v>
      </c>
      <c r="U91" s="70"/>
      <c r="V91" s="70">
        <v>6.6</v>
      </c>
      <c r="W91" s="70"/>
      <c r="X91" s="70">
        <v>6.4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5.0999999999999996</v>
      </c>
      <c r="E100" s="69"/>
      <c r="F100" s="68">
        <v>4.8</v>
      </c>
      <c r="G100" s="70"/>
      <c r="H100" s="70">
        <v>4.8</v>
      </c>
      <c r="I100" s="70"/>
      <c r="J100" s="70">
        <v>3.4</v>
      </c>
      <c r="K100" s="70"/>
      <c r="L100" s="70">
        <v>3.3</v>
      </c>
      <c r="M100" s="70"/>
      <c r="N100" s="69">
        <v>4.2</v>
      </c>
      <c r="O100" s="69"/>
      <c r="P100" s="70">
        <v>4.5999999999999996</v>
      </c>
      <c r="Q100" s="70"/>
      <c r="R100" s="68">
        <v>3</v>
      </c>
      <c r="S100" s="70"/>
      <c r="T100" s="70">
        <v>2.9</v>
      </c>
      <c r="U100" s="70"/>
      <c r="V100" s="70">
        <v>6.1</v>
      </c>
      <c r="W100" s="70"/>
      <c r="X100" s="70">
        <v>6.1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0.26</v>
      </c>
      <c r="E101" s="69"/>
      <c r="F101" s="68">
        <v>0.26</v>
      </c>
      <c r="G101" s="70"/>
      <c r="H101" s="70">
        <v>0.26</v>
      </c>
      <c r="I101" s="70"/>
      <c r="J101" s="70">
        <v>0.03</v>
      </c>
      <c r="K101" s="70"/>
      <c r="L101" s="70">
        <v>0.03</v>
      </c>
      <c r="M101" s="70"/>
      <c r="N101" s="69">
        <v>0.1</v>
      </c>
      <c r="O101" s="69"/>
      <c r="P101" s="70">
        <v>0.09</v>
      </c>
      <c r="Q101" s="70"/>
      <c r="R101" s="68">
        <v>0.16</v>
      </c>
      <c r="S101" s="70"/>
      <c r="T101" s="70">
        <v>0.13</v>
      </c>
      <c r="U101" s="70"/>
      <c r="V101" s="70">
        <v>0.16</v>
      </c>
      <c r="W101" s="70"/>
      <c r="X101" s="70">
        <v>0.17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6"/>
      <c r="B132" s="246"/>
      <c r="C132" s="205"/>
      <c r="D132" s="205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3">
        <v>45383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4">
        <v>45383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45384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45385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45386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45387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45388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45389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45390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45391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45392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45393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45394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45395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45396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45397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45398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45399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45400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45401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45402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45403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45404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45405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45406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45407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45408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45409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45410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45411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45412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2024-08-16T04:38:25Z</dcterms:modified>
</cp:coreProperties>
</file>