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1月月報\"/>
    </mc:Choice>
  </mc:AlternateContent>
  <xr:revisionPtr revIDLastSave="0" documentId="13_ncr:1_{15EDD3BD-ABFF-4208-8799-BEF7C3FC9CD8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1" i="5" s="1"/>
  <c r="AA9" i="5"/>
  <c r="AA11" i="5" s="1"/>
  <c r="E9" i="5"/>
  <c r="E11" i="5" s="1"/>
  <c r="D11" i="5" s="1"/>
  <c r="G12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<sst xmlns="http://schemas.openxmlformats.org/spreadsheetml/2006/main" count="5213" uniqueCount="440">
  <si>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</si>
  <si>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</si>
  <si>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</si>
  <si>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</si>
  <si>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</si>
  <si>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</si>
  <si>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</si>
  <si>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</si>
  <si>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</si>
  <si>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</si>
  <si>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</si>
  <si>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</si>
  <si>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</si>
  <si>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</si>
  <si>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</si>
  <si>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</si>
  <si>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</si>
  <si>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</si>
  <si>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</si>
  <si>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</si>
  <si>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</si>
  <si>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</si>
  <si>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</si>
  <si>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</si>
  <si>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</si>
  <si>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</si>
  <si>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</si>
  <si>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</si>
  <si>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</si>
  <si>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</si>
  <si>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</si>
  <si>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</si>
  <si>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</si>
  <si>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</si>
  <si>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</si>
  <si>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</si>
  <si>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</si>
  <si>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</si>
  <si>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</si>
  <si>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</si>
  <si>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</si>
  <si>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</si>
  <si>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</si>
  <si>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</si>
  <si>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</si>
  <si>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</si>
  <si>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</si>
  <si>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</si>
  <si>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</si>
  <si>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</si>
  <si>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</si>
  <si>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</si>
  <si>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</si>
  <si>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</si>
  <si>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</si>
  <si>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</si>
  <si>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</si>
  <si>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</si>
  <si>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</si>
  <si>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</si>
  <si>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</si>
  <si>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</si>
  <si>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</si>
  <si>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</si>
  <si>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</si>
  <si>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</si>
  <si>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</si>
  <si>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</si>
  <si>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</si>
  <si>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</si>
  <si>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</si>
  <si>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</si>
  <si>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</si>
  <si>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</si>
  <si>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</si>
  <si>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</si>
  <si>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</si>
  <si>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</si>
  <si>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</si>
  <si>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</si>
  <si>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</si>
  <si>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</si>
  <si>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</si>
  <si>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</si>
  <si>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</si>
  <si>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</si>
  <si>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</si>
  <si>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</si>
  <si>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</si>
  <si>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</si>
  <si>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</si>
  <si>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</si>
  <si>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</si>
  <si>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</si>
  <si>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</si>
  <si>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</si>
  <si>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</si>
  <si>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</si>
  <si>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</si>
  <si>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</si>
  <si>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</si>
  <si>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</si>
  <si>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</si>
  <si>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</si>
  <si>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</si>
  <si>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</si>
  <si>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</si>
  <si>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</si>
  <si>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</si>
  <si>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</si>
  <si>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</si>
  <si>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</si>
  <si>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</si>
  <si>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</si>
  <si>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</si>
  <si>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</si>
  <si>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</si>
  <si>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</si>
  <si>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</si>
  <si>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</si>
  <si>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</si>
  <si>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</si>
  <si>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</si>
  <si>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</si>
  <si>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</si>
  <si>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</si>
  <si>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</si>
  <si>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</si>
  <si>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</si>
  <si>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</si>
  <si>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</si>
  <si>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</si>
  <si>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</si>
  <si>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</si>
  <si>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</si>
  <si>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</si>
  <si>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</si>
  <si>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</si>
  <si>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</si>
  <si>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</si>
  <si>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</si>
  <si>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</si>
  <si>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</si>
  <si>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</si>
  <si>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</si>
  <si>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</si>
  <si>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</si>
  <si>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</si>
  <si>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</si>
  <si>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</si>
  <si>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</si>
  <si>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</si>
  <si>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</si>
  <si>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</si>
  <si>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</si>
  <si>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</si>
  <si>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</si>
  <si>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</si>
  <si>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</si>
  <si>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</si>
  <si>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</si>
  <si>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</si>
  <si>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</si>
  <si>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</si>
  <si>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</si>
  <si>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</si>
  <si>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</si>
  <si>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</si>
  <si>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</si>
  <si>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</si>
  <si>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</si>
  <si>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</si>
  <si>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</si>
  <si>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</si>
  <si>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</si>
  <si>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</si>
  <si>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</si>
  <si>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</si>
  <si>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</si>
  <si>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</si>
  <si>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</si>
  <si>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</si>
  <si>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</si>
  <si>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</si>
  <si>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</si>
  <si>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</si>
  <si>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</si>
  <si>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</si>
  <si>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</si>
  <si>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</si>
  <si>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</si>
  <si>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</si>
  <si>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</si>
  <si>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</si>
  <si>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</si>
  <si>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</si>
  <si>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</si>
  <si>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</si>
  <si>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</si>
  <si>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</si>
  <si>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</si>
  <si>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</si>
  <si>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</si>
  <si>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</si>
  <si>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</si>
  <si>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</si>
  <si>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</si>
  <si>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</si>
  <si>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</si>
  <si>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</si>
  <si>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</si>
  <si>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</si>
  <si>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</si>
  <si>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</si>
  <si>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</si>
  <si>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</si>
  <si>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</si>
  <si>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</si>
  <si>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</si>
  <si>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</si>
  <si>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</si>
  <si>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</si>
  <si>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</si>
  <si>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</si>
  <si>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</si>
  <si>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</si>
  <si>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</si>
  <si>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</si>
  <si>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</si>
  <si>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</si>
  <si>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</si>
  <si>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</si>
  <si>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</si>
  <si>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</si>
  <si>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</si>
  <si>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</si>
  <si>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</si>
  <si>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</si>
  <si>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</si>
  <si>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</si>
  <si>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</si>
  <si>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</si>
  <si>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</si>
  <si>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</si>
  <si>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</si>
  <si>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</si>
  <si>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</si>
  <si>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</si>
  <si>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</si>
  <si>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</si>
  <si>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</si>
  <si>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</si>
  <si>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</si>
  <si>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</si>
  <si>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</si>
  <si>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</si>
  <si>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</si>
  <si>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</si>
  <si>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</si>
  <si>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</si>
  <si>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</si>
  <si>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</si>
  <si>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</si>
  <si>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</si>
  <si>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</si>
  <si>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</si>
  <si>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</si>
  <si>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</si>
  <si>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</si>
  <si>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</si>
  <si>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</si>
  <si>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</si>
  <si>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</si>
  <si>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</si>
  <si>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</si>
  <si>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</si>
  <si>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</si>
  <si>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</si>
  <si>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</si>
  <si>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</si>
  <si>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</si>
  <si>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</si>
  <si>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</si>
  <si>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</si>
  <si>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</si>
  <si>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</si>
  <si>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</si>
  <si>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</si>
  <si>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</si>
  <si>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</si>
  <si>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</si>
  <si>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</si>
  <si>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</si>
  <si>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</si>
  <si>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</si>
  <si>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</si>
  <si>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</si>
  <si>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</si>
  <si>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</si>
  <si>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</si>
  <si>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</si>
  <si>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</si>
  <si>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</si>
  <si>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</si>
  <si>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</si>
  <si>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</si>
  <si>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</si>
  <si>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</si>
  <si>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</si>
  <si>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</si>
  <si>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</si>
  <si>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</si>
  <si>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</si>
  <si>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</si>
  <si>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</si>
  <si>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</si>
  <si>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</si>
  <si>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</si>
  <si>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</si>
  <si>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</si>
  <si>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</si>
  <si>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</si>
  <si>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</si>
  <si>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</si>
  <si>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</si>
  <si>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</si>
  <si>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</si>
  <si>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</si>
  <si>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</si>
  <si>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</si>
  <si>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</si>
  <si>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</si>
  <si>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</si>
  <si>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</si>
  <si>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</si>
  <si>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</si>
  <si>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</si>
  <si>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</si>
  <si>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</si>
  <si>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</si>
  <si>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</si>
  <si>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</si>
  <si>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</si>
  <si>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</si>
  <si>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</si>
  <si>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</si>
  <si>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</si>
  <si>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</si>
  <si>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</si>
  <si>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</si>
  <si>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</si>
  <si>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</si>
  <si>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</si>
  <si>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</si>
  <si>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</si>
  <si>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</si>
  <si>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</si>
  <si>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</si>
  <si>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</si>
  <si>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</si>
  <si>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</si>
  <si>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</si>
  <si>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</si>
  <si>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</si>
  <si>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</si>
  <si>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</si>
  <si>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</si>
  <si>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</si>
  <si>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</si>
  <si>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</si>
  <si>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</si>
  <si>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</si>
  <si>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</si>
  <si>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</si>
  <si>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</si>
  <si>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</si>
  <si>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</si>
  <si>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</si>
  <si>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</si>
  <si>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</si>
  <si>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</si>
  <si>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</si>
  <si>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</si>
  <si>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</si>
  <si>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</si>
  <si>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</si>
  <si>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</si>
  <si>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</si>
  <si>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</si>
  <si>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</si>
  <si>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</si>
  <si>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</si>
  <si>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</si>
  <si>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</si>
  <si>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</si>
  <si>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</si>
  <si>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</si>
  <si>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</si>
  <si>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</si>
  <si>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</si>
  <si>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</si>
  <si>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</si>
  <si>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</si>
  <si>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</si>
  <si>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</si>
  <si>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晴|曇</t>
  </si>
  <si>
    <t>曇/雨</t>
  </si>
  <si>
    <t>雨/晴</t>
  </si>
  <si>
    <t>雨|曇</t>
  </si>
  <si>
    <t>曇|晴</t>
  </si>
  <si>
    <t>曇/晴</t>
  </si>
  <si>
    <t>晴/曇</t>
  </si>
  <si>
    <t>2023/11/14</t>
  </si>
  <si>
    <t>2023/11/09</t>
  </si>
  <si>
    <t>09:51</t>
  </si>
  <si>
    <t>10:01</t>
  </si>
  <si>
    <t>10:57</t>
  </si>
  <si>
    <t>10:34</t>
  </si>
  <si>
    <t>10:19</t>
  </si>
  <si>
    <t>10:16</t>
  </si>
  <si>
    <t>09:45</t>
  </si>
  <si>
    <t>09:25</t>
  </si>
  <si>
    <t>10:32</t>
  </si>
  <si>
    <t>10:40</t>
  </si>
  <si>
    <t>0.0003未満</t>
  </si>
  <si>
    <t>0.001未満</t>
  </si>
  <si>
    <t>0.005未満</t>
  </si>
  <si>
    <t>0.004未満</t>
  </si>
  <si>
    <t>0.02未満</t>
  </si>
  <si>
    <t>0.05未満</t>
  </si>
  <si>
    <t>0.01未満</t>
  </si>
  <si>
    <t>0.002未満</t>
  </si>
  <si>
    <t>0.008未満</t>
  </si>
  <si>
    <t>0.03未満</t>
  </si>
  <si>
    <t>0.0005未満</t>
  </si>
  <si>
    <t>0.2未満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</si>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</sst>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43" zoomScaleNormal="100" zoomScaleSheetLayoutView="100" workbookViewId="0">
      <selection activeCell="AK1" sqref="AK1:AN1048576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3">
        <v>45139</v>
      </c>
      <c r="B2" s="203"/>
      <c r="C2" s="204">
        <v>45231</v>
      </c>
      <c r="D2" s="20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07" t="s">
        <v>349</v>
      </c>
      <c r="E4" s="217" t="s">
        <v>353</v>
      </c>
      <c r="F4" s="213" t="s">
        <v>356</v>
      </c>
      <c r="G4" s="227" t="s">
        <v>359</v>
      </c>
      <c r="H4" s="225" t="s">
        <v>401</v>
      </c>
      <c r="I4" s="232" t="s">
        <v>374</v>
      </c>
      <c r="J4" s="217" t="s">
        <v>375</v>
      </c>
      <c r="K4" s="215" t="s">
        <v>376</v>
      </c>
      <c r="L4" s="213" t="s">
        <v>377</v>
      </c>
      <c r="M4" s="227" t="s">
        <v>378</v>
      </c>
      <c r="N4" s="225" t="s">
        <v>379</v>
      </c>
      <c r="O4" s="230"/>
      <c r="P4" s="241"/>
      <c r="Q4" s="235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08"/>
      <c r="E5" s="229"/>
      <c r="F5" s="214"/>
      <c r="G5" s="228"/>
      <c r="H5" s="226"/>
      <c r="I5" s="218"/>
      <c r="J5" s="218"/>
      <c r="K5" s="216"/>
      <c r="L5" s="214"/>
      <c r="M5" s="228"/>
      <c r="N5" s="226"/>
      <c r="O5" s="231"/>
      <c r="P5" s="242"/>
      <c r="Q5" s="236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09" t="s">
        <v>351</v>
      </c>
      <c r="E6" s="223" t="s">
        <v>354</v>
      </c>
      <c r="F6" s="223" t="s">
        <v>357</v>
      </c>
      <c r="G6" s="211" t="s">
        <v>360</v>
      </c>
      <c r="H6" s="219" t="s">
        <v>402</v>
      </c>
      <c r="I6" s="221" t="s">
        <v>380</v>
      </c>
      <c r="J6" s="221" t="s">
        <v>381</v>
      </c>
      <c r="K6" s="211" t="s">
        <v>382</v>
      </c>
      <c r="L6" s="223" t="s">
        <v>383</v>
      </c>
      <c r="M6" s="211" t="s">
        <v>384</v>
      </c>
      <c r="N6" s="219" t="s">
        <v>385</v>
      </c>
      <c r="O6" s="233"/>
      <c r="P6" s="237"/>
      <c r="Q6" s="239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0"/>
      <c r="E7" s="224"/>
      <c r="F7" s="224"/>
      <c r="G7" s="212"/>
      <c r="H7" s="220"/>
      <c r="I7" s="222"/>
      <c r="J7" s="222"/>
      <c r="K7" s="212"/>
      <c r="L7" s="224"/>
      <c r="M7" s="212"/>
      <c r="N7" s="220"/>
      <c r="O7" s="234"/>
      <c r="P7" s="238"/>
      <c r="Q7" s="240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413</v>
      </c>
      <c r="J9" s="152" t="s">
        <v>413</v>
      </c>
      <c r="K9" s="152" t="s">
        <v>413</v>
      </c>
      <c r="L9" s="152" t="s">
        <v>413</v>
      </c>
      <c r="M9" s="152" t="s">
        <v>413</v>
      </c>
      <c r="N9" s="186" t="s">
        <v>413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6" t="s">
        <v>419</v>
      </c>
      <c r="J10" s="68" t="s">
        <v>416</v>
      </c>
      <c r="K10" s="68" t="s">
        <v>420</v>
      </c>
      <c r="L10" s="68" t="s">
        <v>421</v>
      </c>
      <c r="M10" s="68" t="s">
        <v>422</v>
      </c>
      <c r="N10" s="115" t="s">
        <v>423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410</v>
      </c>
      <c r="E11" s="68" t="s">
        <v>410</v>
      </c>
      <c r="F11" s="68" t="s">
        <v>410</v>
      </c>
      <c r="G11" s="68" t="s">
        <v>410</v>
      </c>
      <c r="H11" s="68" t="s">
        <v>410</v>
      </c>
      <c r="I11" s="66" t="s">
        <v>404</v>
      </c>
      <c r="J11" s="68" t="s">
        <v>404</v>
      </c>
      <c r="K11" s="68" t="s">
        <v>404</v>
      </c>
      <c r="L11" s="68" t="s">
        <v>404</v>
      </c>
      <c r="M11" s="68" t="s">
        <v>404</v>
      </c>
      <c r="N11" s="115" t="s">
        <v>404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404</v>
      </c>
      <c r="E12" s="68" t="s">
        <v>404</v>
      </c>
      <c r="F12" s="68" t="s">
        <v>404</v>
      </c>
      <c r="G12" s="68" t="s">
        <v>404</v>
      </c>
      <c r="H12" s="68" t="s">
        <v>404</v>
      </c>
      <c r="I12" s="66" t="s">
        <v>405</v>
      </c>
      <c r="J12" s="68" t="s">
        <v>405</v>
      </c>
      <c r="K12" s="68" t="s">
        <v>405</v>
      </c>
      <c r="L12" s="68" t="s">
        <v>405</v>
      </c>
      <c r="M12" s="68" t="s">
        <v>405</v>
      </c>
      <c r="N12" s="115" t="s">
        <v>405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8.8000000000000007</v>
      </c>
      <c r="E13" s="70">
        <v>14.2</v>
      </c>
      <c r="F13" s="70">
        <v>19.100000000000001</v>
      </c>
      <c r="G13" s="70">
        <v>11.9</v>
      </c>
      <c r="H13" s="70">
        <v>11</v>
      </c>
      <c r="I13" s="69">
        <v>14.9</v>
      </c>
      <c r="J13" s="70">
        <v>20.8</v>
      </c>
      <c r="K13" s="70">
        <v>16.2</v>
      </c>
      <c r="L13" s="70">
        <v>16.100000000000001</v>
      </c>
      <c r="M13" s="70">
        <v>16.2</v>
      </c>
      <c r="N13" s="187">
        <v>15.9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14.9</v>
      </c>
      <c r="E14" s="77">
        <v>13</v>
      </c>
      <c r="F14" s="77">
        <v>17.600000000000001</v>
      </c>
      <c r="G14" s="77">
        <v>11.3</v>
      </c>
      <c r="H14" s="77">
        <v>17.100000000000001</v>
      </c>
      <c r="I14" s="76">
        <v>13.7</v>
      </c>
      <c r="J14" s="77">
        <v>17.8</v>
      </c>
      <c r="K14" s="77">
        <v>13.3</v>
      </c>
      <c r="L14" s="77">
        <v>18.899999999999999</v>
      </c>
      <c r="M14" s="77">
        <v>14.9</v>
      </c>
      <c r="N14" s="188">
        <v>15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424</v>
      </c>
      <c r="E18" s="92" t="s">
        <v>424</v>
      </c>
      <c r="F18" s="92" t="s">
        <v>424</v>
      </c>
      <c r="G18" s="92" t="s">
        <v>424</v>
      </c>
      <c r="H18" s="92" t="s">
        <v>424</v>
      </c>
      <c r="I18" s="92" t="s">
        <v>424</v>
      </c>
      <c r="J18" s="92" t="s">
        <v>424</v>
      </c>
      <c r="K18" s="92" t="s">
        <v>424</v>
      </c>
      <c r="L18" s="92" t="s">
        <v>424</v>
      </c>
      <c r="M18" s="92" t="s">
        <v>424</v>
      </c>
      <c r="N18" s="191" t="s">
        <v>424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2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425</v>
      </c>
      <c r="E20" s="96" t="s">
        <v>425</v>
      </c>
      <c r="F20" s="96" t="s">
        <v>425</v>
      </c>
      <c r="G20" s="96" t="s">
        <v>425</v>
      </c>
      <c r="H20" s="96" t="s">
        <v>425</v>
      </c>
      <c r="I20" s="96" t="s">
        <v>425</v>
      </c>
      <c r="J20" s="96" t="s">
        <v>425</v>
      </c>
      <c r="K20" s="96" t="s">
        <v>425</v>
      </c>
      <c r="L20" s="96" t="s">
        <v>425</v>
      </c>
      <c r="M20" s="96" t="s">
        <v>425</v>
      </c>
      <c r="N20" s="193" t="s">
        <v>425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425</v>
      </c>
      <c r="E21" s="96" t="s">
        <v>425</v>
      </c>
      <c r="F21" s="96" t="s">
        <v>425</v>
      </c>
      <c r="G21" s="96" t="s">
        <v>425</v>
      </c>
      <c r="H21" s="96" t="s">
        <v>425</v>
      </c>
      <c r="I21" s="96" t="s">
        <v>425</v>
      </c>
      <c r="J21" s="96" t="s">
        <v>425</v>
      </c>
      <c r="K21" s="96" t="s">
        <v>425</v>
      </c>
      <c r="L21" s="96" t="s">
        <v>425</v>
      </c>
      <c r="M21" s="96" t="s">
        <v>425</v>
      </c>
      <c r="N21" s="193">
        <v>5.0000000000000001E-3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425</v>
      </c>
      <c r="E22" s="96" t="s">
        <v>425</v>
      </c>
      <c r="F22" s="96" t="s">
        <v>425</v>
      </c>
      <c r="G22" s="96" t="s">
        <v>425</v>
      </c>
      <c r="H22" s="96" t="s">
        <v>425</v>
      </c>
      <c r="I22" s="96" t="s">
        <v>425</v>
      </c>
      <c r="J22" s="96" t="s">
        <v>425</v>
      </c>
      <c r="K22" s="96" t="s">
        <v>425</v>
      </c>
      <c r="L22" s="96" t="s">
        <v>425</v>
      </c>
      <c r="M22" s="96" t="s">
        <v>425</v>
      </c>
      <c r="N22" s="193" t="s">
        <v>425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426</v>
      </c>
      <c r="E23" s="96" t="s">
        <v>426</v>
      </c>
      <c r="F23" s="96" t="s">
        <v>426</v>
      </c>
      <c r="G23" s="96" t="s">
        <v>426</v>
      </c>
      <c r="H23" s="96" t="s">
        <v>426</v>
      </c>
      <c r="I23" s="96" t="s">
        <v>426</v>
      </c>
      <c r="J23" s="96" t="s">
        <v>426</v>
      </c>
      <c r="K23" s="96" t="s">
        <v>426</v>
      </c>
      <c r="L23" s="96" t="s">
        <v>426</v>
      </c>
      <c r="M23" s="96" t="s">
        <v>426</v>
      </c>
      <c r="N23" s="193" t="s">
        <v>426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427</v>
      </c>
      <c r="E24" s="96" t="s">
        <v>427</v>
      </c>
      <c r="F24" s="96" t="s">
        <v>427</v>
      </c>
      <c r="G24" s="96" t="s">
        <v>427</v>
      </c>
      <c r="H24" s="96" t="s">
        <v>427</v>
      </c>
      <c r="I24" s="96" t="s">
        <v>403</v>
      </c>
      <c r="J24" s="96" t="s">
        <v>403</v>
      </c>
      <c r="K24" s="96" t="s">
        <v>403</v>
      </c>
      <c r="L24" s="96" t="s">
        <v>403</v>
      </c>
      <c r="M24" s="96" t="s">
        <v>403</v>
      </c>
      <c r="N24" s="193" t="s">
        <v>403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3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0.23</v>
      </c>
      <c r="E26" s="98">
        <v>0.23</v>
      </c>
      <c r="F26" s="98">
        <v>0.23</v>
      </c>
      <c r="G26" s="98" t="s">
        <v>428</v>
      </c>
      <c r="H26" s="98" t="s">
        <v>428</v>
      </c>
      <c r="I26" s="98" t="s">
        <v>403</v>
      </c>
      <c r="J26" s="98" t="s">
        <v>403</v>
      </c>
      <c r="K26" s="98" t="s">
        <v>403</v>
      </c>
      <c r="L26" s="98" t="s">
        <v>403</v>
      </c>
      <c r="M26" s="98" t="s">
        <v>403</v>
      </c>
      <c r="N26" s="194" t="s">
        <v>403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429</v>
      </c>
      <c r="E27" s="98" t="s">
        <v>429</v>
      </c>
      <c r="F27" s="98" t="s">
        <v>429</v>
      </c>
      <c r="G27" s="98" t="s">
        <v>429</v>
      </c>
      <c r="H27" s="98" t="s">
        <v>429</v>
      </c>
      <c r="I27" s="98" t="s">
        <v>429</v>
      </c>
      <c r="J27" s="98" t="s">
        <v>429</v>
      </c>
      <c r="K27" s="98" t="s">
        <v>429</v>
      </c>
      <c r="L27" s="98" t="s">
        <v>429</v>
      </c>
      <c r="M27" s="98" t="s">
        <v>429</v>
      </c>
      <c r="N27" s="194" t="s">
        <v>429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430</v>
      </c>
      <c r="E28" s="98" t="s">
        <v>430</v>
      </c>
      <c r="F28" s="98" t="s">
        <v>430</v>
      </c>
      <c r="G28" s="98" t="s">
        <v>430</v>
      </c>
      <c r="H28" s="98" t="s">
        <v>430</v>
      </c>
      <c r="I28" s="98" t="s">
        <v>430</v>
      </c>
      <c r="J28" s="98" t="s">
        <v>430</v>
      </c>
      <c r="K28" s="98" t="s">
        <v>430</v>
      </c>
      <c r="L28" s="98" t="s">
        <v>430</v>
      </c>
      <c r="M28" s="98" t="s">
        <v>430</v>
      </c>
      <c r="N28" s="194" t="s">
        <v>430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1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3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3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3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3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3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3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0.11</v>
      </c>
      <c r="E36" s="98">
        <v>0.09</v>
      </c>
      <c r="F36" s="98">
        <v>0.1</v>
      </c>
      <c r="G36" s="98">
        <v>0.1</v>
      </c>
      <c r="H36" s="98">
        <v>0.12</v>
      </c>
      <c r="I36" s="98">
        <v>0.18</v>
      </c>
      <c r="J36" s="98">
        <v>0.2</v>
      </c>
      <c r="K36" s="98">
        <v>0.1</v>
      </c>
      <c r="L36" s="98">
        <v>0.08</v>
      </c>
      <c r="M36" s="98" t="s">
        <v>429</v>
      </c>
      <c r="N36" s="194" t="s">
        <v>429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431</v>
      </c>
      <c r="E37" s="96" t="s">
        <v>431</v>
      </c>
      <c r="F37" s="96" t="s">
        <v>431</v>
      </c>
      <c r="G37" s="96" t="s">
        <v>431</v>
      </c>
      <c r="H37" s="96" t="s">
        <v>431</v>
      </c>
      <c r="I37" s="96" t="s">
        <v>431</v>
      </c>
      <c r="J37" s="96" t="s">
        <v>431</v>
      </c>
      <c r="K37" s="96" t="s">
        <v>431</v>
      </c>
      <c r="L37" s="96" t="s">
        <v>431</v>
      </c>
      <c r="M37" s="96" t="s">
        <v>431</v>
      </c>
      <c r="N37" s="193" t="s">
        <v>431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3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>
        <v>3.0000000000000001E-3</v>
      </c>
      <c r="E39" s="96" t="s">
        <v>431</v>
      </c>
      <c r="F39" s="96">
        <v>3.0000000000000001E-3</v>
      </c>
      <c r="G39" s="96" t="s">
        <v>431</v>
      </c>
      <c r="H39" s="96">
        <v>6.0000000000000001E-3</v>
      </c>
      <c r="I39" s="96" t="s">
        <v>431</v>
      </c>
      <c r="J39" s="96" t="s">
        <v>431</v>
      </c>
      <c r="K39" s="96" t="s">
        <v>431</v>
      </c>
      <c r="L39" s="96" t="s">
        <v>431</v>
      </c>
      <c r="M39" s="96" t="s">
        <v>431</v>
      </c>
      <c r="N39" s="193" t="s">
        <v>431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3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3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3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>
        <v>4.0000000000000001E-3</v>
      </c>
      <c r="E43" s="96" t="s">
        <v>431</v>
      </c>
      <c r="F43" s="96">
        <v>8.0000000000000002E-3</v>
      </c>
      <c r="G43" s="96" t="s">
        <v>431</v>
      </c>
      <c r="H43" s="96">
        <v>7.0000000000000001E-3</v>
      </c>
      <c r="I43" s="96">
        <v>4.0000000000000001E-3</v>
      </c>
      <c r="J43" s="96">
        <v>4.0000000000000001E-3</v>
      </c>
      <c r="K43" s="96">
        <v>2E-3</v>
      </c>
      <c r="L43" s="96" t="s">
        <v>431</v>
      </c>
      <c r="M43" s="96" t="s">
        <v>431</v>
      </c>
      <c r="N43" s="193" t="s">
        <v>431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3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3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432</v>
      </c>
      <c r="E46" s="96" t="s">
        <v>432</v>
      </c>
      <c r="F46" s="96" t="s">
        <v>432</v>
      </c>
      <c r="G46" s="96" t="s">
        <v>432</v>
      </c>
      <c r="H46" s="96" t="s">
        <v>432</v>
      </c>
      <c r="I46" s="96" t="s">
        <v>432</v>
      </c>
      <c r="J46" s="96" t="s">
        <v>432</v>
      </c>
      <c r="K46" s="96" t="s">
        <v>432</v>
      </c>
      <c r="L46" s="96" t="s">
        <v>432</v>
      </c>
      <c r="M46" s="96" t="s">
        <v>432</v>
      </c>
      <c r="N46" s="193" t="s">
        <v>432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431</v>
      </c>
      <c r="E47" s="96" t="s">
        <v>431</v>
      </c>
      <c r="F47" s="96" t="s">
        <v>431</v>
      </c>
      <c r="G47" s="96" t="s">
        <v>431</v>
      </c>
      <c r="H47" s="96">
        <v>3.0000000000000001E-3</v>
      </c>
      <c r="I47" s="96">
        <v>4.0000000000000001E-3</v>
      </c>
      <c r="J47" s="96">
        <v>2E-3</v>
      </c>
      <c r="K47" s="96">
        <v>7.0000000000000001E-3</v>
      </c>
      <c r="L47" s="96">
        <v>2E-3</v>
      </c>
      <c r="M47" s="96">
        <v>7.0000000000000001E-3</v>
      </c>
      <c r="N47" s="193">
        <v>1.0999999999999999E-2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>
        <v>0.02</v>
      </c>
      <c r="E48" s="98">
        <v>0.01</v>
      </c>
      <c r="F48" s="98">
        <v>0.01</v>
      </c>
      <c r="G48" s="98" t="s">
        <v>430</v>
      </c>
      <c r="H48" s="98" t="s">
        <v>430</v>
      </c>
      <c r="I48" s="98" t="s">
        <v>430</v>
      </c>
      <c r="J48" s="98" t="s">
        <v>430</v>
      </c>
      <c r="K48" s="98">
        <v>0.01</v>
      </c>
      <c r="L48" s="98" t="s">
        <v>430</v>
      </c>
      <c r="M48" s="98" t="s">
        <v>430</v>
      </c>
      <c r="N48" s="194" t="s">
        <v>430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433</v>
      </c>
      <c r="E49" s="98" t="s">
        <v>433</v>
      </c>
      <c r="F49" s="98" t="s">
        <v>433</v>
      </c>
      <c r="G49" s="98" t="s">
        <v>433</v>
      </c>
      <c r="H49" s="98" t="s">
        <v>433</v>
      </c>
      <c r="I49" s="98" t="s">
        <v>433</v>
      </c>
      <c r="J49" s="98" t="s">
        <v>433</v>
      </c>
      <c r="K49" s="98" t="s">
        <v>433</v>
      </c>
      <c r="L49" s="98" t="s">
        <v>433</v>
      </c>
      <c r="M49" s="98" t="s">
        <v>433</v>
      </c>
      <c r="N49" s="194" t="s">
        <v>433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>
        <v>4.0000000000000001E-3</v>
      </c>
      <c r="E50" s="96" t="s">
        <v>431</v>
      </c>
      <c r="F50" s="96">
        <v>2E-3</v>
      </c>
      <c r="G50" s="96">
        <v>4.0000000000000001E-3</v>
      </c>
      <c r="H50" s="96">
        <v>1.9E-2</v>
      </c>
      <c r="I50" s="96" t="s">
        <v>431</v>
      </c>
      <c r="J50" s="96">
        <v>5.0000000000000001E-3</v>
      </c>
      <c r="K50" s="96">
        <v>8.9999999999999993E-3</v>
      </c>
      <c r="L50" s="96">
        <v>4.0000000000000001E-3</v>
      </c>
      <c r="M50" s="96">
        <v>1.4E-2</v>
      </c>
      <c r="N50" s="193">
        <v>9.5000000000000001E-2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7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425</v>
      </c>
      <c r="E52" s="96" t="s">
        <v>425</v>
      </c>
      <c r="F52" s="96" t="s">
        <v>425</v>
      </c>
      <c r="G52" s="96" t="s">
        <v>425</v>
      </c>
      <c r="H52" s="96" t="s">
        <v>425</v>
      </c>
      <c r="I52" s="96" t="s">
        <v>425</v>
      </c>
      <c r="J52" s="96" t="s">
        <v>425</v>
      </c>
      <c r="K52" s="96">
        <v>4.0000000000000001E-3</v>
      </c>
      <c r="L52" s="96" t="s">
        <v>425</v>
      </c>
      <c r="M52" s="96" t="s">
        <v>425</v>
      </c>
      <c r="N52" s="193" t="s">
        <v>425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5.3</v>
      </c>
      <c r="E53" s="70">
        <v>4.5</v>
      </c>
      <c r="F53" s="70">
        <v>4.8</v>
      </c>
      <c r="G53" s="70">
        <v>4.4000000000000004</v>
      </c>
      <c r="H53" s="70">
        <v>4.7</v>
      </c>
      <c r="I53" s="70">
        <v>7.5</v>
      </c>
      <c r="J53" s="70">
        <v>7.5</v>
      </c>
      <c r="K53" s="70">
        <v>3.5</v>
      </c>
      <c r="L53" s="70">
        <v>3.3</v>
      </c>
      <c r="M53" s="70">
        <v>2.8</v>
      </c>
      <c r="N53" s="187">
        <v>2.9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7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>
        <v>54</v>
      </c>
      <c r="E55" s="68">
        <v>51</v>
      </c>
      <c r="F55" s="68">
        <v>50</v>
      </c>
      <c r="G55" s="68">
        <v>32</v>
      </c>
      <c r="H55" s="68">
        <v>36</v>
      </c>
      <c r="I55" s="68">
        <v>8</v>
      </c>
      <c r="J55" s="68">
        <v>12</v>
      </c>
      <c r="K55" s="68">
        <v>9</v>
      </c>
      <c r="L55" s="68">
        <v>12</v>
      </c>
      <c r="M55" s="68">
        <v>26</v>
      </c>
      <c r="N55" s="115">
        <v>32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428</v>
      </c>
      <c r="E56" s="98" t="s">
        <v>428</v>
      </c>
      <c r="F56" s="98" t="s">
        <v>428</v>
      </c>
      <c r="G56" s="98" t="s">
        <v>428</v>
      </c>
      <c r="H56" s="98" t="s">
        <v>428</v>
      </c>
      <c r="I56" s="98" t="s">
        <v>428</v>
      </c>
      <c r="J56" s="98" t="s">
        <v>428</v>
      </c>
      <c r="K56" s="98" t="s">
        <v>428</v>
      </c>
      <c r="L56" s="98" t="s">
        <v>428</v>
      </c>
      <c r="M56" s="98" t="s">
        <v>428</v>
      </c>
      <c r="N56" s="194" t="s">
        <v>428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5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5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3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434</v>
      </c>
      <c r="E60" s="92" t="s">
        <v>434</v>
      </c>
      <c r="F60" s="92" t="s">
        <v>434</v>
      </c>
      <c r="G60" s="92" t="s">
        <v>434</v>
      </c>
      <c r="H60" s="92" t="s">
        <v>434</v>
      </c>
      <c r="I60" s="92" t="s">
        <v>434</v>
      </c>
      <c r="J60" s="92" t="s">
        <v>434</v>
      </c>
      <c r="K60" s="92" t="s">
        <v>434</v>
      </c>
      <c r="L60" s="92" t="s">
        <v>434</v>
      </c>
      <c r="M60" s="92" t="s">
        <v>434</v>
      </c>
      <c r="N60" s="191" t="s">
        <v>434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0.5</v>
      </c>
      <c r="E61" s="70">
        <v>0.5</v>
      </c>
      <c r="F61" s="70">
        <v>0.5</v>
      </c>
      <c r="G61" s="70">
        <v>0.2</v>
      </c>
      <c r="H61" s="70">
        <v>0.5</v>
      </c>
      <c r="I61" s="70">
        <v>0.3</v>
      </c>
      <c r="J61" s="70" t="s">
        <v>435</v>
      </c>
      <c r="K61" s="70">
        <v>0.5</v>
      </c>
      <c r="L61" s="70" t="s">
        <v>435</v>
      </c>
      <c r="M61" s="70" t="s">
        <v>435</v>
      </c>
      <c r="N61" s="187" t="s">
        <v>435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6.8</v>
      </c>
      <c r="G62" s="70">
        <v>7.5</v>
      </c>
      <c r="H62" s="70">
        <v>7.3</v>
      </c>
      <c r="I62" s="70">
        <v>7</v>
      </c>
      <c r="J62" s="70">
        <v>6.8</v>
      </c>
      <c r="K62" s="70">
        <v>7.1</v>
      </c>
      <c r="L62" s="70">
        <v>7.1</v>
      </c>
      <c r="M62" s="70">
        <v>6.5</v>
      </c>
      <c r="N62" s="187">
        <v>6.4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436</v>
      </c>
      <c r="E63" s="68" t="s">
        <v>436</v>
      </c>
      <c r="F63" s="68" t="s">
        <v>436</v>
      </c>
      <c r="G63" s="68" t="s">
        <v>436</v>
      </c>
      <c r="H63" s="68" t="s">
        <v>436</v>
      </c>
      <c r="I63" s="68" t="s">
        <v>436</v>
      </c>
      <c r="J63" s="68" t="s">
        <v>436</v>
      </c>
      <c r="K63" s="68" t="s">
        <v>436</v>
      </c>
      <c r="L63" s="68" t="s">
        <v>436</v>
      </c>
      <c r="M63" s="68" t="s">
        <v>436</v>
      </c>
      <c r="N63" s="115" t="s">
        <v>436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436</v>
      </c>
      <c r="E64" s="68" t="s">
        <v>436</v>
      </c>
      <c r="F64" s="68" t="s">
        <v>436</v>
      </c>
      <c r="G64" s="68" t="s">
        <v>436</v>
      </c>
      <c r="H64" s="68" t="s">
        <v>436</v>
      </c>
      <c r="I64" s="68" t="s">
        <v>436</v>
      </c>
      <c r="J64" s="68" t="s">
        <v>436</v>
      </c>
      <c r="K64" s="68" t="s">
        <v>436</v>
      </c>
      <c r="L64" s="68" t="s">
        <v>436</v>
      </c>
      <c r="M64" s="68" t="s">
        <v>436</v>
      </c>
      <c r="N64" s="115" t="s">
        <v>436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437</v>
      </c>
      <c r="E65" s="70" t="s">
        <v>437</v>
      </c>
      <c r="F65" s="70" t="s">
        <v>437</v>
      </c>
      <c r="G65" s="70" t="s">
        <v>437</v>
      </c>
      <c r="H65" s="70" t="s">
        <v>437</v>
      </c>
      <c r="I65" s="70" t="s">
        <v>437</v>
      </c>
      <c r="J65" s="70" t="s">
        <v>437</v>
      </c>
      <c r="K65" s="70" t="s">
        <v>437</v>
      </c>
      <c r="L65" s="70" t="s">
        <v>437</v>
      </c>
      <c r="M65" s="70" t="s">
        <v>437</v>
      </c>
      <c r="N65" s="187" t="s">
        <v>437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438</v>
      </c>
      <c r="E66" s="109" t="s">
        <v>438</v>
      </c>
      <c r="F66" s="109" t="s">
        <v>438</v>
      </c>
      <c r="G66" s="109" t="s">
        <v>438</v>
      </c>
      <c r="H66" s="109" t="s">
        <v>438</v>
      </c>
      <c r="I66" s="109" t="s">
        <v>438</v>
      </c>
      <c r="J66" s="109" t="s">
        <v>438</v>
      </c>
      <c r="K66" s="109" t="s">
        <v>438</v>
      </c>
      <c r="L66" s="109" t="s">
        <v>438</v>
      </c>
      <c r="M66" s="109" t="s">
        <v>438</v>
      </c>
      <c r="N66" s="196" t="s">
        <v>438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5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5">
        <v>45139</v>
      </c>
      <c r="B68" s="205"/>
      <c r="C68" s="206">
        <v>45231</v>
      </c>
      <c r="D68" s="206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425</v>
      </c>
      <c r="E70" s="96" t="s">
        <v>425</v>
      </c>
      <c r="F70" s="96" t="s">
        <v>425</v>
      </c>
      <c r="G70" s="96" t="s">
        <v>425</v>
      </c>
      <c r="H70" s="96" t="s">
        <v>425</v>
      </c>
      <c r="I70" s="96" t="s">
        <v>425</v>
      </c>
      <c r="J70" s="96" t="s">
        <v>425</v>
      </c>
      <c r="K70" s="96" t="s">
        <v>425</v>
      </c>
      <c r="L70" s="96" t="s">
        <v>425</v>
      </c>
      <c r="M70" s="96" t="s">
        <v>425</v>
      </c>
      <c r="N70" s="193" t="s">
        <v>425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439</v>
      </c>
      <c r="E71" s="92" t="s">
        <v>439</v>
      </c>
      <c r="F71" s="92" t="s">
        <v>439</v>
      </c>
      <c r="G71" s="92" t="s">
        <v>439</v>
      </c>
      <c r="H71" s="92" t="s">
        <v>439</v>
      </c>
      <c r="I71" s="92" t="s">
        <v>439</v>
      </c>
      <c r="J71" s="92" t="s">
        <v>439</v>
      </c>
      <c r="K71" s="92" t="s">
        <v>439</v>
      </c>
      <c r="L71" s="92" t="s">
        <v>439</v>
      </c>
      <c r="M71" s="92" t="s">
        <v>439</v>
      </c>
      <c r="N71" s="191" t="s">
        <v>439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425</v>
      </c>
      <c r="E72" s="96" t="s">
        <v>425</v>
      </c>
      <c r="F72" s="96" t="s">
        <v>425</v>
      </c>
      <c r="G72" s="96" t="s">
        <v>425</v>
      </c>
      <c r="H72" s="96" t="s">
        <v>425</v>
      </c>
      <c r="I72" s="96" t="s">
        <v>425</v>
      </c>
      <c r="J72" s="96" t="s">
        <v>425</v>
      </c>
      <c r="K72" s="96" t="s">
        <v>425</v>
      </c>
      <c r="L72" s="96" t="s">
        <v>425</v>
      </c>
      <c r="M72" s="96" t="s">
        <v>425</v>
      </c>
      <c r="N72" s="193" t="s">
        <v>425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1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3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3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3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3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1</v>
      </c>
      <c r="F81" s="70">
        <v>0.4</v>
      </c>
      <c r="G81" s="70">
        <v>1.2</v>
      </c>
      <c r="H81" s="70">
        <v>0.5</v>
      </c>
      <c r="I81" s="70">
        <v>0.8</v>
      </c>
      <c r="J81" s="70">
        <v>0.6</v>
      </c>
      <c r="K81" s="70">
        <v>1</v>
      </c>
      <c r="L81" s="70">
        <v>0.6</v>
      </c>
      <c r="M81" s="70">
        <v>0.6</v>
      </c>
      <c r="N81" s="187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7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425</v>
      </c>
      <c r="E83" s="96" t="s">
        <v>425</v>
      </c>
      <c r="F83" s="96" t="s">
        <v>425</v>
      </c>
      <c r="G83" s="96" t="s">
        <v>425</v>
      </c>
      <c r="H83" s="96" t="s">
        <v>425</v>
      </c>
      <c r="I83" s="96" t="s">
        <v>425</v>
      </c>
      <c r="J83" s="96" t="s">
        <v>425</v>
      </c>
      <c r="K83" s="96">
        <v>4.0000000000000001E-3</v>
      </c>
      <c r="L83" s="96" t="s">
        <v>425</v>
      </c>
      <c r="M83" s="96" t="s">
        <v>425</v>
      </c>
      <c r="N83" s="193" t="s">
        <v>425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7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3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3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7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>
        <v>54</v>
      </c>
      <c r="E89" s="68">
        <v>51</v>
      </c>
      <c r="F89" s="68">
        <v>50</v>
      </c>
      <c r="G89" s="68">
        <v>32</v>
      </c>
      <c r="H89" s="68">
        <v>36</v>
      </c>
      <c r="I89" s="68">
        <v>8</v>
      </c>
      <c r="J89" s="68">
        <v>12</v>
      </c>
      <c r="K89" s="68">
        <v>9</v>
      </c>
      <c r="L89" s="68">
        <v>12</v>
      </c>
      <c r="M89" s="68">
        <v>26</v>
      </c>
      <c r="N89" s="115">
        <v>32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438</v>
      </c>
      <c r="E90" s="70" t="s">
        <v>438</v>
      </c>
      <c r="F90" s="70" t="s">
        <v>438</v>
      </c>
      <c r="G90" s="70" t="s">
        <v>438</v>
      </c>
      <c r="H90" s="70" t="s">
        <v>438</v>
      </c>
      <c r="I90" s="70" t="s">
        <v>438</v>
      </c>
      <c r="J90" s="70" t="s">
        <v>438</v>
      </c>
      <c r="K90" s="70" t="s">
        <v>438</v>
      </c>
      <c r="L90" s="70" t="s">
        <v>438</v>
      </c>
      <c r="M90" s="70" t="s">
        <v>438</v>
      </c>
      <c r="N90" s="187" t="s">
        <v>438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6.8</v>
      </c>
      <c r="G91" s="70">
        <v>7.5</v>
      </c>
      <c r="H91" s="70">
        <v>7.3</v>
      </c>
      <c r="I91" s="70">
        <v>7</v>
      </c>
      <c r="J91" s="70">
        <v>6.8</v>
      </c>
      <c r="K91" s="70">
        <v>7.1</v>
      </c>
      <c r="L91" s="70">
        <v>7.1</v>
      </c>
      <c r="M91" s="70">
        <v>6.5</v>
      </c>
      <c r="N91" s="187">
        <v>6.4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7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3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>
        <v>0.02</v>
      </c>
      <c r="E95" s="98">
        <v>0.01</v>
      </c>
      <c r="F95" s="98">
        <v>0.01</v>
      </c>
      <c r="G95" s="98" t="s">
        <v>430</v>
      </c>
      <c r="H95" s="98" t="s">
        <v>430</v>
      </c>
      <c r="I95" s="98" t="s">
        <v>430</v>
      </c>
      <c r="J95" s="98" t="s">
        <v>430</v>
      </c>
      <c r="K95" s="98">
        <v>0.01</v>
      </c>
      <c r="L95" s="98" t="s">
        <v>430</v>
      </c>
      <c r="M95" s="98" t="s">
        <v>430</v>
      </c>
      <c r="N95" s="194" t="s">
        <v>430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200" t="s">
        <v>403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7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364</v>
      </c>
      <c r="D100" s="70">
        <v>5.4</v>
      </c>
      <c r="E100" s="70">
        <v>5.3</v>
      </c>
      <c r="F100" s="70">
        <v>5.3</v>
      </c>
      <c r="G100" s="70">
        <v>3.8</v>
      </c>
      <c r="H100" s="70">
        <v>3.6</v>
      </c>
      <c r="I100" s="70">
        <v>4.5999999999999996</v>
      </c>
      <c r="J100" s="70">
        <v>4.7</v>
      </c>
      <c r="K100" s="70">
        <v>3.3</v>
      </c>
      <c r="L100" s="70">
        <v>3.2</v>
      </c>
      <c r="M100" s="70">
        <v>5.7</v>
      </c>
      <c r="N100" s="187">
        <v>5.8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362</v>
      </c>
      <c r="D101" s="98">
        <v>0.23</v>
      </c>
      <c r="E101" s="98">
        <v>0.23</v>
      </c>
      <c r="F101" s="98">
        <v>0.23</v>
      </c>
      <c r="G101" s="98" t="s">
        <v>428</v>
      </c>
      <c r="H101" s="98" t="s">
        <v>428</v>
      </c>
      <c r="I101" s="98" t="s">
        <v>403</v>
      </c>
      <c r="J101" s="98" t="s">
        <v>403</v>
      </c>
      <c r="K101" s="98" t="s">
        <v>403</v>
      </c>
      <c r="L101" s="98" t="s">
        <v>403</v>
      </c>
      <c r="M101" s="98" t="s">
        <v>403</v>
      </c>
      <c r="N101" s="194" t="s">
        <v>403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5">
        <v>45139</v>
      </c>
      <c r="B130" s="205"/>
      <c r="C130" s="206">
        <v>45231</v>
      </c>
      <c r="D130" s="206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"/>
  <cols>
    <col min="2" max="2" width="9"/>
    <col min="34" max="35" width="9"/>
  </cols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8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8.5" thickBot="1">
      <c r="A5" t="s">
        <v>184</v>
      </c>
      <c r="B5">
        <v>1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8.5" thickBot="1">
      <c r="A6" t="s">
        <v>185</v>
      </c>
      <c r="AH6" s="178">
        <f>INDEX(C41:AG41,MATCH(MAX(C41:AG41)+1,C41:AG41,1))</f>
        <v>20</v>
      </c>
      <c r="AI6" s="178">
        <f>AH6*1</f>
        <v>20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404</v>
      </c>
      <c r="D34" t="s">
        <v>404</v>
      </c>
      <c r="E34" t="s">
        <v>404</v>
      </c>
      <c r="F34" t="s">
        <v>405</v>
      </c>
      <c r="G34" t="s">
        <v>404</v>
      </c>
      <c r="H34" t="s">
        <v>406</v>
      </c>
      <c r="I34" t="s">
        <v>407</v>
      </c>
      <c r="J34" t="s">
        <v>404</v>
      </c>
      <c r="K34" t="s">
        <v>405</v>
      </c>
      <c r="L34" t="s">
        <v>408</v>
      </c>
      <c r="M34" t="s">
        <v>405</v>
      </c>
      <c r="N34" t="s">
        <v>409</v>
      </c>
      <c r="O34" t="s">
        <v>410</v>
      </c>
      <c r="P34" t="s">
        <v>404</v>
      </c>
      <c r="Q34" t="s">
        <v>404</v>
      </c>
      <c r="R34" t="s">
        <v>411</v>
      </c>
      <c r="S34" t="s">
        <v>407</v>
      </c>
      <c r="T34" t="s">
        <v>410</v>
      </c>
      <c r="U34" t="s">
        <v>411</v>
      </c>
      <c r="V34" t="s">
        <v>410</v>
      </c>
      <c r="W34" t="s">
        <v>404</v>
      </c>
      <c r="X34" t="s">
        <v>404</v>
      </c>
      <c r="Y34" t="s">
        <v>405</v>
      </c>
      <c r="Z34" t="s">
        <v>405</v>
      </c>
      <c r="AA34" t="s">
        <v>404</v>
      </c>
      <c r="AB34" t="s">
        <v>404</v>
      </c>
      <c r="AC34" t="s">
        <v>411</v>
      </c>
      <c r="AD34" t="s">
        <v>409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晴|曇</v>
      </c>
      <c r="L37" s="2" t="str">
        <f t="shared" si="0"/>
        <v>雨|曇</v>
      </c>
      <c r="M37" s="2" t="str">
        <f t="shared" si="0"/>
        <v>晴|曇</v>
      </c>
      <c r="N37" s="2" t="str">
        <f t="shared" si="0"/>
        <v>曇|晴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晴/曇</v>
      </c>
      <c r="S37" s="2" t="str">
        <f t="shared" si="0"/>
        <v>雨/晴</v>
      </c>
      <c r="T37" s="2" t="str">
        <f t="shared" si="0"/>
        <v>曇/晴</v>
      </c>
      <c r="U37" s="2" t="str">
        <f t="shared" si="0"/>
        <v>晴/曇</v>
      </c>
      <c r="V37" s="2" t="str">
        <f t="shared" si="0"/>
        <v>曇/晴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晴/曇</v>
      </c>
      <c r="AD37" s="2" t="str">
        <f t="shared" si="0"/>
        <v>曇|晴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17</v>
      </c>
      <c r="L41" s="2">
        <f>IF(L37="","",VLOOKUP(L37,変換!$B$31:$C$58,2,FALSE))</f>
        <v>24</v>
      </c>
      <c r="M41" s="2">
        <f>IF(M37="","",VLOOKUP(M37,変換!$B$31:$C$58,2,FALSE))</f>
        <v>17</v>
      </c>
      <c r="N41" s="2">
        <f>IF(N37="","",VLOOKUP(N37,変換!$B$31:$C$58,2,FALSE))</f>
        <v>20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5</v>
      </c>
      <c r="S41" s="2">
        <f>IF(S37="","",VLOOKUP(S37,変換!$B$31:$C$58,2,FALSE))</f>
        <v>11</v>
      </c>
      <c r="T41" s="2">
        <f>IF(T37="","",VLOOKUP(T37,変換!$B$31:$C$58,2,FALSE))</f>
        <v>8</v>
      </c>
      <c r="U41" s="2">
        <f>IF(U37="","",VLOOKUP(U37,変換!$B$31:$C$58,2,FALSE))</f>
        <v>5</v>
      </c>
      <c r="V41" s="2">
        <f>IF(V37="","",VLOOKUP(V37,変換!$B$31:$C$58,2,FALSE))</f>
        <v>8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5</v>
      </c>
      <c r="AD41" s="2">
        <f>IF(AD37="","",VLOOKUP(AD37,変換!$B$31:$C$58,2,FALSE))</f>
        <v>20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7" width="9.7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45231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60"/>
      <c r="B2" s="260"/>
      <c r="C2" s="204"/>
      <c r="D2" s="20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350</v>
      </c>
      <c r="E4" s="255"/>
      <c r="F4" s="250" t="s">
        <v>352</v>
      </c>
      <c r="G4" s="258"/>
      <c r="H4" s="243" t="s">
        <v>355</v>
      </c>
      <c r="I4" s="244"/>
      <c r="J4" s="243" t="s">
        <v>358</v>
      </c>
      <c r="K4" s="244"/>
      <c r="L4" s="243" t="s">
        <v>400</v>
      </c>
      <c r="M4" s="244"/>
      <c r="N4" s="254" t="s">
        <v>393</v>
      </c>
      <c r="O4" s="255"/>
      <c r="P4" s="250" t="s">
        <v>394</v>
      </c>
      <c r="Q4" s="251"/>
      <c r="R4" s="250" t="s">
        <v>395</v>
      </c>
      <c r="S4" s="258"/>
      <c r="T4" s="243" t="s">
        <v>396</v>
      </c>
      <c r="U4" s="244"/>
      <c r="V4" s="243" t="s">
        <v>397</v>
      </c>
      <c r="W4" s="244"/>
      <c r="X4" s="243" t="s">
        <v>398</v>
      </c>
      <c r="Y4" s="244"/>
      <c r="Z4" s="250"/>
      <c r="AA4" s="25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52"/>
      <c r="G5" s="259"/>
      <c r="H5" s="245"/>
      <c r="I5" s="246"/>
      <c r="J5" s="245"/>
      <c r="K5" s="246"/>
      <c r="L5" s="245"/>
      <c r="M5" s="246"/>
      <c r="N5" s="256"/>
      <c r="O5" s="257"/>
      <c r="P5" s="252"/>
      <c r="Q5" s="253"/>
      <c r="R5" s="252"/>
      <c r="S5" s="259"/>
      <c r="T5" s="245"/>
      <c r="U5" s="246"/>
      <c r="V5" s="245"/>
      <c r="W5" s="246"/>
      <c r="X5" s="245"/>
      <c r="Y5" s="246"/>
      <c r="Z5" s="252"/>
      <c r="AA5" s="253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8"/>
      <c r="E6" s="43"/>
      <c r="F6" s="211"/>
      <c r="G6" s="43"/>
      <c r="H6" s="223"/>
      <c r="I6" s="43"/>
      <c r="J6" s="211"/>
      <c r="K6" s="43"/>
      <c r="L6" s="223"/>
      <c r="M6" s="43"/>
      <c r="N6" s="248"/>
      <c r="O6" s="43"/>
      <c r="P6" s="221"/>
      <c r="Q6" s="44"/>
      <c r="R6" s="211"/>
      <c r="S6" s="43"/>
      <c r="T6" s="223"/>
      <c r="U6" s="43"/>
      <c r="V6" s="211"/>
      <c r="W6" s="43"/>
      <c r="X6" s="223"/>
      <c r="Y6" s="43"/>
      <c r="Z6" s="221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9"/>
      <c r="E7" s="48" t="s">
        <v>124</v>
      </c>
      <c r="F7" s="212"/>
      <c r="G7" s="48" t="s">
        <v>124</v>
      </c>
      <c r="H7" s="224"/>
      <c r="I7" s="48" t="s">
        <v>124</v>
      </c>
      <c r="J7" s="212"/>
      <c r="K7" s="48" t="s">
        <v>124</v>
      </c>
      <c r="L7" s="224"/>
      <c r="M7" s="48" t="s">
        <v>124</v>
      </c>
      <c r="N7" s="249"/>
      <c r="O7" s="48" t="s">
        <v>124</v>
      </c>
      <c r="P7" s="222"/>
      <c r="Q7" s="49" t="s">
        <v>124</v>
      </c>
      <c r="R7" s="212"/>
      <c r="S7" s="48" t="s">
        <v>124</v>
      </c>
      <c r="T7" s="224"/>
      <c r="U7" s="48" t="s">
        <v>124</v>
      </c>
      <c r="V7" s="212"/>
      <c r="W7" s="48" t="s">
        <v>124</v>
      </c>
      <c r="X7" s="224"/>
      <c r="Y7" s="48" t="s">
        <v>124</v>
      </c>
      <c r="Z7" s="222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20231114</v>
      </c>
      <c r="E9" s="59" t="str">
        <f>IF(手入力!C3="",REPLACE(D9,5,0,"/"),REPLACE(手入力!C3,5,0,"/"))</f>
        <v>2023/1114</v>
      </c>
      <c r="F9" s="58">
        <v>20231114</v>
      </c>
      <c r="G9" s="59" t="str">
        <f>IF(手入力!D3="",REPLACE(F9,5,0,"/"),REPLACE(手入力!D3,5,0,"/"))</f>
        <v>2023/1114</v>
      </c>
      <c r="H9" s="58">
        <v>20231114</v>
      </c>
      <c r="I9" s="59" t="str">
        <f>IF(手入力!E3="",REPLACE(H9,5,0,"/"),REPLACE(手入力!E3,5,0,"/"))</f>
        <v>2023/1114</v>
      </c>
      <c r="J9" s="58">
        <v>20231114</v>
      </c>
      <c r="K9" s="59" t="str">
        <f>IF(手入力!F3="",REPLACE(J9,5,0,"/"),REPLACE(手入力!F3,5,0,"/"))</f>
        <v>2023/1114</v>
      </c>
      <c r="L9" s="58">
        <v>20231114</v>
      </c>
      <c r="M9" s="59" t="str">
        <f>IF(手入力!G3="",REPLACE(L9,5,0,"/"),REPLACE(手入力!G3,5,0,"/"))</f>
        <v>2023/1114</v>
      </c>
      <c r="N9" s="58">
        <v>20231109</v>
      </c>
      <c r="O9" s="59" t="str">
        <f>IF(手入力!H3="",REPLACE(N9,5,0,"/"),REPLACE(手入力!H3,5,0,"/"))</f>
        <v>2023/1109</v>
      </c>
      <c r="P9" s="58">
        <v>20231109</v>
      </c>
      <c r="Q9" s="59" t="str">
        <f>IF(手入力!I3="",REPLACE(P9,5,0,"/"),REPLACE(手入力!I3,5,0,"/"))</f>
        <v>2023/1109</v>
      </c>
      <c r="R9" s="58">
        <v>20231109</v>
      </c>
      <c r="S9" s="59" t="str">
        <f>IF(手入力!J3="",REPLACE(R9,5,0,"/"),REPLACE(手入力!J3,5,0,"/"))</f>
        <v>2023/1109</v>
      </c>
      <c r="T9" s="58">
        <v>20231109</v>
      </c>
      <c r="U9" s="59" t="str">
        <f>IF(手入力!K3="",REPLACE(T9,5,0,"/"),REPLACE(手入力!K3,5,0,"/"))</f>
        <v>2023/1109</v>
      </c>
      <c r="V9" s="58">
        <v>20231109</v>
      </c>
      <c r="W9" s="59" t="str">
        <f>IF(手入力!L3="",REPLACE(V9,5,0,"/"),REPLACE(手入力!L3,5,0,"/"))</f>
        <v>2023/1109</v>
      </c>
      <c r="X9" s="58">
        <v>20231109</v>
      </c>
      <c r="Y9" s="59" t="str">
        <f>IF(手入力!M3="",REPLACE(X9,5,0,"/"),REPLACE(手入力!M3,5,0,"/"))</f>
        <v>2023/1109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951</v>
      </c>
      <c r="E10" s="67" t="str">
        <f>TEXT(D10,"0000")</f>
        <v>0951</v>
      </c>
      <c r="F10" s="68">
        <v>1001</v>
      </c>
      <c r="G10" s="67" t="str">
        <f>TEXT(F10,"0000")</f>
        <v>1001</v>
      </c>
      <c r="H10" s="68">
        <v>1057</v>
      </c>
      <c r="I10" s="67" t="str">
        <f>TEXT(H10,"0000")</f>
        <v>1057</v>
      </c>
      <c r="J10" s="68">
        <v>1034</v>
      </c>
      <c r="K10" s="67" t="str">
        <f>TEXT(J10,"0000")</f>
        <v>1034</v>
      </c>
      <c r="L10" s="68">
        <v>1019</v>
      </c>
      <c r="M10" s="67" t="str">
        <f>TEXT(L10,"0000")</f>
        <v>1019</v>
      </c>
      <c r="N10" s="66">
        <v>1016</v>
      </c>
      <c r="O10" s="67" t="str">
        <f>TEXT(N10,"0000")</f>
        <v>1016</v>
      </c>
      <c r="P10" s="68">
        <v>1057</v>
      </c>
      <c r="Q10" s="67" t="str">
        <f>TEXT(P10,"0000")</f>
        <v>1057</v>
      </c>
      <c r="R10" s="68">
        <v>945</v>
      </c>
      <c r="S10" s="67" t="str">
        <f>TEXT(R10,"0000")</f>
        <v>0945</v>
      </c>
      <c r="T10" s="68">
        <v>925</v>
      </c>
      <c r="U10" s="67" t="str">
        <f>TEXT(T10,"0000")</f>
        <v>0925</v>
      </c>
      <c r="V10" s="68">
        <v>1032</v>
      </c>
      <c r="W10" s="67" t="str">
        <f>TEXT(V10,"0000")</f>
        <v>1032</v>
      </c>
      <c r="X10" s="68">
        <v>1040</v>
      </c>
      <c r="Y10" s="67" t="str">
        <f>TEXT(X10,"0000")</f>
        <v>1040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曇/晴</v>
      </c>
      <c r="E11" s="68">
        <f>IF(E9=0,"",(RIGHT(E9,2))-1)</f>
        <v>13</v>
      </c>
      <c r="F11" s="68" t="str">
        <f>IF(F$9=0,"",HLOOKUP(G11,天気タグ!$B$3:$AG$39,35))</f>
        <v>曇/晴</v>
      </c>
      <c r="G11" s="68">
        <f>IF(G9=0,"",(RIGHT(G9,2))-1)</f>
        <v>13</v>
      </c>
      <c r="H11" s="68" t="str">
        <f>IF(H$9=0,"",HLOOKUP(I11,天気タグ!$B$3:$AG$39,35))</f>
        <v>曇/晴</v>
      </c>
      <c r="I11" s="68">
        <f>IF(I9=0,"",(RIGHT(I9,2))-1)</f>
        <v>13</v>
      </c>
      <c r="J11" s="68" t="str">
        <f>IF(J$9=0,"",HLOOKUP(K11,天気タグ!$B$3:$AG$39,35))</f>
        <v>曇/晴</v>
      </c>
      <c r="K11" s="68">
        <f>IF(K9=0,"",(RIGHT(K9,2))-1)</f>
        <v>13</v>
      </c>
      <c r="L11" s="68" t="str">
        <f>IF(L$9=0,"",HLOOKUP(M11,天気タグ!$B$3:$AG$39,35))</f>
        <v>曇/晴</v>
      </c>
      <c r="M11" s="68">
        <f>IF(M9=0,"",(RIGHT(M9,2))-1)</f>
        <v>13</v>
      </c>
      <c r="N11" s="68" t="str">
        <f>IF(N$9=0,"",HLOOKUP(O11,天気タグ!$B$3:$AG$39,35))</f>
        <v>晴</v>
      </c>
      <c r="O11" s="68">
        <f>IF(O9=0,"",(RIGHT(O9,2))-1)</f>
        <v>8</v>
      </c>
      <c r="P11" s="68" t="str">
        <f>IF(P$9=0,"",HLOOKUP(Q11,天気タグ!$B$3:$AG$39,35))</f>
        <v>晴</v>
      </c>
      <c r="Q11" s="68">
        <f>IF(Q9=0,"",(RIGHT(Q9,2))-1)</f>
        <v>8</v>
      </c>
      <c r="R11" s="68" t="str">
        <f>IF(R$9=0,"",HLOOKUP(S11,天気タグ!$B$3:$AG$39,35))</f>
        <v>晴</v>
      </c>
      <c r="S11" s="68">
        <f>IF(S9=0,"",(RIGHT(S9,2))-1)</f>
        <v>8</v>
      </c>
      <c r="T11" s="68" t="str">
        <f>IF(T$9=0,"",HLOOKUP(U11,天気タグ!$B$3:$AG$39,35))</f>
        <v>晴</v>
      </c>
      <c r="U11" s="68">
        <f>IF(U9=0,"",(RIGHT(U9,2))-1)</f>
        <v>8</v>
      </c>
      <c r="V11" s="68" t="str">
        <f>IF(V$9=0,"",HLOOKUP(W11,天気タグ!$B$3:$AG$39,35))</f>
        <v>晴</v>
      </c>
      <c r="W11" s="68">
        <f>IF(W9=0,"",(RIGHT(W9,2))-1)</f>
        <v>8</v>
      </c>
      <c r="X11" s="68" t="str">
        <f>IF(X$9=0,"",HLOOKUP(Y11,天気タグ!$B$3:$AG$39,35))</f>
        <v>晴</v>
      </c>
      <c r="Y11" s="68">
        <f>IF(Y9=0,"",(RIGHT(Y9,2))-1)</f>
        <v>8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14</v>
      </c>
      <c r="F12" s="68" t="str">
        <f>IF(F$9=0,"",HLOOKUP(G12,天気タグ!$B$3:$AG$39,35))</f>
        <v>晴</v>
      </c>
      <c r="G12" s="68">
        <f>IF(G9=0,"",RIGHT(G9,2)*1)</f>
        <v>14</v>
      </c>
      <c r="H12" s="68" t="str">
        <f>IF(H$9=0,"",HLOOKUP(I12,天気タグ!$B$3:$AG$39,35))</f>
        <v>晴</v>
      </c>
      <c r="I12" s="68">
        <f>IF(I9=0,"",RIGHT(I9,2)*1)</f>
        <v>14</v>
      </c>
      <c r="J12" s="68" t="str">
        <f>IF(J$9=0,"",HLOOKUP(K12,天気タグ!$B$3:$AG$39,35))</f>
        <v>晴</v>
      </c>
      <c r="K12" s="68">
        <f>IF(K9=0,"",RIGHT(K9,2)*1)</f>
        <v>14</v>
      </c>
      <c r="L12" s="68" t="str">
        <f>IF(L$9=0,"",HLOOKUP(M12,天気タグ!$B$3:$AG$39,35))</f>
        <v>晴</v>
      </c>
      <c r="M12" s="68">
        <f>IF(M9=0,"",RIGHT(M9,2)*1)</f>
        <v>14</v>
      </c>
      <c r="N12" s="68" t="str">
        <f>IF(N$9=0,"",HLOOKUP(O12,天気タグ!$B$3:$AG$39,35))</f>
        <v>晴|曇</v>
      </c>
      <c r="O12" s="68">
        <f>IF(O9=0,"",RIGHT(O9,2)*1)</f>
        <v>9</v>
      </c>
      <c r="P12" s="68" t="str">
        <f>IF(P$9=0,"",HLOOKUP(Q12,天気タグ!$B$3:$AG$39,35))</f>
        <v>晴|曇</v>
      </c>
      <c r="Q12" s="68">
        <f>IF(Q9=0,"",RIGHT(Q9,2)*1)</f>
        <v>9</v>
      </c>
      <c r="R12" s="68" t="str">
        <f>IF(R$9=0,"",HLOOKUP(S12,天気タグ!$B$3:$AG$39,35))</f>
        <v>晴|曇</v>
      </c>
      <c r="S12" s="68">
        <f>IF(S9=0,"",RIGHT(S9,2)*1)</f>
        <v>9</v>
      </c>
      <c r="T12" s="68" t="str">
        <f>IF(T$9=0,"",HLOOKUP(U12,天気タグ!$B$3:$AG$39,35))</f>
        <v>晴|曇</v>
      </c>
      <c r="U12" s="68">
        <f>IF(U9=0,"",RIGHT(U9,2)*1)</f>
        <v>9</v>
      </c>
      <c r="V12" s="68" t="str">
        <f>IF(V$9=0,"",HLOOKUP(W12,天気タグ!$B$3:$AG$39,35))</f>
        <v>晴|曇</v>
      </c>
      <c r="W12" s="68">
        <f>IF(W9=0,"",RIGHT(W9,2)*1)</f>
        <v>9</v>
      </c>
      <c r="X12" s="68" t="str">
        <f>IF(X$9=0,"",HLOOKUP(Y12,天気タグ!$B$3:$AG$39,35))</f>
        <v>晴|曇</v>
      </c>
      <c r="Y12" s="68">
        <f>IF(Y9=0,"",RIGHT(Y9,2)*1)</f>
        <v>9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8.8000000000000007</v>
      </c>
      <c r="E13" s="70"/>
      <c r="F13" s="70">
        <v>14.2</v>
      </c>
      <c r="G13" s="68"/>
      <c r="H13" s="70">
        <v>19.100000000000001</v>
      </c>
      <c r="I13" s="70"/>
      <c r="J13" s="70">
        <v>11.9</v>
      </c>
      <c r="K13" s="70"/>
      <c r="L13" s="70">
        <v>11</v>
      </c>
      <c r="M13" s="70"/>
      <c r="N13" s="69">
        <v>14.9</v>
      </c>
      <c r="O13" s="70"/>
      <c r="P13" s="70">
        <v>20.8</v>
      </c>
      <c r="Q13" s="70"/>
      <c r="R13" s="70">
        <v>16.2</v>
      </c>
      <c r="S13" s="68"/>
      <c r="T13" s="70">
        <v>16.100000000000001</v>
      </c>
      <c r="U13" s="70"/>
      <c r="V13" s="70">
        <v>16.2</v>
      </c>
      <c r="W13" s="70"/>
      <c r="X13" s="70">
        <v>15.9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14.9</v>
      </c>
      <c r="E14" s="76"/>
      <c r="F14" s="77">
        <v>13</v>
      </c>
      <c r="G14" s="77"/>
      <c r="H14" s="77">
        <v>17.600000000000001</v>
      </c>
      <c r="I14" s="77"/>
      <c r="J14" s="77">
        <v>11.3</v>
      </c>
      <c r="K14" s="77"/>
      <c r="L14" s="77">
        <v>17.100000000000001</v>
      </c>
      <c r="M14" s="77"/>
      <c r="N14" s="76">
        <v>13.7</v>
      </c>
      <c r="O14" s="76"/>
      <c r="P14" s="77">
        <v>17.8</v>
      </c>
      <c r="Q14" s="77"/>
      <c r="R14" s="77">
        <v>13.3</v>
      </c>
      <c r="S14" s="77"/>
      <c r="T14" s="77">
        <v>18.899999999999999</v>
      </c>
      <c r="U14" s="77"/>
      <c r="V14" s="77">
        <v>14.9</v>
      </c>
      <c r="W14" s="77"/>
      <c r="X14" s="77">
        <v>15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68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91">
        <v>0</v>
      </c>
      <c r="O18" s="67">
        <f>N18/1000</f>
        <v>0</v>
      </c>
      <c r="P18" s="92">
        <v>0</v>
      </c>
      <c r="Q18" s="67">
        <f>P18/1000</f>
        <v>0</v>
      </c>
      <c r="R18" s="68">
        <v>0</v>
      </c>
      <c r="S18" s="67">
        <f>R18/1000</f>
        <v>0</v>
      </c>
      <c r="T18" s="68">
        <v>0</v>
      </c>
      <c r="U18" s="67">
        <f>T18/1000</f>
        <v>0</v>
      </c>
      <c r="V18" s="68">
        <v>0</v>
      </c>
      <c r="W18" s="67">
        <f>V18/1000</f>
        <v>0</v>
      </c>
      <c r="X18" s="68">
        <v>0</v>
      </c>
      <c r="Y18" s="67">
        <f>X18/1000</f>
        <v>0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1"/>
        <v>0</v>
      </c>
      <c r="F20" s="68">
        <v>0</v>
      </c>
      <c r="G20" s="67">
        <f t="shared" si="2"/>
        <v>0</v>
      </c>
      <c r="H20" s="68">
        <v>0</v>
      </c>
      <c r="I20" s="67">
        <f t="shared" si="3"/>
        <v>0</v>
      </c>
      <c r="J20" s="68">
        <v>0</v>
      </c>
      <c r="K20" s="67">
        <f t="shared" si="3"/>
        <v>0</v>
      </c>
      <c r="L20" s="68">
        <v>0</v>
      </c>
      <c r="M20" s="67">
        <f t="shared" si="3"/>
        <v>0</v>
      </c>
      <c r="N20" s="95">
        <v>0</v>
      </c>
      <c r="O20" s="67">
        <f t="shared" si="4"/>
        <v>0</v>
      </c>
      <c r="P20" s="96">
        <v>0</v>
      </c>
      <c r="Q20" s="67">
        <f t="shared" si="5"/>
        <v>0</v>
      </c>
      <c r="R20" s="68">
        <v>0</v>
      </c>
      <c r="S20" s="67">
        <f t="shared" si="5"/>
        <v>0</v>
      </c>
      <c r="T20" s="68">
        <v>0</v>
      </c>
      <c r="U20" s="67">
        <f t="shared" si="6"/>
        <v>0</v>
      </c>
      <c r="V20" s="68">
        <v>0</v>
      </c>
      <c r="W20" s="67">
        <f t="shared" si="6"/>
        <v>0</v>
      </c>
      <c r="X20" s="68">
        <v>0</v>
      </c>
      <c r="Y20" s="67">
        <f t="shared" si="6"/>
        <v>0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1"/>
        <v>0</v>
      </c>
      <c r="F21" s="68">
        <v>0</v>
      </c>
      <c r="G21" s="67">
        <f t="shared" si="2"/>
        <v>0</v>
      </c>
      <c r="H21" s="68">
        <v>0</v>
      </c>
      <c r="I21" s="67">
        <f t="shared" si="3"/>
        <v>0</v>
      </c>
      <c r="J21" s="68">
        <v>0</v>
      </c>
      <c r="K21" s="67">
        <f t="shared" si="3"/>
        <v>0</v>
      </c>
      <c r="L21" s="68">
        <v>0</v>
      </c>
      <c r="M21" s="67">
        <f t="shared" si="3"/>
        <v>0</v>
      </c>
      <c r="N21" s="95">
        <v>0</v>
      </c>
      <c r="O21" s="67">
        <f t="shared" si="4"/>
        <v>0</v>
      </c>
      <c r="P21" s="96">
        <v>0</v>
      </c>
      <c r="Q21" s="67">
        <f t="shared" si="5"/>
        <v>0</v>
      </c>
      <c r="R21" s="68">
        <v>0</v>
      </c>
      <c r="S21" s="67">
        <f t="shared" si="5"/>
        <v>0</v>
      </c>
      <c r="T21" s="68">
        <v>0</v>
      </c>
      <c r="U21" s="67">
        <f t="shared" si="6"/>
        <v>0</v>
      </c>
      <c r="V21" s="68">
        <v>0</v>
      </c>
      <c r="W21" s="67">
        <f t="shared" si="6"/>
        <v>0</v>
      </c>
      <c r="X21" s="68">
        <v>5</v>
      </c>
      <c r="Y21" s="67">
        <f t="shared" si="6"/>
        <v>5.0000000000000001E-3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1"/>
        <v>0</v>
      </c>
      <c r="F22" s="68">
        <v>0</v>
      </c>
      <c r="G22" s="67">
        <f t="shared" si="2"/>
        <v>0</v>
      </c>
      <c r="H22" s="68">
        <v>0</v>
      </c>
      <c r="I22" s="67">
        <f t="shared" si="3"/>
        <v>0</v>
      </c>
      <c r="J22" s="68">
        <v>0</v>
      </c>
      <c r="K22" s="67">
        <f t="shared" si="3"/>
        <v>0</v>
      </c>
      <c r="L22" s="68">
        <v>0</v>
      </c>
      <c r="M22" s="67">
        <f t="shared" si="3"/>
        <v>0</v>
      </c>
      <c r="N22" s="95">
        <v>0</v>
      </c>
      <c r="O22" s="67">
        <f t="shared" si="4"/>
        <v>0</v>
      </c>
      <c r="P22" s="96">
        <v>0</v>
      </c>
      <c r="Q22" s="67">
        <f t="shared" si="5"/>
        <v>0</v>
      </c>
      <c r="R22" s="68">
        <v>0</v>
      </c>
      <c r="S22" s="67">
        <f t="shared" si="5"/>
        <v>0</v>
      </c>
      <c r="T22" s="68">
        <v>0</v>
      </c>
      <c r="U22" s="67">
        <f t="shared" si="6"/>
        <v>0</v>
      </c>
      <c r="V22" s="68">
        <v>0</v>
      </c>
      <c r="W22" s="67">
        <f t="shared" si="6"/>
        <v>0</v>
      </c>
      <c r="X22" s="68">
        <v>0</v>
      </c>
      <c r="Y22" s="67">
        <f t="shared" si="6"/>
        <v>0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1"/>
        <v>0</v>
      </c>
      <c r="F23" s="68">
        <v>0</v>
      </c>
      <c r="G23" s="67">
        <f t="shared" si="2"/>
        <v>0</v>
      </c>
      <c r="H23" s="68">
        <v>0</v>
      </c>
      <c r="I23" s="67">
        <f t="shared" si="3"/>
        <v>0</v>
      </c>
      <c r="J23" s="68">
        <v>0</v>
      </c>
      <c r="K23" s="67">
        <f t="shared" si="3"/>
        <v>0</v>
      </c>
      <c r="L23" s="68">
        <v>0</v>
      </c>
      <c r="M23" s="67">
        <f t="shared" si="3"/>
        <v>0</v>
      </c>
      <c r="N23" s="95">
        <v>0</v>
      </c>
      <c r="O23" s="67">
        <f t="shared" si="4"/>
        <v>0</v>
      </c>
      <c r="P23" s="96">
        <v>0</v>
      </c>
      <c r="Q23" s="67">
        <f t="shared" si="5"/>
        <v>0</v>
      </c>
      <c r="R23" s="68">
        <v>0</v>
      </c>
      <c r="S23" s="67">
        <f t="shared" si="5"/>
        <v>0</v>
      </c>
      <c r="T23" s="68">
        <v>0</v>
      </c>
      <c r="U23" s="67">
        <f t="shared" si="6"/>
        <v>0</v>
      </c>
      <c r="V23" s="68">
        <v>0</v>
      </c>
      <c r="W23" s="67">
        <f t="shared" si="6"/>
        <v>0</v>
      </c>
      <c r="X23" s="68">
        <v>0</v>
      </c>
      <c r="Y23" s="67">
        <f t="shared" si="6"/>
        <v>0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 t="s">
        <v>403</v>
      </c>
      <c r="O24" s="96"/>
      <c r="P24" s="96" t="s">
        <v>403</v>
      </c>
      <c r="Q24" s="96"/>
      <c r="R24" s="68" t="s">
        <v>403</v>
      </c>
      <c r="S24" s="96"/>
      <c r="T24" s="68" t="s">
        <v>403</v>
      </c>
      <c r="U24" s="96"/>
      <c r="V24" s="68" t="s">
        <v>403</v>
      </c>
      <c r="W24" s="96"/>
      <c r="X24" s="68" t="s">
        <v>403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0.23</v>
      </c>
      <c r="E26" s="98"/>
      <c r="F26" s="68">
        <v>0.23</v>
      </c>
      <c r="G26" s="98"/>
      <c r="H26" s="68">
        <v>0.23</v>
      </c>
      <c r="I26" s="98"/>
      <c r="J26" s="68">
        <v>0</v>
      </c>
      <c r="K26" s="98"/>
      <c r="L26" s="68">
        <v>0</v>
      </c>
      <c r="M26" s="98"/>
      <c r="N26" s="97" t="s">
        <v>403</v>
      </c>
      <c r="O26" s="98"/>
      <c r="P26" s="98" t="s">
        <v>403</v>
      </c>
      <c r="Q26" s="98"/>
      <c r="R26" s="68" t="s">
        <v>403</v>
      </c>
      <c r="S26" s="98"/>
      <c r="T26" s="68" t="s">
        <v>403</v>
      </c>
      <c r="U26" s="98"/>
      <c r="V26" s="68" t="s">
        <v>403</v>
      </c>
      <c r="W26" s="98"/>
      <c r="X26" s="68" t="s">
        <v>403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7">D28/1000</f>
        <v>0</v>
      </c>
      <c r="F28" s="68">
        <v>0</v>
      </c>
      <c r="G28" s="67">
        <f t="shared" ref="G28:G35" si="8">F28/1000</f>
        <v>0</v>
      </c>
      <c r="H28" s="68">
        <v>0</v>
      </c>
      <c r="I28" s="67">
        <f t="shared" ref="I28:M35" si="9">H28/1000</f>
        <v>0</v>
      </c>
      <c r="J28" s="68">
        <v>0</v>
      </c>
      <c r="K28" s="67">
        <f t="shared" si="9"/>
        <v>0</v>
      </c>
      <c r="L28" s="68">
        <v>0</v>
      </c>
      <c r="M28" s="67">
        <f t="shared" si="9"/>
        <v>0</v>
      </c>
      <c r="N28" s="97">
        <v>0</v>
      </c>
      <c r="O28" s="67">
        <f t="shared" ref="O28:O35" si="10">N28/1000</f>
        <v>0</v>
      </c>
      <c r="P28" s="98">
        <v>0</v>
      </c>
      <c r="Q28" s="67">
        <f t="shared" ref="Q28:S35" si="11">P28/1000</f>
        <v>0</v>
      </c>
      <c r="R28" s="68">
        <v>0</v>
      </c>
      <c r="S28" s="67">
        <f t="shared" si="11"/>
        <v>0</v>
      </c>
      <c r="T28" s="68">
        <v>0</v>
      </c>
      <c r="U28" s="67">
        <f t="shared" ref="U28:Y35" si="12">T28/1000</f>
        <v>0</v>
      </c>
      <c r="V28" s="68">
        <v>0</v>
      </c>
      <c r="W28" s="67">
        <f t="shared" si="12"/>
        <v>0</v>
      </c>
      <c r="X28" s="68">
        <v>0</v>
      </c>
      <c r="Y28" s="67">
        <f t="shared" si="12"/>
        <v>0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0.11</v>
      </c>
      <c r="E36" s="98"/>
      <c r="F36" s="68">
        <v>0.09</v>
      </c>
      <c r="G36" s="98"/>
      <c r="H36" s="68">
        <v>0.1</v>
      </c>
      <c r="I36" s="98"/>
      <c r="J36" s="68">
        <v>0.1</v>
      </c>
      <c r="K36" s="98"/>
      <c r="L36" s="68">
        <v>0.12</v>
      </c>
      <c r="M36" s="98"/>
      <c r="N36" s="97">
        <v>0.18</v>
      </c>
      <c r="O36" s="98"/>
      <c r="P36" s="98">
        <v>0.2</v>
      </c>
      <c r="Q36" s="98"/>
      <c r="R36" s="68">
        <v>0.1</v>
      </c>
      <c r="S36" s="98"/>
      <c r="T36" s="68">
        <v>0.08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68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>
        <v>0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68">
        <v>0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3.0000000000000001E-3</v>
      </c>
      <c r="E39" s="96"/>
      <c r="F39" s="68">
        <v>0</v>
      </c>
      <c r="G39" s="96"/>
      <c r="H39" s="68">
        <v>3.0000000000000001E-3</v>
      </c>
      <c r="I39" s="96"/>
      <c r="J39" s="68">
        <v>0</v>
      </c>
      <c r="K39" s="96"/>
      <c r="L39" s="68">
        <v>6.0000000000000001E-3</v>
      </c>
      <c r="M39" s="96"/>
      <c r="N39" s="95">
        <v>0</v>
      </c>
      <c r="O39" s="96"/>
      <c r="P39" s="96">
        <v>0</v>
      </c>
      <c r="Q39" s="96"/>
      <c r="R39" s="68">
        <v>0</v>
      </c>
      <c r="S39" s="96"/>
      <c r="T39" s="68">
        <v>0</v>
      </c>
      <c r="U39" s="96"/>
      <c r="V39" s="68">
        <v>0</v>
      </c>
      <c r="W39" s="96"/>
      <c r="X39" s="68">
        <v>0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4.0000000000000001E-3</v>
      </c>
      <c r="E43" s="96"/>
      <c r="F43" s="68">
        <v>0</v>
      </c>
      <c r="G43" s="96"/>
      <c r="H43" s="68">
        <v>8.0000000000000002E-3</v>
      </c>
      <c r="I43" s="96"/>
      <c r="J43" s="68">
        <v>0</v>
      </c>
      <c r="K43" s="96"/>
      <c r="L43" s="68">
        <v>7.0000000000000001E-3</v>
      </c>
      <c r="M43" s="96"/>
      <c r="N43" s="95">
        <v>4.0000000000000001E-3</v>
      </c>
      <c r="O43" s="96"/>
      <c r="P43" s="96">
        <v>4.0000000000000001E-3</v>
      </c>
      <c r="Q43" s="96"/>
      <c r="R43" s="68">
        <v>2E-3</v>
      </c>
      <c r="S43" s="96"/>
      <c r="T43" s="68">
        <v>0</v>
      </c>
      <c r="U43" s="96"/>
      <c r="V43" s="68">
        <v>0</v>
      </c>
      <c r="W43" s="96"/>
      <c r="X43" s="68">
        <v>0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68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>
        <v>0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68">
        <v>0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68">
        <v>0</v>
      </c>
      <c r="G47" s="67">
        <f>F47/1000</f>
        <v>0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3</v>
      </c>
      <c r="M47" s="67">
        <f>L47/1000</f>
        <v>3.0000000000000001E-3</v>
      </c>
      <c r="N47" s="95">
        <v>4</v>
      </c>
      <c r="O47" s="67">
        <f>N47/1000</f>
        <v>4.0000000000000001E-3</v>
      </c>
      <c r="P47" s="96">
        <v>2</v>
      </c>
      <c r="Q47" s="67">
        <f>P47/1000</f>
        <v>2E-3</v>
      </c>
      <c r="R47" s="68">
        <v>7</v>
      </c>
      <c r="S47" s="67">
        <f>R47/1000</f>
        <v>7.0000000000000001E-3</v>
      </c>
      <c r="T47" s="68">
        <v>2</v>
      </c>
      <c r="U47" s="67">
        <f>T47/1000</f>
        <v>2E-3</v>
      </c>
      <c r="V47" s="68">
        <v>7</v>
      </c>
      <c r="W47" s="67">
        <f>V47/1000</f>
        <v>7.0000000000000001E-3</v>
      </c>
      <c r="X47" s="68">
        <v>11</v>
      </c>
      <c r="Y47" s="67">
        <f>X47/1000</f>
        <v>1.0999999999999999E-2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>
        <v>20</v>
      </c>
      <c r="E48" s="67">
        <f>D48/1000</f>
        <v>0.02</v>
      </c>
      <c r="F48" s="68">
        <v>10</v>
      </c>
      <c r="G48" s="67">
        <f>F48/1000</f>
        <v>0.01</v>
      </c>
      <c r="H48" s="68">
        <v>10</v>
      </c>
      <c r="I48" s="67">
        <f>H48/1000</f>
        <v>0.01</v>
      </c>
      <c r="J48" s="68">
        <v>0</v>
      </c>
      <c r="K48" s="67">
        <f>J48/1000</f>
        <v>0</v>
      </c>
      <c r="L48" s="68">
        <v>0</v>
      </c>
      <c r="M48" s="67">
        <f>L48/1000</f>
        <v>0</v>
      </c>
      <c r="N48" s="97">
        <v>0</v>
      </c>
      <c r="O48" s="67">
        <f>N48/1000</f>
        <v>0</v>
      </c>
      <c r="P48" s="98">
        <v>0</v>
      </c>
      <c r="Q48" s="67">
        <f>P48/1000</f>
        <v>0</v>
      </c>
      <c r="R48" s="68">
        <v>10</v>
      </c>
      <c r="S48" s="67">
        <f>R48/1000</f>
        <v>0.01</v>
      </c>
      <c r="T48" s="68">
        <v>0</v>
      </c>
      <c r="U48" s="67">
        <f>T48/1000</f>
        <v>0</v>
      </c>
      <c r="V48" s="68">
        <v>0</v>
      </c>
      <c r="W48" s="67">
        <f>V48/1000</f>
        <v>0</v>
      </c>
      <c r="X48" s="68">
        <v>0</v>
      </c>
      <c r="Y48" s="67">
        <f>X48/1000</f>
        <v>0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6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97">
        <v>0</v>
      </c>
      <c r="O49" s="67">
        <f>N49/1000</f>
        <v>0</v>
      </c>
      <c r="P49" s="98">
        <v>0</v>
      </c>
      <c r="Q49" s="67">
        <f>P49/1000</f>
        <v>0</v>
      </c>
      <c r="R49" s="68">
        <v>0</v>
      </c>
      <c r="S49" s="67">
        <f>R49/1000</f>
        <v>0</v>
      </c>
      <c r="T49" s="68">
        <v>0</v>
      </c>
      <c r="U49" s="67">
        <f>T49/1000</f>
        <v>0</v>
      </c>
      <c r="V49" s="68">
        <v>0</v>
      </c>
      <c r="W49" s="67">
        <f>V49/1000</f>
        <v>0</v>
      </c>
      <c r="X49" s="68">
        <v>0</v>
      </c>
      <c r="Y49" s="67">
        <f>X49/1000</f>
        <v>0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>
        <v>4</v>
      </c>
      <c r="E50" s="67">
        <f>D50/1000</f>
        <v>4.0000000000000001E-3</v>
      </c>
      <c r="F50" s="68">
        <v>0</v>
      </c>
      <c r="G50" s="67">
        <f>F50/1000</f>
        <v>0</v>
      </c>
      <c r="H50" s="68">
        <v>2</v>
      </c>
      <c r="I50" s="67">
        <f>H50/1000</f>
        <v>2E-3</v>
      </c>
      <c r="J50" s="68">
        <v>4</v>
      </c>
      <c r="K50" s="67">
        <f>J50/1000</f>
        <v>4.0000000000000001E-3</v>
      </c>
      <c r="L50" s="68">
        <v>19</v>
      </c>
      <c r="M50" s="67">
        <f>L50/1000</f>
        <v>1.9E-2</v>
      </c>
      <c r="N50" s="95">
        <v>0</v>
      </c>
      <c r="O50" s="67">
        <f>N50/1000</f>
        <v>0</v>
      </c>
      <c r="P50" s="96">
        <v>5</v>
      </c>
      <c r="Q50" s="67">
        <f>P50/1000</f>
        <v>5.0000000000000001E-3</v>
      </c>
      <c r="R50" s="68">
        <v>9</v>
      </c>
      <c r="S50" s="67">
        <f>R50/1000</f>
        <v>8.9999999999999993E-3</v>
      </c>
      <c r="T50" s="68">
        <v>4</v>
      </c>
      <c r="U50" s="67">
        <f>T50/1000</f>
        <v>4.0000000000000001E-3</v>
      </c>
      <c r="V50" s="68">
        <v>14</v>
      </c>
      <c r="W50" s="67">
        <f>V50/1000</f>
        <v>1.4E-2</v>
      </c>
      <c r="X50" s="68">
        <v>95</v>
      </c>
      <c r="Y50" s="67">
        <f>X50/1000</f>
        <v>9.5000000000000001E-2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68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95">
        <v>0</v>
      </c>
      <c r="O52" s="67">
        <f>N52/1000</f>
        <v>0</v>
      </c>
      <c r="P52" s="96">
        <v>0</v>
      </c>
      <c r="Q52" s="67">
        <f>P52/1000</f>
        <v>0</v>
      </c>
      <c r="R52" s="68">
        <v>4</v>
      </c>
      <c r="S52" s="67">
        <f>R52/1000</f>
        <v>4.0000000000000001E-3</v>
      </c>
      <c r="T52" s="68">
        <v>0</v>
      </c>
      <c r="U52" s="67">
        <f>T52/1000</f>
        <v>0</v>
      </c>
      <c r="V52" s="68">
        <v>0</v>
      </c>
      <c r="W52" s="67">
        <f>V52/1000</f>
        <v>0</v>
      </c>
      <c r="X52" s="68">
        <v>0</v>
      </c>
      <c r="Y52" s="67">
        <f>X52/1000</f>
        <v>0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5.3</v>
      </c>
      <c r="E53" s="70"/>
      <c r="F53" s="68">
        <v>4.5</v>
      </c>
      <c r="G53" s="70"/>
      <c r="H53" s="68">
        <v>4.8</v>
      </c>
      <c r="I53" s="70"/>
      <c r="J53" s="68">
        <v>4.4000000000000004</v>
      </c>
      <c r="K53" s="70"/>
      <c r="L53" s="68">
        <v>4.7</v>
      </c>
      <c r="M53" s="70"/>
      <c r="N53" s="69">
        <v>7.5</v>
      </c>
      <c r="O53" s="70"/>
      <c r="P53" s="70">
        <v>7.5</v>
      </c>
      <c r="Q53" s="70"/>
      <c r="R53" s="68">
        <v>3.5</v>
      </c>
      <c r="S53" s="70"/>
      <c r="T53" s="68">
        <v>3.3</v>
      </c>
      <c r="U53" s="70"/>
      <c r="V53" s="68">
        <v>2.8</v>
      </c>
      <c r="W53" s="70"/>
      <c r="X53" s="68">
        <v>2.9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54</v>
      </c>
      <c r="E55" s="68"/>
      <c r="F55" s="68">
        <v>51</v>
      </c>
      <c r="G55" s="68"/>
      <c r="H55" s="68">
        <v>50</v>
      </c>
      <c r="I55" s="68"/>
      <c r="J55" s="68">
        <v>32</v>
      </c>
      <c r="K55" s="68"/>
      <c r="L55" s="68">
        <v>36</v>
      </c>
      <c r="M55" s="68"/>
      <c r="N55" s="66">
        <v>8</v>
      </c>
      <c r="O55" s="68"/>
      <c r="P55" s="68">
        <v>12</v>
      </c>
      <c r="Q55" s="68"/>
      <c r="R55" s="68">
        <v>9</v>
      </c>
      <c r="S55" s="68"/>
      <c r="T55" s="68">
        <v>12</v>
      </c>
      <c r="U55" s="68"/>
      <c r="V55" s="68">
        <v>26</v>
      </c>
      <c r="W55" s="68"/>
      <c r="X55" s="68">
        <v>32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6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97">
        <v>0</v>
      </c>
      <c r="O56" s="98"/>
      <c r="P56" s="98">
        <v>0</v>
      </c>
      <c r="Q56" s="98"/>
      <c r="R56" s="68">
        <v>0</v>
      </c>
      <c r="S56" s="98"/>
      <c r="T56" s="68">
        <v>0</v>
      </c>
      <c r="U56" s="98"/>
      <c r="V56" s="68">
        <v>0</v>
      </c>
      <c r="W56" s="98"/>
      <c r="X56" s="68">
        <v>0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68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91">
        <v>0</v>
      </c>
      <c r="O60" s="67">
        <f>N60/1000</f>
        <v>0</v>
      </c>
      <c r="P60" s="92">
        <v>0</v>
      </c>
      <c r="Q60" s="67">
        <f>P60/1000</f>
        <v>0</v>
      </c>
      <c r="R60" s="68">
        <v>0</v>
      </c>
      <c r="S60" s="67">
        <f>R60/1000</f>
        <v>0</v>
      </c>
      <c r="T60" s="68">
        <v>0</v>
      </c>
      <c r="U60" s="67">
        <f>T60/1000</f>
        <v>0</v>
      </c>
      <c r="V60" s="68">
        <v>0</v>
      </c>
      <c r="W60" s="67">
        <f>V60/1000</f>
        <v>0</v>
      </c>
      <c r="X60" s="68">
        <v>0</v>
      </c>
      <c r="Y60" s="67">
        <f>X60/1000</f>
        <v>0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0.5</v>
      </c>
      <c r="E61" s="70"/>
      <c r="F61" s="68">
        <v>0.5</v>
      </c>
      <c r="G61" s="70"/>
      <c r="H61" s="68">
        <v>0.5</v>
      </c>
      <c r="I61" s="70"/>
      <c r="J61" s="68">
        <v>0.2</v>
      </c>
      <c r="K61" s="70"/>
      <c r="L61" s="68">
        <v>0.5</v>
      </c>
      <c r="M61" s="70"/>
      <c r="N61" s="69">
        <v>0.3</v>
      </c>
      <c r="O61" s="70"/>
      <c r="P61" s="70">
        <v>0</v>
      </c>
      <c r="Q61" s="70"/>
      <c r="R61" s="68">
        <v>0.5</v>
      </c>
      <c r="S61" s="70"/>
      <c r="T61" s="68">
        <v>0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68">
        <v>7.2</v>
      </c>
      <c r="G62" s="70"/>
      <c r="H62" s="68">
        <v>6.8</v>
      </c>
      <c r="I62" s="70"/>
      <c r="J62" s="68">
        <v>7.5</v>
      </c>
      <c r="K62" s="70"/>
      <c r="L62" s="68">
        <v>7.3</v>
      </c>
      <c r="M62" s="70"/>
      <c r="N62" s="69">
        <v>7</v>
      </c>
      <c r="O62" s="70"/>
      <c r="P62" s="70">
        <v>6.8</v>
      </c>
      <c r="Q62" s="70"/>
      <c r="R62" s="68">
        <v>7.1</v>
      </c>
      <c r="S62" s="70"/>
      <c r="T62" s="68">
        <v>7.1</v>
      </c>
      <c r="U62" s="70"/>
      <c r="V62" s="68">
        <v>6.5</v>
      </c>
      <c r="W62" s="70"/>
      <c r="X62" s="68">
        <v>6.4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22">D70/1000</f>
        <v>0</v>
      </c>
      <c r="F70" s="84">
        <v>0</v>
      </c>
      <c r="G70" s="67">
        <f t="shared" ref="G70:M75" si="23">F70/1000</f>
        <v>0</v>
      </c>
      <c r="H70" s="123">
        <v>0</v>
      </c>
      <c r="I70" s="67">
        <f t="shared" si="23"/>
        <v>0</v>
      </c>
      <c r="J70" s="123">
        <v>0</v>
      </c>
      <c r="K70" s="67">
        <f t="shared" si="23"/>
        <v>0</v>
      </c>
      <c r="L70" s="123">
        <v>0</v>
      </c>
      <c r="M70" s="67">
        <f t="shared" si="23"/>
        <v>0</v>
      </c>
      <c r="N70" s="122">
        <v>0</v>
      </c>
      <c r="O70" s="67">
        <f t="shared" ref="O70:O75" si="24">N70/1000</f>
        <v>0</v>
      </c>
      <c r="P70" s="123">
        <v>0</v>
      </c>
      <c r="Q70" s="67">
        <f t="shared" ref="Q70:Y75" si="25">P70/1000</f>
        <v>0</v>
      </c>
      <c r="R70" s="84">
        <v>0</v>
      </c>
      <c r="S70" s="67">
        <f t="shared" si="25"/>
        <v>0</v>
      </c>
      <c r="T70" s="123">
        <v>0</v>
      </c>
      <c r="U70" s="67">
        <f t="shared" si="25"/>
        <v>0</v>
      </c>
      <c r="V70" s="123">
        <v>0</v>
      </c>
      <c r="W70" s="67">
        <f t="shared" si="25"/>
        <v>0</v>
      </c>
      <c r="X70" s="123">
        <v>0</v>
      </c>
      <c r="Y70" s="67">
        <f t="shared" si="25"/>
        <v>0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22"/>
        <v>0</v>
      </c>
      <c r="F71" s="68">
        <v>0</v>
      </c>
      <c r="G71" s="67">
        <f t="shared" si="23"/>
        <v>0</v>
      </c>
      <c r="H71" s="92">
        <v>0</v>
      </c>
      <c r="I71" s="67">
        <f t="shared" si="23"/>
        <v>0</v>
      </c>
      <c r="J71" s="92">
        <v>0</v>
      </c>
      <c r="K71" s="67">
        <f t="shared" si="23"/>
        <v>0</v>
      </c>
      <c r="L71" s="92">
        <v>0</v>
      </c>
      <c r="M71" s="67">
        <f t="shared" si="23"/>
        <v>0</v>
      </c>
      <c r="N71" s="91">
        <v>0</v>
      </c>
      <c r="O71" s="67">
        <f t="shared" si="24"/>
        <v>0</v>
      </c>
      <c r="P71" s="92">
        <v>0</v>
      </c>
      <c r="Q71" s="67">
        <f t="shared" si="25"/>
        <v>0</v>
      </c>
      <c r="R71" s="68">
        <v>0</v>
      </c>
      <c r="S71" s="67">
        <f t="shared" si="25"/>
        <v>0</v>
      </c>
      <c r="T71" s="92">
        <v>0</v>
      </c>
      <c r="U71" s="67">
        <f t="shared" si="25"/>
        <v>0</v>
      </c>
      <c r="V71" s="92">
        <v>0</v>
      </c>
      <c r="W71" s="67">
        <f t="shared" si="25"/>
        <v>0</v>
      </c>
      <c r="X71" s="92">
        <v>0</v>
      </c>
      <c r="Y71" s="67">
        <f t="shared" si="25"/>
        <v>0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22"/>
        <v>0</v>
      </c>
      <c r="F72" s="68">
        <v>0</v>
      </c>
      <c r="G72" s="67">
        <f t="shared" si="23"/>
        <v>0</v>
      </c>
      <c r="H72" s="96">
        <v>0</v>
      </c>
      <c r="I72" s="67">
        <f t="shared" si="23"/>
        <v>0</v>
      </c>
      <c r="J72" s="96">
        <v>0</v>
      </c>
      <c r="K72" s="67">
        <f t="shared" si="23"/>
        <v>0</v>
      </c>
      <c r="L72" s="96">
        <v>0</v>
      </c>
      <c r="M72" s="67">
        <f t="shared" si="23"/>
        <v>0</v>
      </c>
      <c r="N72" s="95">
        <v>0</v>
      </c>
      <c r="O72" s="67">
        <f t="shared" si="24"/>
        <v>0</v>
      </c>
      <c r="P72" s="96">
        <v>0</v>
      </c>
      <c r="Q72" s="67">
        <f t="shared" si="25"/>
        <v>0</v>
      </c>
      <c r="R72" s="68">
        <v>0</v>
      </c>
      <c r="S72" s="67">
        <f t="shared" si="25"/>
        <v>0</v>
      </c>
      <c r="T72" s="96">
        <v>0</v>
      </c>
      <c r="U72" s="67">
        <f t="shared" si="25"/>
        <v>0</v>
      </c>
      <c r="V72" s="96">
        <v>0</v>
      </c>
      <c r="W72" s="67">
        <f t="shared" si="25"/>
        <v>0</v>
      </c>
      <c r="X72" s="96">
        <v>0</v>
      </c>
      <c r="Y72" s="67">
        <f t="shared" si="25"/>
        <v>0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1</v>
      </c>
      <c r="G81" s="70"/>
      <c r="H81" s="70">
        <v>0.4</v>
      </c>
      <c r="I81" s="70"/>
      <c r="J81" s="70">
        <v>1.2</v>
      </c>
      <c r="K81" s="70"/>
      <c r="L81" s="70">
        <v>0.5</v>
      </c>
      <c r="M81" s="70"/>
      <c r="N81" s="69">
        <v>0.8</v>
      </c>
      <c r="O81" s="69"/>
      <c r="P81" s="70">
        <v>0.6</v>
      </c>
      <c r="Q81" s="70"/>
      <c r="R81" s="68">
        <v>1</v>
      </c>
      <c r="S81" s="70"/>
      <c r="T81" s="70">
        <v>0.6</v>
      </c>
      <c r="U81" s="70"/>
      <c r="V81" s="70">
        <v>0.6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>
        <v>0</v>
      </c>
      <c r="E83" s="172">
        <f t="shared" ref="E83" si="27">D83/1000</f>
        <v>0</v>
      </c>
      <c r="F83" s="68">
        <v>0</v>
      </c>
      <c r="G83" s="172">
        <f t="shared" ref="G83" si="28">F83/1000</f>
        <v>0</v>
      </c>
      <c r="H83" s="96">
        <v>0</v>
      </c>
      <c r="I83" s="172">
        <f t="shared" ref="I83" si="29">H83/1000</f>
        <v>0</v>
      </c>
      <c r="J83" s="96">
        <v>0</v>
      </c>
      <c r="K83" s="172">
        <f t="shared" ref="K83" si="30">J83/1000</f>
        <v>0</v>
      </c>
      <c r="L83" s="96">
        <v>0</v>
      </c>
      <c r="M83" s="172">
        <f t="shared" ref="M83" si="31">L83/1000</f>
        <v>0</v>
      </c>
      <c r="N83" s="95">
        <v>0</v>
      </c>
      <c r="O83" s="172">
        <f t="shared" ref="O83" si="32">N83/1000</f>
        <v>0</v>
      </c>
      <c r="P83" s="96">
        <v>0</v>
      </c>
      <c r="Q83" s="172">
        <f t="shared" ref="Q83" si="33">P83/1000</f>
        <v>0</v>
      </c>
      <c r="R83" s="68">
        <v>4</v>
      </c>
      <c r="S83" s="172">
        <f t="shared" ref="S83" si="34">R83/1000</f>
        <v>4.0000000000000001E-3</v>
      </c>
      <c r="T83" s="96">
        <v>0</v>
      </c>
      <c r="U83" s="172">
        <f t="shared" ref="U83" si="35">T83/1000</f>
        <v>0</v>
      </c>
      <c r="V83" s="96">
        <v>0</v>
      </c>
      <c r="W83" s="172">
        <f t="shared" ref="W83" si="36">V83/1000</f>
        <v>0</v>
      </c>
      <c r="X83" s="96">
        <v>0</v>
      </c>
      <c r="Y83" s="172">
        <f t="shared" ref="Y83" si="37">X83/1000</f>
        <v>0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54</v>
      </c>
      <c r="E89" s="66"/>
      <c r="F89" s="68">
        <v>51</v>
      </c>
      <c r="G89" s="68"/>
      <c r="H89" s="68">
        <v>50</v>
      </c>
      <c r="I89" s="68"/>
      <c r="J89" s="68">
        <v>32</v>
      </c>
      <c r="K89" s="68"/>
      <c r="L89" s="68">
        <v>36</v>
      </c>
      <c r="M89" s="68"/>
      <c r="N89" s="66">
        <v>8</v>
      </c>
      <c r="O89" s="66"/>
      <c r="P89" s="68">
        <v>12</v>
      </c>
      <c r="Q89" s="68"/>
      <c r="R89" s="68">
        <v>9</v>
      </c>
      <c r="S89" s="68"/>
      <c r="T89" s="68">
        <v>12</v>
      </c>
      <c r="U89" s="68"/>
      <c r="V89" s="68">
        <v>26</v>
      </c>
      <c r="W89" s="68"/>
      <c r="X89" s="68">
        <v>32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68">
        <v>7.2</v>
      </c>
      <c r="G91" s="70"/>
      <c r="H91" s="70">
        <v>6.8</v>
      </c>
      <c r="I91" s="70"/>
      <c r="J91" s="70">
        <v>7.5</v>
      </c>
      <c r="K91" s="70"/>
      <c r="L91" s="70">
        <v>7.3</v>
      </c>
      <c r="M91" s="70"/>
      <c r="N91" s="69">
        <v>7</v>
      </c>
      <c r="O91" s="69"/>
      <c r="P91" s="70">
        <v>6.8</v>
      </c>
      <c r="Q91" s="70"/>
      <c r="R91" s="68">
        <v>7.1</v>
      </c>
      <c r="S91" s="70"/>
      <c r="T91" s="70">
        <v>7.1</v>
      </c>
      <c r="U91" s="70"/>
      <c r="V91" s="70">
        <v>6.5</v>
      </c>
      <c r="W91" s="70"/>
      <c r="X91" s="70">
        <v>6.4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>
        <v>20</v>
      </c>
      <c r="E95" s="172">
        <f t="shared" ref="E95" si="39">D95/1000</f>
        <v>0.02</v>
      </c>
      <c r="F95" s="131">
        <v>10</v>
      </c>
      <c r="G95" s="172">
        <f t="shared" ref="G95" si="40">F95/1000</f>
        <v>0.01</v>
      </c>
      <c r="H95" s="130">
        <v>10</v>
      </c>
      <c r="I95" s="172">
        <f t="shared" ref="I95" si="41">H95/1000</f>
        <v>0.01</v>
      </c>
      <c r="J95" s="130">
        <v>0</v>
      </c>
      <c r="K95" s="172">
        <f t="shared" ref="K95" si="42">J95/1000</f>
        <v>0</v>
      </c>
      <c r="L95" s="130">
        <v>0</v>
      </c>
      <c r="M95" s="172">
        <f t="shared" ref="M95" si="43">L95/1000</f>
        <v>0</v>
      </c>
      <c r="N95" s="97">
        <v>0</v>
      </c>
      <c r="O95" s="172">
        <f t="shared" ref="O95" si="44">N95/1000</f>
        <v>0</v>
      </c>
      <c r="P95" s="98">
        <v>0</v>
      </c>
      <c r="Q95" s="172">
        <f t="shared" ref="Q95" si="45">P95/1000</f>
        <v>0</v>
      </c>
      <c r="R95" s="68">
        <v>10</v>
      </c>
      <c r="S95" s="172">
        <f t="shared" ref="S95" si="46">R95/1000</f>
        <v>0.01</v>
      </c>
      <c r="T95" s="98">
        <v>0</v>
      </c>
      <c r="U95" s="172">
        <f t="shared" ref="U95" si="47">T95/1000</f>
        <v>0</v>
      </c>
      <c r="V95" s="98">
        <v>0</v>
      </c>
      <c r="W95" s="172">
        <f t="shared" ref="W95" si="48">V95/1000</f>
        <v>0</v>
      </c>
      <c r="X95" s="98">
        <v>0</v>
      </c>
      <c r="Y95" s="172">
        <f t="shared" ref="Y95" si="49">X95/1000</f>
        <v>0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5.4</v>
      </c>
      <c r="E100" s="69"/>
      <c r="F100" s="68">
        <v>5.3</v>
      </c>
      <c r="G100" s="70"/>
      <c r="H100" s="70">
        <v>5.3</v>
      </c>
      <c r="I100" s="70"/>
      <c r="J100" s="70">
        <v>3.8</v>
      </c>
      <c r="K100" s="70"/>
      <c r="L100" s="70">
        <v>3.6</v>
      </c>
      <c r="M100" s="70"/>
      <c r="N100" s="69">
        <v>4.5999999999999996</v>
      </c>
      <c r="O100" s="69"/>
      <c r="P100" s="70">
        <v>4.7</v>
      </c>
      <c r="Q100" s="70"/>
      <c r="R100" s="68">
        <v>3.3</v>
      </c>
      <c r="S100" s="70"/>
      <c r="T100" s="70">
        <v>3.2</v>
      </c>
      <c r="U100" s="70"/>
      <c r="V100" s="70">
        <v>5.7</v>
      </c>
      <c r="W100" s="70"/>
      <c r="X100" s="70">
        <v>5.8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0.23</v>
      </c>
      <c r="E101" s="69"/>
      <c r="F101" s="68">
        <v>0.23</v>
      </c>
      <c r="G101" s="70"/>
      <c r="H101" s="70">
        <v>0.23</v>
      </c>
      <c r="I101" s="70"/>
      <c r="J101" s="70">
        <v>0</v>
      </c>
      <c r="K101" s="70"/>
      <c r="L101" s="70">
        <v>0</v>
      </c>
      <c r="M101" s="70"/>
      <c r="N101" s="69" t="s">
        <v>403</v>
      </c>
      <c r="O101" s="69"/>
      <c r="P101" s="70" t="s">
        <v>403</v>
      </c>
      <c r="Q101" s="70"/>
      <c r="R101" s="68" t="s">
        <v>403</v>
      </c>
      <c r="S101" s="70"/>
      <c r="T101" s="70" t="s">
        <v>403</v>
      </c>
      <c r="U101" s="70"/>
      <c r="V101" s="70" t="s">
        <v>403</v>
      </c>
      <c r="W101" s="70"/>
      <c r="X101" s="70" t="s">
        <v>403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7"/>
      <c r="B132" s="247"/>
      <c r="C132" s="206"/>
      <c r="D132" s="206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45231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45231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45232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45233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45234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45235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45236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45237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45238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45239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45240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45241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45242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45243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45244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45245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45246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45247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45248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45249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45250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45251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45252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45253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45254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45255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45256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45257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45258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45259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45260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2021-04-27T10:13:55Z</cp:lastPrinted>
  <dcterms:created xsi:type="dcterms:W3CDTF">2020-11-06T01:25:08Z</dcterms:created>
  <dcterms:modified xsi:type="dcterms:W3CDTF">2024-01-30T04:33:21Z</dcterms:modified>
</cp:coreProperties>
</file>