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8月月報\"/>
    </mc:Choice>
  </mc:AlternateContent>
  <xr:revisionPtr revIDLastSave="0" documentId="13_ncr:1_{2648B0A0-8C42-4E6B-96AF-9FFB999716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<sst xmlns="http://schemas.openxmlformats.org/spreadsheetml/2006/main" count="5330" uniqueCount="440">
  <si>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</si>
  <si>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</si>
  <si>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</si>
  <si>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</si>
  <si>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</si>
  <si>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</si>
  <si>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</si>
  <si>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</si>
  <si>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</si>
  <si>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</si>
  <si>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</si>
  <si>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</si>
  <si>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</si>
  <si>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</si>
  <si>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</si>
  <si>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</si>
  <si>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</si>
  <si>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</si>
  <si>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</si>
  <si>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</si>
  <si>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</si>
  <si>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</si>
  <si>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</si>
  <si>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</si>
  <si>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</si>
  <si>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</si>
  <si>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</si>
  <si>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</si>
  <si>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</si>
  <si>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</si>
  <si>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</si>
  <si>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</si>
  <si>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</si>
  <si>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</si>
  <si>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</si>
  <si>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</si>
  <si>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</si>
  <si>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</si>
  <si>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</si>
  <si>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</si>
  <si>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</si>
  <si>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</si>
  <si>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</si>
  <si>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</si>
  <si>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</si>
  <si>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</si>
  <si>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</si>
  <si>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</si>
  <si>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</si>
  <si>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</si>
  <si>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</si>
  <si>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</si>
  <si>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</si>
  <si>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</si>
  <si>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</si>
  <si>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</si>
  <si>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</si>
  <si>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</si>
  <si>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</si>
  <si>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</si>
  <si>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</si>
  <si>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</si>
  <si>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</si>
  <si>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</si>
  <si>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</si>
  <si>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</si>
  <si>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</si>
  <si>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</si>
  <si>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</si>
  <si>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</si>
  <si>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</si>
  <si>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</si>
  <si>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</si>
  <si>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</si>
  <si>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</si>
  <si>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</si>
  <si>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</si>
  <si>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</si>
  <si>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</si>
  <si>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</si>
  <si>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</si>
  <si>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</si>
  <si>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</si>
  <si>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</si>
  <si>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</si>
  <si>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</si>
  <si>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</si>
  <si>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</si>
  <si>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</si>
  <si>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</si>
  <si>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</si>
  <si>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</si>
  <si>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</si>
  <si>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</si>
  <si>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</si>
  <si>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</si>
  <si>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</si>
  <si>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</si>
  <si>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</si>
  <si>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</si>
  <si>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</si>
  <si>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</si>
  <si>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</si>
  <si>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</si>
  <si>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</si>
  <si>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</si>
  <si>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</si>
  <si>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</si>
  <si>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</si>
  <si>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</si>
  <si>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</si>
  <si>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</si>
  <si>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</si>
  <si>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</si>
  <si>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</si>
  <si>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</si>
  <si>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</si>
  <si>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</si>
  <si>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</si>
  <si>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</si>
  <si>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</si>
  <si>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</si>
  <si>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</si>
  <si>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</si>
  <si>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</si>
  <si>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</si>
  <si>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</si>
  <si>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</si>
  <si>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</si>
  <si>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</si>
  <si>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</si>
  <si>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</si>
  <si>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</si>
  <si>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</si>
  <si>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</si>
  <si>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</si>
  <si>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</si>
  <si>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</si>
  <si>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</si>
  <si>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</si>
  <si>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</si>
  <si>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</si>
  <si>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</si>
  <si>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</si>
  <si>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</si>
  <si>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</si>
  <si>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</si>
  <si>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</si>
  <si>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</si>
  <si>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</si>
  <si>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</si>
  <si>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</si>
  <si>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</si>
  <si>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</si>
  <si>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</si>
  <si>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</si>
  <si>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</si>
  <si>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</si>
  <si>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</si>
  <si>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</si>
  <si>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</si>
  <si>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</si>
  <si>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</si>
  <si>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</si>
  <si>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</si>
  <si>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</si>
  <si>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</si>
  <si>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</si>
  <si>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</si>
  <si>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</si>
  <si>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</si>
  <si>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</si>
  <si>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</si>
  <si>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</si>
  <si>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</si>
  <si>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</si>
  <si>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</si>
  <si>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</si>
  <si>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</si>
  <si>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</si>
  <si>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</si>
  <si>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</si>
  <si>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</si>
  <si>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</si>
  <si>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</si>
  <si>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</si>
  <si>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</si>
  <si>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</si>
  <si>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</si>
  <si>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</si>
  <si>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</si>
  <si>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</si>
  <si>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</si>
  <si>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</si>
  <si>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</si>
  <si>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</si>
  <si>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</si>
  <si>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</si>
  <si>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</si>
  <si>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</si>
  <si>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</si>
  <si>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</si>
  <si>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</si>
  <si>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</si>
  <si>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</si>
  <si>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</si>
  <si>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</si>
  <si>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</si>
  <si>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</si>
  <si>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</si>
  <si>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</si>
  <si>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</si>
  <si>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</si>
  <si>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</si>
  <si>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</si>
  <si>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</si>
  <si>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</si>
  <si>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</si>
  <si>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</si>
  <si>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</si>
  <si>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</si>
  <si>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</si>
  <si>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</si>
  <si>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</si>
  <si>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</si>
  <si>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</si>
  <si>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</si>
  <si>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</si>
  <si>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</si>
  <si>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</si>
  <si>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</si>
  <si>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</si>
  <si>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</si>
  <si>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</si>
  <si>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</si>
  <si>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</si>
  <si>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</si>
  <si>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</si>
  <si>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</si>
  <si>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</si>
  <si>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</si>
  <si>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</si>
  <si>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</si>
  <si>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</si>
  <si>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</si>
  <si>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</si>
  <si>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</si>
  <si>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</si>
  <si>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</si>
  <si>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</si>
  <si>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</si>
  <si>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</si>
  <si>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</si>
  <si>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</si>
  <si>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</si>
  <si>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</si>
  <si>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</si>
  <si>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</si>
  <si>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</si>
  <si>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</si>
  <si>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</si>
  <si>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</si>
  <si>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</si>
  <si>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</si>
  <si>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</si>
  <si>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</si>
  <si>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</si>
  <si>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</si>
  <si>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</si>
  <si>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</si>
  <si>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</si>
  <si>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</si>
  <si>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</si>
  <si>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</si>
  <si>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</si>
  <si>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</si>
  <si>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</si>
  <si>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</si>
  <si>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</si>
  <si>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</si>
  <si>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</si>
  <si>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</si>
  <si>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</si>
  <si>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</si>
  <si>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</si>
  <si>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</si>
  <si>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</si>
  <si>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</si>
  <si>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</si>
  <si>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</si>
  <si>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</si>
  <si>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</si>
  <si>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</si>
  <si>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</si>
  <si>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</si>
  <si>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</si>
  <si>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</si>
  <si>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</si>
  <si>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</si>
  <si>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</si>
  <si>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</si>
  <si>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</si>
  <si>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</si>
  <si>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</si>
  <si>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</si>
  <si>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</si>
  <si>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</si>
  <si>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</si>
  <si>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</si>
  <si>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</si>
  <si>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</si>
  <si>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</si>
  <si>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</si>
  <si>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</si>
  <si>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</si>
  <si>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</si>
  <si>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</si>
  <si>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</si>
  <si>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</si>
  <si>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</si>
  <si>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</si>
  <si>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</si>
  <si>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</si>
  <si>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</si>
  <si>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</si>
  <si>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</si>
  <si>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</si>
  <si>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</si>
  <si>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</si>
  <si>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</si>
  <si>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</si>
  <si>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</si>
  <si>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</si>
  <si>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</si>
  <si>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</si>
  <si>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</si>
  <si>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</si>
  <si>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</si>
  <si>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</si>
  <si>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</si>
  <si>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</si>
  <si>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</si>
  <si>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</si>
  <si>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</si>
  <si>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</si>
  <si>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</si>
  <si>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</si>
  <si>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</si>
  <si>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</si>
  <si>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</si>
  <si>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</si>
  <si>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</si>
  <si>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</si>
  <si>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</si>
  <si>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</si>
  <si>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</si>
  <si>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</si>
  <si>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</si>
  <si>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</si>
  <si>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</si>
  <si>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</si>
  <si>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</si>
  <si>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</si>
  <si>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</si>
  <si>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</si>
  <si>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</si>
  <si>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</si>
  <si>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</si>
  <si>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</si>
  <si>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</si>
  <si>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</si>
  <si>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</si>
  <si>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</si>
  <si>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</si>
  <si>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</si>
  <si>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</si>
  <si>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</si>
  <si>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</si>
  <si>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</si>
  <si>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</si>
  <si>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</si>
  <si>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</si>
  <si>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</si>
  <si>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</si>
  <si>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</si>
  <si>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</si>
  <si>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</si>
  <si>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</si>
  <si>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</si>
  <si>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</si>
  <si>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</si>
  <si>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</si>
  <si>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</si>
  <si>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</si>
  <si>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</si>
  <si>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</si>
  <si>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</si>
  <si>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</si>
  <si>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</si>
  <si>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</si>
  <si>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</si>
  <si>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</si>
  <si>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</si>
  <si>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</si>
  <si>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晴|曇</t>
  </si>
  <si>
    <t>晴</t>
  </si>
  <si>
    <t>晴|雨</t>
  </si>
  <si>
    <t>曇/晴</t>
  </si>
  <si>
    <t>曇|雨</t>
  </si>
  <si>
    <t>雨/晴</t>
  </si>
  <si>
    <t>晴/曇</t>
  </si>
  <si>
    <t>雨</t>
  </si>
  <si>
    <t>雨/曇</t>
  </si>
  <si>
    <t>曇|晴</t>
  </si>
  <si>
    <t>晴/雨</t>
  </si>
  <si>
    <t>曇</t>
  </si>
  <si>
    <t>2023/08/16</t>
  </si>
  <si>
    <t>2023/08/02</t>
  </si>
  <si>
    <t>09:31</t>
  </si>
  <si>
    <t>09:43</t>
  </si>
  <si>
    <t>10:48</t>
  </si>
  <si>
    <t>10:25</t>
  </si>
  <si>
    <t>10:09</t>
  </si>
  <si>
    <t>10:10</t>
  </si>
  <si>
    <t>10:52</t>
  </si>
  <si>
    <t>09:53</t>
  </si>
  <si>
    <t>09:24</t>
  </si>
  <si>
    <t>10:28</t>
  </si>
  <si>
    <t>10:36</t>
  </si>
  <si>
    <t>0.004未満</t>
  </si>
  <si>
    <t>0.02未満</t>
  </si>
  <si>
    <t>0.05未満</t>
  </si>
  <si>
    <t>0.002未満</t>
  </si>
  <si>
    <t>0.008未満</t>
  </si>
  <si>
    <t>0.000001未満</t>
  </si>
  <si>
    <t>0.2未満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</si>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</sst>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M13" sqref="M13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3">
        <v>45047</v>
      </c>
      <c r="B2" s="203"/>
      <c r="C2" s="204">
        <v>45139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416</v>
      </c>
      <c r="E9" s="152" t="s">
        <v>416</v>
      </c>
      <c r="F9" s="152" t="s">
        <v>416</v>
      </c>
      <c r="G9" s="152" t="s">
        <v>416</v>
      </c>
      <c r="H9" s="152" t="s">
        <v>416</v>
      </c>
      <c r="I9" s="152" t="s">
        <v>417</v>
      </c>
      <c r="J9" s="152" t="s">
        <v>417</v>
      </c>
      <c r="K9" s="152" t="s">
        <v>417</v>
      </c>
      <c r="L9" s="152" t="s">
        <v>417</v>
      </c>
      <c r="M9" s="152" t="s">
        <v>417</v>
      </c>
      <c r="N9" s="186" t="s">
        <v>417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418</v>
      </c>
      <c r="E10" s="68" t="s">
        <v>419</v>
      </c>
      <c r="F10" s="68" t="s">
        <v>420</v>
      </c>
      <c r="G10" s="68" t="s">
        <v>421</v>
      </c>
      <c r="H10" s="68" t="s">
        <v>422</v>
      </c>
      <c r="I10" s="66" t="s">
        <v>423</v>
      </c>
      <c r="J10" s="68" t="s">
        <v>424</v>
      </c>
      <c r="K10" s="68" t="s">
        <v>425</v>
      </c>
      <c r="L10" s="68" t="s">
        <v>426</v>
      </c>
      <c r="M10" s="68" t="s">
        <v>427</v>
      </c>
      <c r="N10" s="115" t="s">
        <v>428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411</v>
      </c>
      <c r="E11" s="68" t="s">
        <v>411</v>
      </c>
      <c r="F11" s="68" t="s">
        <v>411</v>
      </c>
      <c r="G11" s="68" t="s">
        <v>411</v>
      </c>
      <c r="H11" s="68" t="s">
        <v>411</v>
      </c>
      <c r="I11" s="66" t="s">
        <v>404</v>
      </c>
      <c r="J11" s="68" t="s">
        <v>404</v>
      </c>
      <c r="K11" s="68" t="s">
        <v>404</v>
      </c>
      <c r="L11" s="68" t="s">
        <v>404</v>
      </c>
      <c r="M11" s="68" t="s">
        <v>404</v>
      </c>
      <c r="N11" s="115" t="s">
        <v>404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412</v>
      </c>
      <c r="E12" s="68" t="s">
        <v>412</v>
      </c>
      <c r="F12" s="68" t="s">
        <v>412</v>
      </c>
      <c r="G12" s="68" t="s">
        <v>412</v>
      </c>
      <c r="H12" s="68" t="s">
        <v>412</v>
      </c>
      <c r="I12" s="66" t="s">
        <v>405</v>
      </c>
      <c r="J12" s="68" t="s">
        <v>405</v>
      </c>
      <c r="K12" s="68" t="s">
        <v>405</v>
      </c>
      <c r="L12" s="68" t="s">
        <v>405</v>
      </c>
      <c r="M12" s="68" t="s">
        <v>405</v>
      </c>
      <c r="N12" s="115" t="s">
        <v>405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25.8</v>
      </c>
      <c r="E13" s="70">
        <v>26.5</v>
      </c>
      <c r="F13" s="70">
        <v>28</v>
      </c>
      <c r="G13" s="70">
        <v>27.2</v>
      </c>
      <c r="H13" s="70">
        <v>26.6</v>
      </c>
      <c r="I13" s="69">
        <v>26.8</v>
      </c>
      <c r="J13" s="70">
        <v>29.2</v>
      </c>
      <c r="K13" s="70">
        <v>26</v>
      </c>
      <c r="L13" s="70">
        <v>26.2</v>
      </c>
      <c r="M13" s="70">
        <v>24.8</v>
      </c>
      <c r="N13" s="187">
        <v>26.5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25.2</v>
      </c>
      <c r="E14" s="77">
        <v>24.6</v>
      </c>
      <c r="F14" s="77">
        <v>27.7</v>
      </c>
      <c r="G14" s="77">
        <v>22.7</v>
      </c>
      <c r="H14" s="77">
        <v>27.4</v>
      </c>
      <c r="I14" s="76">
        <v>21.6</v>
      </c>
      <c r="J14" s="77">
        <v>23.9</v>
      </c>
      <c r="K14" s="77">
        <v>22.2</v>
      </c>
      <c r="L14" s="77">
        <v>29.3</v>
      </c>
      <c r="M14" s="77">
        <v>17.399999999999999</v>
      </c>
      <c r="N14" s="188">
        <v>24.7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429</v>
      </c>
      <c r="E24" s="96" t="s">
        <v>429</v>
      </c>
      <c r="F24" s="96" t="s">
        <v>429</v>
      </c>
      <c r="G24" s="96" t="s">
        <v>429</v>
      </c>
      <c r="H24" s="96" t="s">
        <v>429</v>
      </c>
      <c r="I24" s="96" t="s">
        <v>429</v>
      </c>
      <c r="J24" s="96" t="s">
        <v>429</v>
      </c>
      <c r="K24" s="96" t="s">
        <v>429</v>
      </c>
      <c r="L24" s="96" t="s">
        <v>429</v>
      </c>
      <c r="M24" s="96" t="s">
        <v>429</v>
      </c>
      <c r="N24" s="193" t="s">
        <v>429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0.31</v>
      </c>
      <c r="E26" s="98">
        <v>0.35</v>
      </c>
      <c r="F26" s="98">
        <v>0.28999999999999998</v>
      </c>
      <c r="G26" s="98">
        <v>0.08</v>
      </c>
      <c r="H26" s="98">
        <v>0.06</v>
      </c>
      <c r="I26" s="98">
        <v>0.12</v>
      </c>
      <c r="J26" s="98">
        <v>0.12</v>
      </c>
      <c r="K26" s="98">
        <v>0.22</v>
      </c>
      <c r="L26" s="98">
        <v>0.23</v>
      </c>
      <c r="M26" s="98" t="s">
        <v>430</v>
      </c>
      <c r="N26" s="194" t="s">
        <v>430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431</v>
      </c>
      <c r="E27" s="98" t="s">
        <v>431</v>
      </c>
      <c r="F27" s="98" t="s">
        <v>431</v>
      </c>
      <c r="G27" s="98" t="s">
        <v>431</v>
      </c>
      <c r="H27" s="98" t="s">
        <v>431</v>
      </c>
      <c r="I27" s="98" t="s">
        <v>431</v>
      </c>
      <c r="J27" s="98" t="s">
        <v>431</v>
      </c>
      <c r="K27" s="98" t="s">
        <v>431</v>
      </c>
      <c r="L27" s="98" t="s">
        <v>431</v>
      </c>
      <c r="M27" s="98" t="s">
        <v>431</v>
      </c>
      <c r="N27" s="194" t="s">
        <v>431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1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3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3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3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3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3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3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0.24</v>
      </c>
      <c r="E36" s="98">
        <v>0.2</v>
      </c>
      <c r="F36" s="98">
        <v>0.23</v>
      </c>
      <c r="G36" s="98">
        <v>0.24</v>
      </c>
      <c r="H36" s="98">
        <v>0.22</v>
      </c>
      <c r="I36" s="98">
        <v>0.21</v>
      </c>
      <c r="J36" s="98">
        <v>0.19</v>
      </c>
      <c r="K36" s="98">
        <v>0.1</v>
      </c>
      <c r="L36" s="98">
        <v>0.09</v>
      </c>
      <c r="M36" s="98">
        <v>0.06</v>
      </c>
      <c r="N36" s="194">
        <v>0.05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432</v>
      </c>
      <c r="E37" s="96" t="s">
        <v>432</v>
      </c>
      <c r="F37" s="96" t="s">
        <v>432</v>
      </c>
      <c r="G37" s="96" t="s">
        <v>432</v>
      </c>
      <c r="H37" s="96" t="s">
        <v>432</v>
      </c>
      <c r="I37" s="96" t="s">
        <v>432</v>
      </c>
      <c r="J37" s="96" t="s">
        <v>432</v>
      </c>
      <c r="K37" s="96" t="s">
        <v>432</v>
      </c>
      <c r="L37" s="96" t="s">
        <v>432</v>
      </c>
      <c r="M37" s="96" t="s">
        <v>432</v>
      </c>
      <c r="N37" s="193" t="s">
        <v>432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3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>
        <v>1.4999999999999999E-2</v>
      </c>
      <c r="E39" s="96">
        <v>3.0000000000000001E-3</v>
      </c>
      <c r="F39" s="96">
        <v>4.0000000000000001E-3</v>
      </c>
      <c r="G39" s="96">
        <v>2E-3</v>
      </c>
      <c r="H39" s="96">
        <v>1.2999999999999999E-2</v>
      </c>
      <c r="I39" s="96" t="s">
        <v>432</v>
      </c>
      <c r="J39" s="96" t="s">
        <v>432</v>
      </c>
      <c r="K39" s="96">
        <v>2E-3</v>
      </c>
      <c r="L39" s="96">
        <v>5.0000000000000001E-3</v>
      </c>
      <c r="M39" s="96" t="s">
        <v>432</v>
      </c>
      <c r="N39" s="193" t="s">
        <v>432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3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3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>
        <v>1.7000000000000001E-2</v>
      </c>
      <c r="E43" s="96">
        <v>3.0000000000000001E-3</v>
      </c>
      <c r="F43" s="96">
        <v>1.2999999999999999E-2</v>
      </c>
      <c r="G43" s="96" t="s">
        <v>432</v>
      </c>
      <c r="H43" s="96">
        <v>1.2999999999999999E-2</v>
      </c>
      <c r="I43" s="96">
        <v>3.0000000000000001E-3</v>
      </c>
      <c r="J43" s="96">
        <v>6.0000000000000001E-3</v>
      </c>
      <c r="K43" s="96">
        <v>3.0000000000000001E-3</v>
      </c>
      <c r="L43" s="96">
        <v>4.0000000000000001E-3</v>
      </c>
      <c r="M43" s="96" t="s">
        <v>432</v>
      </c>
      <c r="N43" s="193" t="s">
        <v>432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3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3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433</v>
      </c>
      <c r="E46" s="96" t="s">
        <v>433</v>
      </c>
      <c r="F46" s="96" t="s">
        <v>433</v>
      </c>
      <c r="G46" s="96" t="s">
        <v>433</v>
      </c>
      <c r="H46" s="96" t="s">
        <v>433</v>
      </c>
      <c r="I46" s="96" t="s">
        <v>433</v>
      </c>
      <c r="J46" s="96" t="s">
        <v>433</v>
      </c>
      <c r="K46" s="96" t="s">
        <v>433</v>
      </c>
      <c r="L46" s="96" t="s">
        <v>433</v>
      </c>
      <c r="M46" s="96" t="s">
        <v>433</v>
      </c>
      <c r="N46" s="193">
        <v>8.0000000000000002E-3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>
        <v>4.2</v>
      </c>
      <c r="E51" s="70">
        <v>3.4</v>
      </c>
      <c r="F51" s="70">
        <v>4.3</v>
      </c>
      <c r="G51" s="70">
        <v>4.9000000000000004</v>
      </c>
      <c r="H51" s="70">
        <v>5.8</v>
      </c>
      <c r="I51" s="70">
        <v>7</v>
      </c>
      <c r="J51" s="70">
        <v>6.9</v>
      </c>
      <c r="K51" s="70">
        <v>3.2</v>
      </c>
      <c r="L51" s="70">
        <v>3.1</v>
      </c>
      <c r="M51" s="70">
        <v>3.4</v>
      </c>
      <c r="N51" s="187">
        <v>3.4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6.4</v>
      </c>
      <c r="E53" s="70">
        <v>4.8</v>
      </c>
      <c r="F53" s="70">
        <v>4.9000000000000004</v>
      </c>
      <c r="G53" s="70">
        <v>4.8</v>
      </c>
      <c r="H53" s="70">
        <v>5</v>
      </c>
      <c r="I53" s="70">
        <v>7.3</v>
      </c>
      <c r="J53" s="70">
        <v>7.5</v>
      </c>
      <c r="K53" s="70">
        <v>3.3</v>
      </c>
      <c r="L53" s="70">
        <v>3.4</v>
      </c>
      <c r="M53" s="70">
        <v>2.6</v>
      </c>
      <c r="N53" s="187">
        <v>2.7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>
        <v>12.234346499999999</v>
      </c>
      <c r="E54" s="70">
        <v>12.2482854</v>
      </c>
      <c r="F54" s="70">
        <v>12.784644200000001</v>
      </c>
      <c r="G54" s="70">
        <v>3.8954740000000001</v>
      </c>
      <c r="H54" s="70">
        <v>3.4846881000000001</v>
      </c>
      <c r="I54" s="70">
        <v>4.3329105999999999</v>
      </c>
      <c r="J54" s="70">
        <v>4.6453623000000004</v>
      </c>
      <c r="K54" s="70">
        <v>6.5869010999999995</v>
      </c>
      <c r="L54" s="70">
        <v>6.6195585999999995</v>
      </c>
      <c r="M54" s="70">
        <v>20.412452600000002</v>
      </c>
      <c r="N54" s="187">
        <v>20.378944499999999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434</v>
      </c>
      <c r="E57" s="102" t="s">
        <v>434</v>
      </c>
      <c r="F57" s="102" t="s">
        <v>434</v>
      </c>
      <c r="G57" s="102" t="s">
        <v>434</v>
      </c>
      <c r="H57" s="102" t="s">
        <v>434</v>
      </c>
      <c r="I57" s="102" t="s">
        <v>434</v>
      </c>
      <c r="J57" s="102" t="s">
        <v>434</v>
      </c>
      <c r="K57" s="102">
        <v>3.0000000000000001E-6</v>
      </c>
      <c r="L57" s="102">
        <v>9.9999999999999995E-7</v>
      </c>
      <c r="M57" s="102" t="s">
        <v>434</v>
      </c>
      <c r="N57" s="195" t="s">
        <v>434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434</v>
      </c>
      <c r="E58" s="102" t="s">
        <v>434</v>
      </c>
      <c r="F58" s="102" t="s">
        <v>434</v>
      </c>
      <c r="G58" s="102" t="s">
        <v>434</v>
      </c>
      <c r="H58" s="102" t="s">
        <v>434</v>
      </c>
      <c r="I58" s="102" t="s">
        <v>434</v>
      </c>
      <c r="J58" s="102" t="s">
        <v>434</v>
      </c>
      <c r="K58" s="102" t="s">
        <v>434</v>
      </c>
      <c r="L58" s="102" t="s">
        <v>434</v>
      </c>
      <c r="M58" s="102" t="s">
        <v>434</v>
      </c>
      <c r="N58" s="195" t="s">
        <v>434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0.8</v>
      </c>
      <c r="E61" s="70">
        <v>0.9</v>
      </c>
      <c r="F61" s="70">
        <v>0.7</v>
      </c>
      <c r="G61" s="70">
        <v>0.7</v>
      </c>
      <c r="H61" s="70">
        <v>0.8</v>
      </c>
      <c r="I61" s="70">
        <v>0.3</v>
      </c>
      <c r="J61" s="70">
        <v>0.4</v>
      </c>
      <c r="K61" s="70">
        <v>0.6</v>
      </c>
      <c r="L61" s="70">
        <v>0.3</v>
      </c>
      <c r="M61" s="70" t="s">
        <v>435</v>
      </c>
      <c r="N61" s="187" t="s">
        <v>435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</v>
      </c>
      <c r="F62" s="70">
        <v>6.6</v>
      </c>
      <c r="G62" s="70">
        <v>7.1</v>
      </c>
      <c r="H62" s="70">
        <v>7.1</v>
      </c>
      <c r="I62" s="70">
        <v>6.8</v>
      </c>
      <c r="J62" s="70">
        <v>6.8</v>
      </c>
      <c r="K62" s="70">
        <v>7.1</v>
      </c>
      <c r="L62" s="70">
        <v>7</v>
      </c>
      <c r="M62" s="70">
        <v>6.4</v>
      </c>
      <c r="N62" s="187">
        <v>6.3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436</v>
      </c>
      <c r="E63" s="68" t="s">
        <v>436</v>
      </c>
      <c r="F63" s="68" t="s">
        <v>436</v>
      </c>
      <c r="G63" s="68" t="s">
        <v>436</v>
      </c>
      <c r="H63" s="68" t="s">
        <v>436</v>
      </c>
      <c r="I63" s="68" t="s">
        <v>436</v>
      </c>
      <c r="J63" s="68" t="s">
        <v>436</v>
      </c>
      <c r="K63" s="68" t="s">
        <v>436</v>
      </c>
      <c r="L63" s="68" t="s">
        <v>436</v>
      </c>
      <c r="M63" s="68" t="s">
        <v>436</v>
      </c>
      <c r="N63" s="115" t="s">
        <v>436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436</v>
      </c>
      <c r="E64" s="68" t="s">
        <v>436</v>
      </c>
      <c r="F64" s="68" t="s">
        <v>436</v>
      </c>
      <c r="G64" s="68" t="s">
        <v>436</v>
      </c>
      <c r="H64" s="68" t="s">
        <v>436</v>
      </c>
      <c r="I64" s="68" t="s">
        <v>436</v>
      </c>
      <c r="J64" s="68" t="s">
        <v>436</v>
      </c>
      <c r="K64" s="68" t="s">
        <v>436</v>
      </c>
      <c r="L64" s="68" t="s">
        <v>436</v>
      </c>
      <c r="M64" s="68" t="s">
        <v>436</v>
      </c>
      <c r="N64" s="115" t="s">
        <v>436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437</v>
      </c>
      <c r="E65" s="70">
        <v>0.7</v>
      </c>
      <c r="F65" s="70">
        <v>1</v>
      </c>
      <c r="G65" s="70">
        <v>0.5</v>
      </c>
      <c r="H65" s="70" t="s">
        <v>437</v>
      </c>
      <c r="I65" s="70" t="s">
        <v>437</v>
      </c>
      <c r="J65" s="70" t="s">
        <v>437</v>
      </c>
      <c r="K65" s="70">
        <v>1</v>
      </c>
      <c r="L65" s="70" t="s">
        <v>437</v>
      </c>
      <c r="M65" s="70" t="s">
        <v>437</v>
      </c>
      <c r="N65" s="187" t="s">
        <v>437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438</v>
      </c>
      <c r="E66" s="109" t="s">
        <v>438</v>
      </c>
      <c r="F66" s="109">
        <v>0.2</v>
      </c>
      <c r="G66" s="109" t="s">
        <v>438</v>
      </c>
      <c r="H66" s="109" t="s">
        <v>438</v>
      </c>
      <c r="I66" s="109" t="s">
        <v>438</v>
      </c>
      <c r="J66" s="109" t="s">
        <v>438</v>
      </c>
      <c r="K66" s="109" t="s">
        <v>438</v>
      </c>
      <c r="L66" s="109" t="s">
        <v>438</v>
      </c>
      <c r="M66" s="109" t="s">
        <v>438</v>
      </c>
      <c r="N66" s="196" t="s">
        <v>438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5">
        <v>45047</v>
      </c>
      <c r="B68" s="205"/>
      <c r="C68" s="206">
        <v>45139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1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3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3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439</v>
      </c>
      <c r="E78" s="96" t="s">
        <v>439</v>
      </c>
      <c r="F78" s="96" t="s">
        <v>439</v>
      </c>
      <c r="G78" s="96" t="s">
        <v>439</v>
      </c>
      <c r="H78" s="96" t="s">
        <v>439</v>
      </c>
      <c r="I78" s="96" t="s">
        <v>439</v>
      </c>
      <c r="J78" s="96">
        <v>1E-3</v>
      </c>
      <c r="K78" s="96" t="s">
        <v>439</v>
      </c>
      <c r="L78" s="96" t="s">
        <v>439</v>
      </c>
      <c r="M78" s="96" t="s">
        <v>439</v>
      </c>
      <c r="N78" s="193" t="s">
        <v>439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>
        <v>3.0000000000000001E-3</v>
      </c>
      <c r="E79" s="96" t="s">
        <v>432</v>
      </c>
      <c r="F79" s="96">
        <v>4.0000000000000001E-3</v>
      </c>
      <c r="G79" s="96" t="s">
        <v>432</v>
      </c>
      <c r="H79" s="96">
        <v>4.0000000000000001E-3</v>
      </c>
      <c r="I79" s="96" t="s">
        <v>432</v>
      </c>
      <c r="J79" s="96">
        <v>3.0000000000000001E-3</v>
      </c>
      <c r="K79" s="96" t="s">
        <v>432</v>
      </c>
      <c r="L79" s="96">
        <v>3.0000000000000001E-3</v>
      </c>
      <c r="M79" s="96" t="s">
        <v>432</v>
      </c>
      <c r="N79" s="193" t="s">
        <v>432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0.4</v>
      </c>
      <c r="G81" s="70">
        <v>1</v>
      </c>
      <c r="H81" s="70">
        <v>0.3</v>
      </c>
      <c r="I81" s="70">
        <v>1</v>
      </c>
      <c r="J81" s="70">
        <v>0.5</v>
      </c>
      <c r="K81" s="70">
        <v>0.8</v>
      </c>
      <c r="L81" s="70">
        <v>0.6</v>
      </c>
      <c r="M81" s="70">
        <v>0.6</v>
      </c>
      <c r="N81" s="187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>
        <v>12.234346499999999</v>
      </c>
      <c r="E82" s="70">
        <v>12.2482854</v>
      </c>
      <c r="F82" s="70">
        <v>12.784644200000001</v>
      </c>
      <c r="G82" s="70">
        <v>3.8954740000000001</v>
      </c>
      <c r="H82" s="70">
        <v>3.4846881000000001</v>
      </c>
      <c r="I82" s="70">
        <v>4.3329105999999999</v>
      </c>
      <c r="J82" s="70">
        <v>4.6453623000000004</v>
      </c>
      <c r="K82" s="70">
        <v>6.5869010999999995</v>
      </c>
      <c r="L82" s="70">
        <v>6.6195585999999995</v>
      </c>
      <c r="M82" s="70">
        <v>20.412452600000002</v>
      </c>
      <c r="N82" s="187">
        <v>20.378944499999999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3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3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7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438</v>
      </c>
      <c r="E90" s="70" t="s">
        <v>438</v>
      </c>
      <c r="F90" s="70">
        <v>0.2</v>
      </c>
      <c r="G90" s="70" t="s">
        <v>438</v>
      </c>
      <c r="H90" s="70" t="s">
        <v>438</v>
      </c>
      <c r="I90" s="70" t="s">
        <v>438</v>
      </c>
      <c r="J90" s="70" t="s">
        <v>438</v>
      </c>
      <c r="K90" s="70" t="s">
        <v>438</v>
      </c>
      <c r="L90" s="70" t="s">
        <v>438</v>
      </c>
      <c r="M90" s="70" t="s">
        <v>438</v>
      </c>
      <c r="N90" s="187" t="s">
        <v>438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</v>
      </c>
      <c r="F91" s="70">
        <v>6.6</v>
      </c>
      <c r="G91" s="70">
        <v>7.1</v>
      </c>
      <c r="H91" s="70">
        <v>7.1</v>
      </c>
      <c r="I91" s="70">
        <v>6.8</v>
      </c>
      <c r="J91" s="70">
        <v>6.8</v>
      </c>
      <c r="K91" s="70">
        <v>7.1</v>
      </c>
      <c r="L91" s="70">
        <v>7</v>
      </c>
      <c r="M91" s="70">
        <v>6.4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3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364</v>
      </c>
      <c r="D100" s="70">
        <v>5.2</v>
      </c>
      <c r="E100" s="70">
        <v>4.8</v>
      </c>
      <c r="F100" s="70">
        <v>5.2</v>
      </c>
      <c r="G100" s="70">
        <v>3.6</v>
      </c>
      <c r="H100" s="70">
        <v>3.8</v>
      </c>
      <c r="I100" s="70">
        <v>4.7</v>
      </c>
      <c r="J100" s="70">
        <v>4.7</v>
      </c>
      <c r="K100" s="70">
        <v>3.2</v>
      </c>
      <c r="L100" s="70">
        <v>3.2</v>
      </c>
      <c r="M100" s="70">
        <v>6</v>
      </c>
      <c r="N100" s="187">
        <v>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362</v>
      </c>
      <c r="D101" s="98">
        <v>0.31</v>
      </c>
      <c r="E101" s="98">
        <v>0.35</v>
      </c>
      <c r="F101" s="98">
        <v>0.28999999999999998</v>
      </c>
      <c r="G101" s="98">
        <v>0.08</v>
      </c>
      <c r="H101" s="98">
        <v>0.06</v>
      </c>
      <c r="I101" s="98">
        <v>0.12</v>
      </c>
      <c r="J101" s="98">
        <v>0.12</v>
      </c>
      <c r="K101" s="98">
        <v>0.22</v>
      </c>
      <c r="L101" s="98">
        <v>0.23</v>
      </c>
      <c r="M101" s="98" t="s">
        <v>430</v>
      </c>
      <c r="N101" s="194" t="s">
        <v>430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5">
        <v>45047</v>
      </c>
      <c r="B130" s="205"/>
      <c r="C130" s="206">
        <v>45139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9.5" thickBot="1">
      <c r="A5" t="s">
        <v>184</v>
      </c>
      <c r="B5">
        <v>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>
      <c r="A6" t="s">
        <v>185</v>
      </c>
      <c r="AH6" s="178">
        <f>INDEX(C41:AG41,MATCH(MAX(C41:AG41)+1,C41:AG41,1))</f>
        <v>2</v>
      </c>
      <c r="AI6" s="178">
        <f>AH6*1</f>
        <v>2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404</v>
      </c>
      <c r="D35" s="1" t="s">
        <v>405</v>
      </c>
      <c r="E35" s="1" t="s">
        <v>405</v>
      </c>
      <c r="F35" s="1" t="s">
        <v>405</v>
      </c>
      <c r="G35" s="1" t="s">
        <v>405</v>
      </c>
      <c r="H35" s="1" t="s">
        <v>406</v>
      </c>
      <c r="I35" s="1" t="s">
        <v>406</v>
      </c>
      <c r="J35" s="1" t="s">
        <v>407</v>
      </c>
      <c r="K35" s="1" t="s">
        <v>408</v>
      </c>
      <c r="L35" s="1" t="s">
        <v>409</v>
      </c>
      <c r="M35" s="1" t="s">
        <v>410</v>
      </c>
      <c r="N35" s="1" t="s">
        <v>404</v>
      </c>
      <c r="O35" s="1" t="s">
        <v>410</v>
      </c>
      <c r="P35" s="1" t="s">
        <v>408</v>
      </c>
      <c r="Q35" s="1" t="s">
        <v>411</v>
      </c>
      <c r="R35" s="1" t="s">
        <v>412</v>
      </c>
      <c r="S35" s="1" t="s">
        <v>413</v>
      </c>
      <c r="T35" s="1" t="s">
        <v>405</v>
      </c>
      <c r="U35" s="1" t="s">
        <v>404</v>
      </c>
      <c r="V35" s="1" t="s">
        <v>405</v>
      </c>
      <c r="W35" s="1" t="s">
        <v>408</v>
      </c>
      <c r="X35" s="1" t="s">
        <v>408</v>
      </c>
      <c r="Y35" s="1" t="s">
        <v>408</v>
      </c>
      <c r="Z35" s="1" t="s">
        <v>408</v>
      </c>
      <c r="AA35" s="1" t="s">
        <v>409</v>
      </c>
      <c r="AB35" s="1" t="s">
        <v>414</v>
      </c>
      <c r="AC35" s="1" t="s">
        <v>404</v>
      </c>
      <c r="AD35" s="1" t="s">
        <v>404</v>
      </c>
      <c r="AE35" s="1" t="s">
        <v>405</v>
      </c>
      <c r="AF35" s="1" t="s">
        <v>415</v>
      </c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</v>
      </c>
      <c r="F37" s="2" t="str">
        <f t="shared" si="0"/>
        <v>晴</v>
      </c>
      <c r="G37" s="2" t="str">
        <f t="shared" si="0"/>
        <v>晴</v>
      </c>
      <c r="H37" s="2" t="str">
        <f t="shared" si="0"/>
        <v>晴|雨</v>
      </c>
      <c r="I37" s="2" t="str">
        <f t="shared" si="0"/>
        <v>晴|雨</v>
      </c>
      <c r="J37" s="2" t="str">
        <f t="shared" si="0"/>
        <v>曇/晴</v>
      </c>
      <c r="K37" s="2" t="str">
        <f t="shared" si="0"/>
        <v>曇|雨</v>
      </c>
      <c r="L37" s="2" t="str">
        <f t="shared" si="0"/>
        <v>雨/晴</v>
      </c>
      <c r="M37" s="2" t="str">
        <f t="shared" si="0"/>
        <v>晴/曇</v>
      </c>
      <c r="N37" s="2" t="str">
        <f t="shared" si="0"/>
        <v>晴|曇</v>
      </c>
      <c r="O37" s="2" t="str">
        <f t="shared" si="0"/>
        <v>晴/曇</v>
      </c>
      <c r="P37" s="2" t="str">
        <f t="shared" si="0"/>
        <v>曇|雨</v>
      </c>
      <c r="Q37" s="2" t="str">
        <f t="shared" si="0"/>
        <v>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晴</v>
      </c>
      <c r="U37" s="2" t="str">
        <f t="shared" si="0"/>
        <v>晴|曇</v>
      </c>
      <c r="V37" s="2" t="str">
        <f t="shared" si="0"/>
        <v>晴</v>
      </c>
      <c r="W37" s="2" t="str">
        <f t="shared" si="0"/>
        <v>曇|雨</v>
      </c>
      <c r="X37" s="2" t="str">
        <f t="shared" si="0"/>
        <v>曇|雨</v>
      </c>
      <c r="Y37" s="2" t="str">
        <f t="shared" si="0"/>
        <v>曇|雨</v>
      </c>
      <c r="Z37" s="2" t="str">
        <f t="shared" si="0"/>
        <v>曇|雨</v>
      </c>
      <c r="AA37" s="2" t="str">
        <f t="shared" si="0"/>
        <v>雨/晴</v>
      </c>
      <c r="AB37" s="2" t="str">
        <f t="shared" si="0"/>
        <v>晴/雨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17</v>
      </c>
      <c r="D41" s="2">
        <f>IF(D37="","",VLOOKUP(D37,変換!$B$31:$C$58,2,FALSE))</f>
        <v>1</v>
      </c>
      <c r="E41" s="2">
        <f>IF(E37="","",VLOOKUP(E37,変換!$B$31:$C$58,2,FALSE))</f>
        <v>1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18</v>
      </c>
      <c r="I41" s="2">
        <f>IF(I37="","",VLOOKUP(I37,変換!$B$31:$C$58,2,FALSE))</f>
        <v>18</v>
      </c>
      <c r="J41" s="2">
        <f>IF(J37="","",VLOOKUP(J37,変換!$B$31:$C$58,2,FALSE))</f>
        <v>8</v>
      </c>
      <c r="K41" s="2">
        <f>IF(K37="","",VLOOKUP(K37,変換!$B$31:$C$58,2,FALSE))</f>
        <v>21</v>
      </c>
      <c r="L41" s="2">
        <f>IF(L37="","",VLOOKUP(L37,変換!$B$31:$C$58,2,FALSE))</f>
        <v>11</v>
      </c>
      <c r="M41" s="2">
        <f>IF(M37="","",VLOOKUP(M37,変換!$B$31:$C$58,2,FALSE))</f>
        <v>5</v>
      </c>
      <c r="N41" s="2">
        <f>IF(N37="","",VLOOKUP(N37,変換!$B$31:$C$58,2,FALSE))</f>
        <v>17</v>
      </c>
      <c r="O41" s="2">
        <f>IF(O37="","",VLOOKUP(O37,変換!$B$31:$C$58,2,FALSE))</f>
        <v>5</v>
      </c>
      <c r="P41" s="2">
        <f>IF(P37="","",VLOOKUP(P37,変換!$B$31:$C$58,2,FALSE))</f>
        <v>21</v>
      </c>
      <c r="Q41" s="2">
        <f>IF(Q37="","",VLOOKUP(Q37,変換!$B$31:$C$58,2,FALSE))</f>
        <v>3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1</v>
      </c>
      <c r="U41" s="2">
        <f>IF(U37="","",VLOOKUP(U37,変換!$B$31:$C$58,2,FALSE))</f>
        <v>17</v>
      </c>
      <c r="V41" s="2">
        <f>IF(V37="","",VLOOKUP(V37,変換!$B$31:$C$58,2,FALSE))</f>
        <v>1</v>
      </c>
      <c r="W41" s="2">
        <f>IF(W37="","",VLOOKUP(W37,変換!$B$31:$C$58,2,FALSE))</f>
        <v>21</v>
      </c>
      <c r="X41" s="2">
        <f>IF(X37="","",VLOOKUP(X37,変換!$B$31:$C$58,2,FALSE))</f>
        <v>21</v>
      </c>
      <c r="Y41" s="2">
        <f>IF(Y37="","",VLOOKUP(Y37,変換!$B$31:$C$58,2,FALSE))</f>
        <v>21</v>
      </c>
      <c r="Z41" s="2">
        <f>IF(Z37="","",VLOOKUP(Z37,変換!$B$31:$C$58,2,FALSE))</f>
        <v>21</v>
      </c>
      <c r="AA41" s="2">
        <f>IF(AA37="","",VLOOKUP(AA37,変換!$B$31:$C$58,2,FALSE))</f>
        <v>11</v>
      </c>
      <c r="AB41" s="2">
        <f>IF(AB37="","",VLOOKUP(AB37,変換!$B$31:$C$58,2,FALSE))</f>
        <v>6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2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45139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20230816</v>
      </c>
      <c r="E9" s="59" t="str">
        <f>IF(手入力!C3="",REPLACE(D9,5,0,"/"),REPLACE(手入力!C3,5,0,"/"))</f>
        <v>2023/0816</v>
      </c>
      <c r="F9" s="58">
        <v>20230816</v>
      </c>
      <c r="G9" s="59" t="str">
        <f>IF(手入力!D3="",REPLACE(F9,5,0,"/"),REPLACE(手入力!D3,5,0,"/"))</f>
        <v>2023/0816</v>
      </c>
      <c r="H9" s="58">
        <v>20230816</v>
      </c>
      <c r="I9" s="59" t="str">
        <f>IF(手入力!E3="",REPLACE(H9,5,0,"/"),REPLACE(手入力!E3,5,0,"/"))</f>
        <v>2023/0816</v>
      </c>
      <c r="J9" s="58">
        <v>20230816</v>
      </c>
      <c r="K9" s="59" t="str">
        <f>IF(手入力!F3="",REPLACE(J9,5,0,"/"),REPLACE(手入力!F3,5,0,"/"))</f>
        <v>2023/0816</v>
      </c>
      <c r="L9" s="58">
        <v>20230816</v>
      </c>
      <c r="M9" s="59" t="str">
        <f>IF(手入力!G3="",REPLACE(L9,5,0,"/"),REPLACE(手入力!G3,5,0,"/"))</f>
        <v>2023/0816</v>
      </c>
      <c r="N9" s="58">
        <v>20230802</v>
      </c>
      <c r="O9" s="59" t="str">
        <f>IF(手入力!H3="",REPLACE(N9,5,0,"/"),REPLACE(手入力!H3,5,0,"/"))</f>
        <v>2023/0802</v>
      </c>
      <c r="P9" s="58">
        <v>20230802</v>
      </c>
      <c r="Q9" s="59" t="str">
        <f>IF(手入力!I3="",REPLACE(P9,5,0,"/"),REPLACE(手入力!I3,5,0,"/"))</f>
        <v>2023/0802</v>
      </c>
      <c r="R9" s="58">
        <v>20230802</v>
      </c>
      <c r="S9" s="59" t="str">
        <f>IF(手入力!J3="",REPLACE(R9,5,0,"/"),REPLACE(手入力!J3,5,0,"/"))</f>
        <v>2023/0802</v>
      </c>
      <c r="T9" s="58">
        <v>20230802</v>
      </c>
      <c r="U9" s="59" t="str">
        <f>IF(手入力!K3="",REPLACE(T9,5,0,"/"),REPLACE(手入力!K3,5,0,"/"))</f>
        <v>2023/0802</v>
      </c>
      <c r="V9" s="58">
        <v>20230802</v>
      </c>
      <c r="W9" s="59" t="str">
        <f>IF(手入力!L3="",REPLACE(V9,5,0,"/"),REPLACE(手入力!L3,5,0,"/"))</f>
        <v>2023/0802</v>
      </c>
      <c r="X9" s="58">
        <v>20230802</v>
      </c>
      <c r="Y9" s="59" t="str">
        <f>IF(手入力!M3="",REPLACE(X9,5,0,"/"),REPLACE(手入力!M3,5,0,"/"))</f>
        <v>2023/0802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931</v>
      </c>
      <c r="E10" s="67" t="str">
        <f>TEXT(D10,"0000")</f>
        <v>0931</v>
      </c>
      <c r="F10" s="68">
        <v>943</v>
      </c>
      <c r="G10" s="67" t="str">
        <f>TEXT(F10,"0000")</f>
        <v>0943</v>
      </c>
      <c r="H10" s="68">
        <v>1048</v>
      </c>
      <c r="I10" s="67" t="str">
        <f>TEXT(H10,"0000")</f>
        <v>1048</v>
      </c>
      <c r="J10" s="68">
        <v>1025</v>
      </c>
      <c r="K10" s="67" t="str">
        <f>TEXT(J10,"0000")</f>
        <v>1025</v>
      </c>
      <c r="L10" s="68">
        <v>1009</v>
      </c>
      <c r="M10" s="67" t="str">
        <f>TEXT(L10,"0000")</f>
        <v>1009</v>
      </c>
      <c r="N10" s="66">
        <v>1010</v>
      </c>
      <c r="O10" s="67" t="str">
        <f>TEXT(N10,"0000")</f>
        <v>1010</v>
      </c>
      <c r="P10" s="68">
        <v>1052</v>
      </c>
      <c r="Q10" s="67" t="str">
        <f>TEXT(P10,"0000")</f>
        <v>1052</v>
      </c>
      <c r="R10" s="68">
        <v>953</v>
      </c>
      <c r="S10" s="67" t="str">
        <f>TEXT(R10,"0000")</f>
        <v>0953</v>
      </c>
      <c r="T10" s="68">
        <v>924</v>
      </c>
      <c r="U10" s="67" t="str">
        <f>TEXT(T10,"0000")</f>
        <v>0924</v>
      </c>
      <c r="V10" s="68">
        <v>1028</v>
      </c>
      <c r="W10" s="67" t="str">
        <f>TEXT(V10,"0000")</f>
        <v>1028</v>
      </c>
      <c r="X10" s="68">
        <v>1036</v>
      </c>
      <c r="Y10" s="67" t="str">
        <f>TEXT(X10,"0000")</f>
        <v>1036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</v>
      </c>
      <c r="E11" s="68">
        <f>IF(E9=0,"",(RIGHT(E9,2))-1)</f>
        <v>15</v>
      </c>
      <c r="F11" s="68" t="str">
        <f>IF(F$9=0,"",HLOOKUP(G11,天気タグ!$B$3:$AG$39,35))</f>
        <v>雨</v>
      </c>
      <c r="G11" s="68">
        <f>IF(G9=0,"",(RIGHT(G9,2))-1)</f>
        <v>15</v>
      </c>
      <c r="H11" s="68" t="str">
        <f>IF(H$9=0,"",HLOOKUP(I11,天気タグ!$B$3:$AG$39,35))</f>
        <v>雨</v>
      </c>
      <c r="I11" s="68">
        <f>IF(I9=0,"",(RIGHT(I9,2))-1)</f>
        <v>15</v>
      </c>
      <c r="J11" s="68" t="str">
        <f>IF(J$9=0,"",HLOOKUP(K11,天気タグ!$B$3:$AG$39,35))</f>
        <v>雨</v>
      </c>
      <c r="K11" s="68">
        <f>IF(K9=0,"",(RIGHT(K9,2))-1)</f>
        <v>15</v>
      </c>
      <c r="L11" s="68" t="str">
        <f>IF(L$9=0,"",HLOOKUP(M11,天気タグ!$B$3:$AG$39,35))</f>
        <v>雨</v>
      </c>
      <c r="M11" s="68">
        <f>IF(M9=0,"",(RIGHT(M9,2))-1)</f>
        <v>15</v>
      </c>
      <c r="N11" s="68" t="str">
        <f>IF(N$9=0,"",HLOOKUP(O11,天気タグ!$B$3:$AG$39,35))</f>
        <v>晴|曇</v>
      </c>
      <c r="O11" s="68">
        <f>IF(O9=0,"",(RIGHT(O9,2))-1)</f>
        <v>1</v>
      </c>
      <c r="P11" s="68" t="str">
        <f>IF(P$9=0,"",HLOOKUP(Q11,天気タグ!$B$3:$AG$39,35))</f>
        <v>晴|曇</v>
      </c>
      <c r="Q11" s="68">
        <f>IF(Q9=0,"",(RIGHT(Q9,2))-1)</f>
        <v>1</v>
      </c>
      <c r="R11" s="68" t="str">
        <f>IF(R$9=0,"",HLOOKUP(S11,天気タグ!$B$3:$AG$39,35))</f>
        <v>晴|曇</v>
      </c>
      <c r="S11" s="68">
        <f>IF(S9=0,"",(RIGHT(S9,2))-1)</f>
        <v>1</v>
      </c>
      <c r="T11" s="68" t="str">
        <f>IF(T$9=0,"",HLOOKUP(U11,天気タグ!$B$3:$AG$39,35))</f>
        <v>晴|曇</v>
      </c>
      <c r="U11" s="68">
        <f>IF(U9=0,"",(RIGHT(U9,2))-1)</f>
        <v>1</v>
      </c>
      <c r="V11" s="68" t="str">
        <f>IF(V$9=0,"",HLOOKUP(W11,天気タグ!$B$3:$AG$39,35))</f>
        <v>晴|曇</v>
      </c>
      <c r="W11" s="68">
        <f>IF(W9=0,"",(RIGHT(W9,2))-1)</f>
        <v>1</v>
      </c>
      <c r="X11" s="68" t="str">
        <f>IF(X$9=0,"",HLOOKUP(Y11,天気タグ!$B$3:$AG$39,35))</f>
        <v>晴|曇</v>
      </c>
      <c r="Y11" s="68">
        <f>IF(Y9=0,"",(RIGHT(Y9,2))-1)</f>
        <v>1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雨/曇</v>
      </c>
      <c r="E12" s="68">
        <f>IF(E9=0,"",RIGHT(E9,2)*1)</f>
        <v>16</v>
      </c>
      <c r="F12" s="68" t="str">
        <f>IF(F$9=0,"",HLOOKUP(G12,天気タグ!$B$3:$AG$39,35))</f>
        <v>雨/曇</v>
      </c>
      <c r="G12" s="68">
        <f>IF(G9=0,"",RIGHT(G9,2)*1)</f>
        <v>16</v>
      </c>
      <c r="H12" s="68" t="str">
        <f>IF(H$9=0,"",HLOOKUP(I12,天気タグ!$B$3:$AG$39,35))</f>
        <v>雨/曇</v>
      </c>
      <c r="I12" s="68">
        <f>IF(I9=0,"",RIGHT(I9,2)*1)</f>
        <v>16</v>
      </c>
      <c r="J12" s="68" t="str">
        <f>IF(J$9=0,"",HLOOKUP(K12,天気タグ!$B$3:$AG$39,35))</f>
        <v>雨/曇</v>
      </c>
      <c r="K12" s="68">
        <f>IF(K9=0,"",RIGHT(K9,2)*1)</f>
        <v>16</v>
      </c>
      <c r="L12" s="68" t="str">
        <f>IF(L$9=0,"",HLOOKUP(M12,天気タグ!$B$3:$AG$39,35))</f>
        <v>雨/曇</v>
      </c>
      <c r="M12" s="68">
        <f>IF(M9=0,"",RIGHT(M9,2)*1)</f>
        <v>16</v>
      </c>
      <c r="N12" s="68" t="str">
        <f>IF(N$9=0,"",HLOOKUP(O12,天気タグ!$B$3:$AG$39,35))</f>
        <v>晴</v>
      </c>
      <c r="O12" s="68">
        <f>IF(O9=0,"",RIGHT(O9,2)*1)</f>
        <v>2</v>
      </c>
      <c r="P12" s="68" t="str">
        <f>IF(P$9=0,"",HLOOKUP(Q12,天気タグ!$B$3:$AG$39,35))</f>
        <v>晴</v>
      </c>
      <c r="Q12" s="68">
        <f>IF(Q9=0,"",RIGHT(Q9,2)*1)</f>
        <v>2</v>
      </c>
      <c r="R12" s="68" t="str">
        <f>IF(R$9=0,"",HLOOKUP(S12,天気タグ!$B$3:$AG$39,35))</f>
        <v>晴</v>
      </c>
      <c r="S12" s="68">
        <f>IF(S9=0,"",RIGHT(S9,2)*1)</f>
        <v>2</v>
      </c>
      <c r="T12" s="68" t="str">
        <f>IF(T$9=0,"",HLOOKUP(U12,天気タグ!$B$3:$AG$39,35))</f>
        <v>晴</v>
      </c>
      <c r="U12" s="68">
        <f>IF(U9=0,"",RIGHT(U9,2)*1)</f>
        <v>2</v>
      </c>
      <c r="V12" s="68" t="str">
        <f>IF(V$9=0,"",HLOOKUP(W12,天気タグ!$B$3:$AG$39,35))</f>
        <v>晴</v>
      </c>
      <c r="W12" s="68">
        <f>IF(W9=0,"",RIGHT(W9,2)*1)</f>
        <v>2</v>
      </c>
      <c r="X12" s="68" t="str">
        <f>IF(X$9=0,"",HLOOKUP(Y12,天気タグ!$B$3:$AG$39,35))</f>
        <v>晴</v>
      </c>
      <c r="Y12" s="68">
        <f>IF(Y9=0,"",RIGHT(Y9,2)*1)</f>
        <v>2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25.8</v>
      </c>
      <c r="E13" s="70"/>
      <c r="F13" s="70">
        <v>26.5</v>
      </c>
      <c r="G13" s="68"/>
      <c r="H13" s="70">
        <v>28</v>
      </c>
      <c r="I13" s="70"/>
      <c r="J13" s="70">
        <v>27.2</v>
      </c>
      <c r="K13" s="70"/>
      <c r="L13" s="70">
        <v>26.6</v>
      </c>
      <c r="M13" s="70"/>
      <c r="N13" s="69">
        <v>26.8</v>
      </c>
      <c r="O13" s="70"/>
      <c r="P13" s="70">
        <v>29.2</v>
      </c>
      <c r="Q13" s="70"/>
      <c r="R13" s="70">
        <v>26</v>
      </c>
      <c r="S13" s="68"/>
      <c r="T13" s="70">
        <v>26.2</v>
      </c>
      <c r="U13" s="70"/>
      <c r="V13" s="70">
        <v>24.8</v>
      </c>
      <c r="W13" s="70"/>
      <c r="X13" s="70">
        <v>26.5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25.2</v>
      </c>
      <c r="E14" s="76"/>
      <c r="F14" s="77">
        <v>24.6</v>
      </c>
      <c r="G14" s="77"/>
      <c r="H14" s="77">
        <v>27.7</v>
      </c>
      <c r="I14" s="77"/>
      <c r="J14" s="77">
        <v>22.7</v>
      </c>
      <c r="K14" s="77"/>
      <c r="L14" s="77">
        <v>27.4</v>
      </c>
      <c r="M14" s="77"/>
      <c r="N14" s="76">
        <v>21.6</v>
      </c>
      <c r="O14" s="76"/>
      <c r="P14" s="77">
        <v>23.9</v>
      </c>
      <c r="Q14" s="77"/>
      <c r="R14" s="77">
        <v>22.2</v>
      </c>
      <c r="S14" s="77"/>
      <c r="T14" s="77">
        <v>29.3</v>
      </c>
      <c r="U14" s="77"/>
      <c r="V14" s="77">
        <v>17.399999999999999</v>
      </c>
      <c r="W14" s="77"/>
      <c r="X14" s="77">
        <v>24.7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0.31</v>
      </c>
      <c r="E26" s="98"/>
      <c r="F26" s="68">
        <v>0.35</v>
      </c>
      <c r="G26" s="98"/>
      <c r="H26" s="68">
        <v>0.28999999999999998</v>
      </c>
      <c r="I26" s="98"/>
      <c r="J26" s="68">
        <v>0.08</v>
      </c>
      <c r="K26" s="98"/>
      <c r="L26" s="68">
        <v>0.06</v>
      </c>
      <c r="M26" s="98"/>
      <c r="N26" s="97">
        <v>0.12</v>
      </c>
      <c r="O26" s="98"/>
      <c r="P26" s="98">
        <v>0.12</v>
      </c>
      <c r="Q26" s="98"/>
      <c r="R26" s="68">
        <v>0.22</v>
      </c>
      <c r="S26" s="98"/>
      <c r="T26" s="68">
        <v>0.23</v>
      </c>
      <c r="U26" s="98"/>
      <c r="V26" s="68">
        <v>0</v>
      </c>
      <c r="W26" s="98"/>
      <c r="X26" s="68">
        <v>0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0.24</v>
      </c>
      <c r="E36" s="98"/>
      <c r="F36" s="68">
        <v>0.2</v>
      </c>
      <c r="G36" s="98"/>
      <c r="H36" s="68">
        <v>0.23</v>
      </c>
      <c r="I36" s="98"/>
      <c r="J36" s="68">
        <v>0.24</v>
      </c>
      <c r="K36" s="98"/>
      <c r="L36" s="68">
        <v>0.22</v>
      </c>
      <c r="M36" s="98"/>
      <c r="N36" s="97">
        <v>0.21</v>
      </c>
      <c r="O36" s="98"/>
      <c r="P36" s="98">
        <v>0.19</v>
      </c>
      <c r="Q36" s="98"/>
      <c r="R36" s="68">
        <v>0.1</v>
      </c>
      <c r="S36" s="98"/>
      <c r="T36" s="68">
        <v>0.09</v>
      </c>
      <c r="U36" s="98"/>
      <c r="V36" s="68">
        <v>0.06</v>
      </c>
      <c r="W36" s="98"/>
      <c r="X36" s="68">
        <v>0.05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1.4999999999999999E-2</v>
      </c>
      <c r="E39" s="96"/>
      <c r="F39" s="68">
        <v>3.0000000000000001E-3</v>
      </c>
      <c r="G39" s="96"/>
      <c r="H39" s="68">
        <v>4.0000000000000001E-3</v>
      </c>
      <c r="I39" s="96"/>
      <c r="J39" s="68">
        <v>2E-3</v>
      </c>
      <c r="K39" s="96"/>
      <c r="L39" s="68">
        <v>1.2999999999999999E-2</v>
      </c>
      <c r="M39" s="96"/>
      <c r="N39" s="95">
        <v>0</v>
      </c>
      <c r="O39" s="96"/>
      <c r="P39" s="96">
        <v>0</v>
      </c>
      <c r="Q39" s="96"/>
      <c r="R39" s="68">
        <v>2E-3</v>
      </c>
      <c r="S39" s="96"/>
      <c r="T39" s="68">
        <v>5.0000000000000001E-3</v>
      </c>
      <c r="U39" s="96"/>
      <c r="V39" s="68">
        <v>0</v>
      </c>
      <c r="W39" s="96"/>
      <c r="X39" s="68">
        <v>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1.7000000000000001E-2</v>
      </c>
      <c r="E43" s="96"/>
      <c r="F43" s="68">
        <v>3.0000000000000001E-3</v>
      </c>
      <c r="G43" s="96"/>
      <c r="H43" s="68">
        <v>1.2999999999999999E-2</v>
      </c>
      <c r="I43" s="96"/>
      <c r="J43" s="68">
        <v>0</v>
      </c>
      <c r="K43" s="96"/>
      <c r="L43" s="68">
        <v>1.2999999999999999E-2</v>
      </c>
      <c r="M43" s="96"/>
      <c r="N43" s="95">
        <v>3.0000000000000001E-3</v>
      </c>
      <c r="O43" s="96"/>
      <c r="P43" s="96">
        <v>6.0000000000000001E-3</v>
      </c>
      <c r="Q43" s="96"/>
      <c r="R43" s="68">
        <v>3.0000000000000001E-3</v>
      </c>
      <c r="S43" s="96"/>
      <c r="T43" s="68">
        <v>4.0000000000000001E-3</v>
      </c>
      <c r="U43" s="96"/>
      <c r="V43" s="68">
        <v>0</v>
      </c>
      <c r="W43" s="96"/>
      <c r="X43" s="68">
        <v>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8.0000000000000002E-3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>
        <v>4.2</v>
      </c>
      <c r="E51" s="70"/>
      <c r="F51" s="68">
        <v>3.4</v>
      </c>
      <c r="G51" s="70"/>
      <c r="H51" s="68">
        <v>4.3</v>
      </c>
      <c r="I51" s="70"/>
      <c r="J51" s="68">
        <v>4.9000000000000004</v>
      </c>
      <c r="K51" s="70"/>
      <c r="L51" s="68">
        <v>5.8</v>
      </c>
      <c r="M51" s="70"/>
      <c r="N51" s="69">
        <v>7</v>
      </c>
      <c r="O51" s="70"/>
      <c r="P51" s="70">
        <v>6.9</v>
      </c>
      <c r="Q51" s="70"/>
      <c r="R51" s="68">
        <v>3.2</v>
      </c>
      <c r="S51" s="70"/>
      <c r="T51" s="68">
        <v>3.1</v>
      </c>
      <c r="U51" s="70"/>
      <c r="V51" s="68">
        <v>3.4</v>
      </c>
      <c r="W51" s="70"/>
      <c r="X51" s="68">
        <v>3.4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6.4</v>
      </c>
      <c r="E53" s="70"/>
      <c r="F53" s="68">
        <v>4.8</v>
      </c>
      <c r="G53" s="70"/>
      <c r="H53" s="68">
        <v>4.9000000000000004</v>
      </c>
      <c r="I53" s="70"/>
      <c r="J53" s="68">
        <v>4.8</v>
      </c>
      <c r="K53" s="70"/>
      <c r="L53" s="68">
        <v>5</v>
      </c>
      <c r="M53" s="70"/>
      <c r="N53" s="69">
        <v>7.3</v>
      </c>
      <c r="O53" s="70"/>
      <c r="P53" s="70">
        <v>7.5</v>
      </c>
      <c r="Q53" s="70"/>
      <c r="R53" s="68">
        <v>3.3</v>
      </c>
      <c r="S53" s="70"/>
      <c r="T53" s="68">
        <v>3.4</v>
      </c>
      <c r="U53" s="70"/>
      <c r="V53" s="68">
        <v>2.6</v>
      </c>
      <c r="W53" s="70"/>
      <c r="X53" s="68">
        <v>2.7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>
        <v>12.234346499999999</v>
      </c>
      <c r="E54" s="70"/>
      <c r="F54" s="68">
        <v>12.2482854</v>
      </c>
      <c r="G54" s="70"/>
      <c r="H54" s="68">
        <v>12.784644200000001</v>
      </c>
      <c r="I54" s="70"/>
      <c r="J54" s="68">
        <v>3.8954740000000001</v>
      </c>
      <c r="K54" s="70"/>
      <c r="L54" s="68">
        <v>3.4846881000000001</v>
      </c>
      <c r="M54" s="70"/>
      <c r="N54" s="69">
        <v>4.3329105999999999</v>
      </c>
      <c r="O54" s="70"/>
      <c r="P54" s="70">
        <v>4.6453623000000004</v>
      </c>
      <c r="Q54" s="70"/>
      <c r="R54" s="68">
        <v>6.5869010999999995</v>
      </c>
      <c r="S54" s="70"/>
      <c r="T54" s="68">
        <v>6.6195585999999995</v>
      </c>
      <c r="U54" s="70"/>
      <c r="V54" s="68">
        <v>20.412452600000002</v>
      </c>
      <c r="W54" s="70"/>
      <c r="X54" s="68">
        <v>20.378944499999999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68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>
        <v>0</v>
      </c>
      <c r="Q57" s="67">
        <f>P57/1000</f>
        <v>0</v>
      </c>
      <c r="R57" s="68">
        <v>3.0000000000000001E-3</v>
      </c>
      <c r="S57" s="67">
        <f>R57/1000</f>
        <v>3.0000000000000001E-6</v>
      </c>
      <c r="T57" s="68">
        <v>1E-3</v>
      </c>
      <c r="U57" s="67">
        <f>T57/1000</f>
        <v>9.9999999999999995E-7</v>
      </c>
      <c r="V57" s="68">
        <v>0</v>
      </c>
      <c r="W57" s="67">
        <f>V57/1000</f>
        <v>0</v>
      </c>
      <c r="X57" s="68">
        <v>0</v>
      </c>
      <c r="Y57" s="67">
        <f>X57/1000</f>
        <v>0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68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>
        <v>0</v>
      </c>
      <c r="Q58" s="67">
        <f>P58/1000</f>
        <v>0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68">
        <v>0</v>
      </c>
      <c r="Y58" s="67">
        <f>X58/1000</f>
        <v>0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0.8</v>
      </c>
      <c r="E61" s="70"/>
      <c r="F61" s="68">
        <v>0.9</v>
      </c>
      <c r="G61" s="70"/>
      <c r="H61" s="68">
        <v>0.7</v>
      </c>
      <c r="I61" s="70"/>
      <c r="J61" s="68">
        <v>0.7</v>
      </c>
      <c r="K61" s="70"/>
      <c r="L61" s="68">
        <v>0.8</v>
      </c>
      <c r="M61" s="70"/>
      <c r="N61" s="69">
        <v>0.3</v>
      </c>
      <c r="O61" s="70"/>
      <c r="P61" s="70">
        <v>0.4</v>
      </c>
      <c r="Q61" s="70"/>
      <c r="R61" s="68">
        <v>0.6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68">
        <v>7</v>
      </c>
      <c r="G62" s="70"/>
      <c r="H62" s="68">
        <v>6.6</v>
      </c>
      <c r="I62" s="70"/>
      <c r="J62" s="68">
        <v>7.1</v>
      </c>
      <c r="K62" s="70"/>
      <c r="L62" s="68">
        <v>7.1</v>
      </c>
      <c r="M62" s="70"/>
      <c r="N62" s="69">
        <v>6.8</v>
      </c>
      <c r="O62" s="70"/>
      <c r="P62" s="70">
        <v>6.8</v>
      </c>
      <c r="Q62" s="70"/>
      <c r="R62" s="68">
        <v>7.1</v>
      </c>
      <c r="S62" s="70"/>
      <c r="T62" s="68">
        <v>7</v>
      </c>
      <c r="U62" s="70"/>
      <c r="V62" s="68">
        <v>6.4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0.7</v>
      </c>
      <c r="G65" s="70"/>
      <c r="H65" s="68">
        <v>1</v>
      </c>
      <c r="I65" s="70"/>
      <c r="J65" s="68">
        <v>0.5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1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0.2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>
        <v>0</v>
      </c>
      <c r="E78" s="95"/>
      <c r="F78" s="68">
        <v>0</v>
      </c>
      <c r="G78" s="96"/>
      <c r="H78" s="96">
        <v>0</v>
      </c>
      <c r="I78" s="96"/>
      <c r="J78" s="96">
        <v>0</v>
      </c>
      <c r="K78" s="96"/>
      <c r="L78" s="96">
        <v>0</v>
      </c>
      <c r="M78" s="96"/>
      <c r="N78" s="95">
        <v>0</v>
      </c>
      <c r="O78" s="95"/>
      <c r="P78" s="96">
        <v>1E-3</v>
      </c>
      <c r="Q78" s="96"/>
      <c r="R78" s="68">
        <v>0</v>
      </c>
      <c r="S78" s="96"/>
      <c r="T78" s="96">
        <v>0</v>
      </c>
      <c r="U78" s="96"/>
      <c r="V78" s="96">
        <v>0</v>
      </c>
      <c r="W78" s="96"/>
      <c r="X78" s="96">
        <v>0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>
        <v>3.0000000000000001E-3</v>
      </c>
      <c r="E79" s="95"/>
      <c r="F79" s="68">
        <v>0</v>
      </c>
      <c r="G79" s="96"/>
      <c r="H79" s="96">
        <v>4.0000000000000001E-3</v>
      </c>
      <c r="I79" s="96"/>
      <c r="J79" s="96">
        <v>0</v>
      </c>
      <c r="K79" s="96"/>
      <c r="L79" s="96">
        <v>4.0000000000000001E-3</v>
      </c>
      <c r="M79" s="96"/>
      <c r="N79" s="95">
        <v>0</v>
      </c>
      <c r="O79" s="95"/>
      <c r="P79" s="96">
        <v>3.0000000000000001E-3</v>
      </c>
      <c r="Q79" s="96"/>
      <c r="R79" s="68">
        <v>0</v>
      </c>
      <c r="S79" s="96"/>
      <c r="T79" s="96">
        <v>3.0000000000000001E-3</v>
      </c>
      <c r="U79" s="96"/>
      <c r="V79" s="96">
        <v>0</v>
      </c>
      <c r="W79" s="96"/>
      <c r="X79" s="96">
        <v>0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0.4</v>
      </c>
      <c r="I81" s="70"/>
      <c r="J81" s="70">
        <v>1</v>
      </c>
      <c r="K81" s="70"/>
      <c r="L81" s="70">
        <v>0.3</v>
      </c>
      <c r="M81" s="70"/>
      <c r="N81" s="69">
        <v>1</v>
      </c>
      <c r="O81" s="69"/>
      <c r="P81" s="70">
        <v>0.5</v>
      </c>
      <c r="Q81" s="70"/>
      <c r="R81" s="68">
        <v>0.8</v>
      </c>
      <c r="S81" s="70"/>
      <c r="T81" s="70">
        <v>0.6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>
        <v>12.234346499999999</v>
      </c>
      <c r="E82" s="69"/>
      <c r="F82" s="68">
        <v>12.2482854</v>
      </c>
      <c r="G82" s="70"/>
      <c r="H82" s="70">
        <v>12.784644200000001</v>
      </c>
      <c r="I82" s="70"/>
      <c r="J82" s="70">
        <v>3.8954740000000001</v>
      </c>
      <c r="K82" s="70"/>
      <c r="L82" s="70">
        <v>3.4846881000000001</v>
      </c>
      <c r="M82" s="70"/>
      <c r="N82" s="69">
        <v>4.3329105999999999</v>
      </c>
      <c r="O82" s="69"/>
      <c r="P82" s="70">
        <v>4.6453623000000004</v>
      </c>
      <c r="Q82" s="70"/>
      <c r="R82" s="68">
        <v>6.5869010999999995</v>
      </c>
      <c r="S82" s="70"/>
      <c r="T82" s="70">
        <v>6.6195585999999995</v>
      </c>
      <c r="U82" s="70"/>
      <c r="V82" s="70">
        <v>20.412452600000002</v>
      </c>
      <c r="W82" s="70"/>
      <c r="X82" s="70">
        <v>20.378944499999999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0.2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68">
        <v>7</v>
      </c>
      <c r="G91" s="70"/>
      <c r="H91" s="70">
        <v>6.6</v>
      </c>
      <c r="I91" s="70"/>
      <c r="J91" s="70">
        <v>7.1</v>
      </c>
      <c r="K91" s="70"/>
      <c r="L91" s="70">
        <v>7.1</v>
      </c>
      <c r="M91" s="70"/>
      <c r="N91" s="69">
        <v>6.8</v>
      </c>
      <c r="O91" s="69"/>
      <c r="P91" s="70">
        <v>6.8</v>
      </c>
      <c r="Q91" s="70"/>
      <c r="R91" s="68">
        <v>7.1</v>
      </c>
      <c r="S91" s="70"/>
      <c r="T91" s="70">
        <v>7</v>
      </c>
      <c r="U91" s="70"/>
      <c r="V91" s="70">
        <v>6.4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5.2</v>
      </c>
      <c r="E100" s="69"/>
      <c r="F100" s="68">
        <v>4.8</v>
      </c>
      <c r="G100" s="70"/>
      <c r="H100" s="70">
        <v>5.2</v>
      </c>
      <c r="I100" s="70"/>
      <c r="J100" s="70">
        <v>3.6</v>
      </c>
      <c r="K100" s="70"/>
      <c r="L100" s="70">
        <v>3.8</v>
      </c>
      <c r="M100" s="70"/>
      <c r="N100" s="69">
        <v>4.7</v>
      </c>
      <c r="O100" s="69"/>
      <c r="P100" s="70">
        <v>4.7</v>
      </c>
      <c r="Q100" s="70"/>
      <c r="R100" s="68">
        <v>3.2</v>
      </c>
      <c r="S100" s="70"/>
      <c r="T100" s="70">
        <v>3.2</v>
      </c>
      <c r="U100" s="70"/>
      <c r="V100" s="70">
        <v>6</v>
      </c>
      <c r="W100" s="70"/>
      <c r="X100" s="70">
        <v>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0.31</v>
      </c>
      <c r="E101" s="69"/>
      <c r="F101" s="68">
        <v>0.35</v>
      </c>
      <c r="G101" s="70"/>
      <c r="H101" s="70">
        <v>0.28999999999999998</v>
      </c>
      <c r="I101" s="70"/>
      <c r="J101" s="70">
        <v>0.08</v>
      </c>
      <c r="K101" s="70"/>
      <c r="L101" s="70">
        <v>0.06</v>
      </c>
      <c r="M101" s="70"/>
      <c r="N101" s="69">
        <v>0.12</v>
      </c>
      <c r="O101" s="69"/>
      <c r="P101" s="70">
        <v>0.12</v>
      </c>
      <c r="Q101" s="70"/>
      <c r="R101" s="68">
        <v>0.22</v>
      </c>
      <c r="S101" s="70"/>
      <c r="T101" s="70">
        <v>0.23</v>
      </c>
      <c r="U101" s="70"/>
      <c r="V101" s="70">
        <v>0</v>
      </c>
      <c r="W101" s="70"/>
      <c r="X101" s="70">
        <v>0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45139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45139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45140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45141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45142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45143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45144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45145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45146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45147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45148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45149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45150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45151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45152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45153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45154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45155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45156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45157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45158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45159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45160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45161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45162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45163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45164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45165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45166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45167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45168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45169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2023-11-29T04:00:22Z</cp:lastPrinted>
  <dcterms:created xsi:type="dcterms:W3CDTF">2020-11-06T01:25:08Z</dcterms:created>
  <dcterms:modified xsi:type="dcterms:W3CDTF">2023-11-29T04:00:25Z</dcterms:modified>
</cp:coreProperties>
</file>