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7月月報\"/>
    </mc:Choice>
  </mc:AlternateContent>
  <xr:revisionPtr revIDLastSave="0" documentId="8_{E53AF531-2479-40B8-9201-28A149C38E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" i="7"/>
  <c r="AH6" i="7" l="1"/>
  <c r="AI6" i="7" s="1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<sst xmlns="http://schemas.openxmlformats.org/spreadsheetml/2006/main" count="5388" uniqueCount="438">
  <si>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</si>
  <si>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</si>
  <si>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</si>
  <si>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</si>
  <si>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</si>
  <si>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</si>
  <si>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</si>
  <si>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</si>
  <si>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</si>
  <si>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</si>
  <si>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</si>
  <si>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</si>
  <si>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</si>
  <si>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</si>
  <si>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</si>
  <si>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</si>
  <si>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</si>
  <si>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</si>
  <si>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</si>
  <si>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</si>
  <si>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</si>
  <si>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</si>
  <si>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</si>
  <si>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</si>
  <si>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</si>
  <si>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</si>
  <si>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</si>
  <si>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</si>
  <si>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</si>
  <si>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</si>
  <si>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</si>
  <si>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</si>
  <si>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</si>
  <si>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</si>
  <si>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</si>
  <si>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</si>
  <si>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</si>
  <si>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</si>
  <si>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</si>
  <si>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</si>
  <si>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</si>
  <si>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</si>
  <si>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</si>
  <si>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</si>
  <si>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</si>
  <si>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</si>
  <si>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</si>
  <si>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</si>
  <si>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</si>
  <si>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</si>
  <si>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</si>
  <si>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</si>
  <si>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</si>
  <si>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</si>
  <si>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</si>
  <si>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</si>
  <si>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</si>
  <si>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</si>
  <si>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</si>
  <si>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</si>
  <si>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</si>
  <si>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</si>
  <si>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</si>
  <si>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</si>
  <si>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</si>
  <si>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</si>
  <si>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</si>
  <si>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</si>
  <si>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</si>
  <si>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</si>
  <si>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</si>
  <si>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</si>
  <si>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</si>
  <si>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</si>
  <si>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</si>
  <si>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</si>
  <si>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</si>
  <si>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</si>
  <si>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</si>
  <si>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</si>
  <si>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</si>
  <si>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</si>
  <si>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</si>
  <si>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</si>
  <si>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</si>
  <si>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</si>
  <si>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</si>
  <si>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</si>
  <si>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</si>
  <si>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</si>
  <si>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</si>
  <si>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</si>
  <si>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</si>
  <si>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</si>
  <si>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</si>
  <si>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</si>
  <si>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</si>
  <si>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</si>
  <si>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</si>
  <si>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</si>
  <si>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</si>
  <si>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</si>
  <si>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</si>
  <si>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</si>
  <si>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</si>
  <si>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</si>
  <si>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</si>
  <si>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</si>
  <si>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</si>
  <si>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</si>
  <si>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</si>
  <si>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</si>
  <si>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</si>
  <si>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</si>
  <si>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</si>
  <si>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</si>
  <si>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</si>
  <si>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</si>
  <si>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</si>
  <si>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</si>
  <si>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</si>
  <si>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</si>
  <si>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</si>
  <si>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</si>
  <si>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</si>
  <si>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</si>
  <si>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</si>
  <si>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</si>
  <si>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</si>
  <si>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</si>
  <si>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</si>
  <si>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</si>
  <si>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</si>
  <si>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</si>
  <si>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</si>
  <si>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</si>
  <si>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</si>
  <si>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</si>
  <si>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</si>
  <si>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</si>
  <si>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</si>
  <si>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</si>
  <si>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</si>
  <si>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</si>
  <si>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</si>
  <si>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</si>
  <si>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</si>
  <si>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</si>
  <si>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</si>
  <si>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</si>
  <si>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</si>
  <si>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</si>
  <si>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</si>
  <si>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</si>
  <si>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</si>
  <si>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</si>
  <si>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</si>
  <si>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</si>
  <si>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</si>
  <si>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</si>
  <si>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</si>
  <si>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</si>
  <si>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</si>
  <si>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</si>
  <si>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</si>
  <si>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</si>
  <si>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</si>
  <si>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</si>
  <si>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</si>
  <si>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</si>
  <si>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</si>
  <si>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</si>
  <si>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</si>
  <si>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</si>
  <si>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</si>
  <si>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</si>
  <si>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</si>
  <si>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</si>
  <si>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</si>
  <si>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</si>
  <si>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</si>
  <si>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</si>
  <si>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</si>
  <si>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</si>
  <si>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</si>
  <si>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</si>
  <si>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</si>
  <si>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</si>
  <si>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</si>
  <si>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</si>
  <si>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</si>
  <si>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</si>
  <si>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</si>
  <si>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</si>
  <si>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</si>
  <si>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</si>
  <si>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</si>
  <si>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</si>
  <si>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</si>
  <si>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</si>
  <si>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</si>
  <si>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</si>
  <si>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</si>
  <si>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</si>
  <si>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</si>
  <si>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</si>
  <si>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</si>
  <si>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</si>
  <si>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</si>
  <si>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</si>
  <si>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</si>
  <si>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</si>
  <si>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</si>
  <si>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</si>
  <si>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</si>
  <si>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</si>
  <si>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</si>
  <si>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</si>
  <si>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</si>
  <si>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</si>
  <si>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</si>
  <si>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</si>
  <si>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</si>
  <si>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</si>
  <si>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</si>
  <si>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</si>
  <si>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</si>
  <si>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</si>
  <si>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</si>
  <si>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</si>
  <si>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</si>
  <si>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</si>
  <si>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</si>
  <si>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</si>
  <si>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</si>
  <si>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</si>
  <si>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</si>
  <si>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</si>
  <si>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</si>
  <si>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</si>
  <si>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</si>
  <si>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</si>
  <si>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</si>
  <si>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</si>
  <si>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</si>
  <si>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</si>
  <si>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</si>
  <si>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</si>
  <si>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</si>
  <si>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</si>
  <si>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</si>
  <si>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</si>
  <si>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</si>
  <si>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</si>
  <si>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</si>
  <si>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</si>
  <si>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</si>
  <si>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</si>
  <si>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</si>
  <si>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</si>
  <si>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</si>
  <si>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</si>
  <si>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</si>
  <si>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</si>
  <si>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</si>
  <si>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</si>
  <si>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</si>
  <si>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</si>
  <si>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</si>
  <si>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</si>
  <si>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</si>
  <si>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</si>
  <si>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</si>
  <si>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</si>
  <si>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</si>
  <si>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</si>
  <si>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</si>
  <si>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</si>
  <si>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</si>
  <si>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</si>
  <si>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</si>
  <si>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</si>
  <si>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</si>
  <si>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</si>
  <si>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</si>
  <si>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</si>
  <si>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</si>
  <si>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</si>
  <si>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</si>
  <si>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</si>
  <si>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</si>
  <si>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</si>
  <si>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</si>
  <si>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</si>
  <si>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</si>
  <si>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</si>
  <si>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</si>
  <si>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</si>
  <si>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</si>
  <si>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</si>
  <si>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</si>
  <si>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</si>
  <si>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</si>
  <si>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</si>
  <si>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</si>
  <si>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</si>
  <si>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</si>
  <si>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</si>
  <si>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</si>
  <si>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</si>
  <si>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</si>
  <si>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</si>
  <si>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</si>
  <si>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</si>
  <si>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</si>
  <si>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</si>
  <si>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</si>
  <si>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</si>
  <si>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</si>
  <si>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</si>
  <si>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</si>
  <si>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</si>
  <si>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</si>
  <si>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</si>
  <si>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</si>
  <si>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</si>
  <si>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</si>
  <si>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</si>
  <si>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</si>
  <si>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</si>
  <si>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</si>
  <si>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</si>
  <si>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</si>
  <si>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</si>
  <si>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</si>
  <si>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</si>
  <si>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</si>
  <si>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</si>
  <si>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</si>
  <si>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</si>
  <si>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</si>
  <si>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</si>
  <si>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</si>
  <si>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</si>
  <si>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</si>
  <si>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</si>
  <si>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</si>
  <si>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</si>
  <si>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</si>
  <si>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</si>
  <si>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</si>
  <si>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</si>
  <si>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</si>
  <si>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</si>
  <si>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</si>
  <si>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</si>
  <si>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</si>
  <si>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</si>
  <si>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</si>
  <si>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</si>
  <si>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</si>
  <si>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</si>
  <si>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</si>
  <si>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</si>
  <si>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</si>
  <si>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</si>
  <si>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</si>
  <si>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</si>
  <si>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</si>
  <si>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</si>
  <si>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</si>
  <si>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</si>
  <si>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</si>
  <si>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</si>
  <si>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</si>
  <si>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</si>
  <si>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</si>
  <si>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</si>
  <si>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</si>
  <si>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</si>
  <si>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</si>
  <si>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</si>
  <si>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</si>
  <si>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</si>
  <si>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</si>
  <si>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</si>
  <si>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</si>
  <si>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</si>
  <si>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</si>
  <si>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</si>
  <si>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</si>
  <si>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</si>
  <si>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</si>
  <si>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</si>
  <si>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</si>
  <si>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</si>
  <si>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</si>
  <si>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</si>
  <si>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</si>
  <si>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</si>
  <si>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</si>
  <si>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</si>
  <si>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</si>
  <si>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</si>
  <si>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雨/曇</t>
  </si>
  <si>
    <t>晴</t>
  </si>
  <si>
    <t>雨|曇</t>
  </si>
  <si>
    <t>曇/雨</t>
  </si>
  <si>
    <t>晴/曇</t>
  </si>
  <si>
    <t>曇</t>
  </si>
  <si>
    <t>晴|雨</t>
  </si>
  <si>
    <t>晴|曇</t>
  </si>
  <si>
    <t>曇|雨</t>
  </si>
  <si>
    <t>曇|晴</t>
  </si>
  <si>
    <t>2023/07/03</t>
  </si>
  <si>
    <t>2023/07/12</t>
  </si>
  <si>
    <t>09:33</t>
  </si>
  <si>
    <t>09:44</t>
  </si>
  <si>
    <t>10:46</t>
  </si>
  <si>
    <t>10:21</t>
  </si>
  <si>
    <t>10:03</t>
  </si>
  <si>
    <t>10:02</t>
  </si>
  <si>
    <t>10:48</t>
  </si>
  <si>
    <t>09:42</t>
  </si>
  <si>
    <t>09:20</t>
  </si>
  <si>
    <t>10:20</t>
  </si>
  <si>
    <t>10:33</t>
  </si>
  <si>
    <t>0.004未満</t>
  </si>
  <si>
    <t>0.001未満</t>
  </si>
  <si>
    <t>0.02未満</t>
  </si>
  <si>
    <t>0.05未満</t>
  </si>
  <si>
    <t>0.000001未満</t>
  </si>
  <si>
    <t>0.002未満</t>
  </si>
  <si>
    <t>0.2未満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</si>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</sst>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N22" sqref="N22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03">
        <v>45017</v>
      </c>
      <c r="B2" s="203"/>
      <c r="C2" s="204">
        <v>45108</v>
      </c>
      <c r="D2" s="20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07" t="s">
        <v>349</v>
      </c>
      <c r="E4" s="217" t="s">
        <v>353</v>
      </c>
      <c r="F4" s="213" t="s">
        <v>356</v>
      </c>
      <c r="G4" s="227" t="s">
        <v>359</v>
      </c>
      <c r="H4" s="225" t="s">
        <v>401</v>
      </c>
      <c r="I4" s="232" t="s">
        <v>374</v>
      </c>
      <c r="J4" s="217" t="s">
        <v>375</v>
      </c>
      <c r="K4" s="215" t="s">
        <v>376</v>
      </c>
      <c r="L4" s="213" t="s">
        <v>377</v>
      </c>
      <c r="M4" s="227" t="s">
        <v>378</v>
      </c>
      <c r="N4" s="225" t="s">
        <v>379</v>
      </c>
      <c r="O4" s="230"/>
      <c r="P4" s="241"/>
      <c r="Q4" s="235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08"/>
      <c r="E5" s="229"/>
      <c r="F5" s="214"/>
      <c r="G5" s="228"/>
      <c r="H5" s="226"/>
      <c r="I5" s="218"/>
      <c r="J5" s="218"/>
      <c r="K5" s="216"/>
      <c r="L5" s="214"/>
      <c r="M5" s="228"/>
      <c r="N5" s="226"/>
      <c r="O5" s="231"/>
      <c r="P5" s="242"/>
      <c r="Q5" s="236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09" t="s">
        <v>351</v>
      </c>
      <c r="E6" s="223" t="s">
        <v>354</v>
      </c>
      <c r="F6" s="223" t="s">
        <v>357</v>
      </c>
      <c r="G6" s="211" t="s">
        <v>360</v>
      </c>
      <c r="H6" s="219" t="s">
        <v>402</v>
      </c>
      <c r="I6" s="221" t="s">
        <v>380</v>
      </c>
      <c r="J6" s="221" t="s">
        <v>381</v>
      </c>
      <c r="K6" s="211" t="s">
        <v>382</v>
      </c>
      <c r="L6" s="223" t="s">
        <v>383</v>
      </c>
      <c r="M6" s="211" t="s">
        <v>384</v>
      </c>
      <c r="N6" s="219" t="s">
        <v>385</v>
      </c>
      <c r="O6" s="233"/>
      <c r="P6" s="237"/>
      <c r="Q6" s="239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10"/>
      <c r="E7" s="224"/>
      <c r="F7" s="224"/>
      <c r="G7" s="212"/>
      <c r="H7" s="220"/>
      <c r="I7" s="222"/>
      <c r="J7" s="222"/>
      <c r="K7" s="212"/>
      <c r="L7" s="224"/>
      <c r="M7" s="212"/>
      <c r="N7" s="220"/>
      <c r="O7" s="234"/>
      <c r="P7" s="238"/>
      <c r="Q7" s="240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414</v>
      </c>
      <c r="E9" s="152" t="s">
        <v>414</v>
      </c>
      <c r="F9" s="152" t="s">
        <v>414</v>
      </c>
      <c r="G9" s="152" t="s">
        <v>414</v>
      </c>
      <c r="H9" s="152" t="s">
        <v>414</v>
      </c>
      <c r="I9" s="152" t="s">
        <v>415</v>
      </c>
      <c r="J9" s="152" t="s">
        <v>415</v>
      </c>
      <c r="K9" s="152" t="s">
        <v>415</v>
      </c>
      <c r="L9" s="152" t="s">
        <v>415</v>
      </c>
      <c r="M9" s="152" t="s">
        <v>415</v>
      </c>
      <c r="N9" s="186" t="s">
        <v>415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416</v>
      </c>
      <c r="E10" s="68" t="s">
        <v>417</v>
      </c>
      <c r="F10" s="68" t="s">
        <v>418</v>
      </c>
      <c r="G10" s="68" t="s">
        <v>419</v>
      </c>
      <c r="H10" s="68" t="s">
        <v>420</v>
      </c>
      <c r="I10" s="66" t="s">
        <v>421</v>
      </c>
      <c r="J10" s="68" t="s">
        <v>422</v>
      </c>
      <c r="K10" s="68" t="s">
        <v>423</v>
      </c>
      <c r="L10" s="68" t="s">
        <v>424</v>
      </c>
      <c r="M10" s="68" t="s">
        <v>425</v>
      </c>
      <c r="N10" s="115" t="s">
        <v>426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405</v>
      </c>
      <c r="E11" s="68" t="s">
        <v>405</v>
      </c>
      <c r="F11" s="68" t="s">
        <v>405</v>
      </c>
      <c r="G11" s="68" t="s">
        <v>405</v>
      </c>
      <c r="H11" s="68" t="s">
        <v>405</v>
      </c>
      <c r="I11" s="66" t="s">
        <v>411</v>
      </c>
      <c r="J11" s="68" t="s">
        <v>411</v>
      </c>
      <c r="K11" s="68" t="s">
        <v>411</v>
      </c>
      <c r="L11" s="68" t="s">
        <v>411</v>
      </c>
      <c r="M11" s="68" t="s">
        <v>411</v>
      </c>
      <c r="N11" s="115" t="s">
        <v>411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406</v>
      </c>
      <c r="E12" s="68" t="s">
        <v>406</v>
      </c>
      <c r="F12" s="68" t="s">
        <v>406</v>
      </c>
      <c r="G12" s="68" t="s">
        <v>406</v>
      </c>
      <c r="H12" s="68" t="s">
        <v>406</v>
      </c>
      <c r="I12" s="66" t="s">
        <v>412</v>
      </c>
      <c r="J12" s="68" t="s">
        <v>412</v>
      </c>
      <c r="K12" s="68" t="s">
        <v>412</v>
      </c>
      <c r="L12" s="68" t="s">
        <v>412</v>
      </c>
      <c r="M12" s="68" t="s">
        <v>412</v>
      </c>
      <c r="N12" s="115" t="s">
        <v>412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26.8</v>
      </c>
      <c r="E13" s="70">
        <v>28.1</v>
      </c>
      <c r="F13" s="70">
        <v>28.8</v>
      </c>
      <c r="G13" s="70">
        <v>28.9</v>
      </c>
      <c r="H13" s="70">
        <v>27.8</v>
      </c>
      <c r="I13" s="69">
        <v>27.5</v>
      </c>
      <c r="J13" s="70">
        <v>30</v>
      </c>
      <c r="K13" s="70">
        <v>25.5</v>
      </c>
      <c r="L13" s="70">
        <v>26.2</v>
      </c>
      <c r="M13" s="70">
        <v>25.2</v>
      </c>
      <c r="N13" s="187">
        <v>28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21.7</v>
      </c>
      <c r="E14" s="77">
        <v>22</v>
      </c>
      <c r="F14" s="77">
        <v>23.3</v>
      </c>
      <c r="G14" s="77">
        <v>20</v>
      </c>
      <c r="H14" s="77">
        <v>23.6</v>
      </c>
      <c r="I14" s="76">
        <v>19.7</v>
      </c>
      <c r="J14" s="77">
        <v>23.1</v>
      </c>
      <c r="K14" s="77">
        <v>19.7</v>
      </c>
      <c r="L14" s="77">
        <v>26.4</v>
      </c>
      <c r="M14" s="77">
        <v>17.399999999999999</v>
      </c>
      <c r="N14" s="188">
        <v>22.7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1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2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3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3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3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3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427</v>
      </c>
      <c r="E24" s="96" t="s">
        <v>427</v>
      </c>
      <c r="F24" s="96" t="s">
        <v>427</v>
      </c>
      <c r="G24" s="96" t="s">
        <v>427</v>
      </c>
      <c r="H24" s="96" t="s">
        <v>427</v>
      </c>
      <c r="I24" s="96" t="s">
        <v>427</v>
      </c>
      <c r="J24" s="96" t="s">
        <v>427</v>
      </c>
      <c r="K24" s="96" t="s">
        <v>427</v>
      </c>
      <c r="L24" s="96" t="s">
        <v>427</v>
      </c>
      <c r="M24" s="96" t="s">
        <v>427</v>
      </c>
      <c r="N24" s="193" t="s">
        <v>427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428</v>
      </c>
      <c r="E25" s="96" t="s">
        <v>428</v>
      </c>
      <c r="F25" s="96" t="s">
        <v>428</v>
      </c>
      <c r="G25" s="96" t="s">
        <v>428</v>
      </c>
      <c r="H25" s="96" t="s">
        <v>428</v>
      </c>
      <c r="I25" s="96" t="s">
        <v>428</v>
      </c>
      <c r="J25" s="96" t="s">
        <v>428</v>
      </c>
      <c r="K25" s="96" t="s">
        <v>428</v>
      </c>
      <c r="L25" s="96" t="s">
        <v>428</v>
      </c>
      <c r="M25" s="96" t="s">
        <v>428</v>
      </c>
      <c r="N25" s="193" t="s">
        <v>428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>
        <v>0.27</v>
      </c>
      <c r="E26" s="98">
        <v>0.28000000000000003</v>
      </c>
      <c r="F26" s="98">
        <v>0.26</v>
      </c>
      <c r="G26" s="98">
        <v>0.04</v>
      </c>
      <c r="H26" s="98">
        <v>0.04</v>
      </c>
      <c r="I26" s="98">
        <v>0.11</v>
      </c>
      <c r="J26" s="98">
        <v>0.11</v>
      </c>
      <c r="K26" s="98">
        <v>0.2</v>
      </c>
      <c r="L26" s="98">
        <v>0.2</v>
      </c>
      <c r="M26" s="98" t="s">
        <v>429</v>
      </c>
      <c r="N26" s="194" t="s">
        <v>429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 t="s">
        <v>430</v>
      </c>
      <c r="E27" s="98" t="s">
        <v>430</v>
      </c>
      <c r="F27" s="98" t="s">
        <v>430</v>
      </c>
      <c r="G27" s="98" t="s">
        <v>430</v>
      </c>
      <c r="H27" s="98" t="s">
        <v>430</v>
      </c>
      <c r="I27" s="98" t="s">
        <v>430</v>
      </c>
      <c r="J27" s="98" t="s">
        <v>430</v>
      </c>
      <c r="K27" s="98" t="s">
        <v>430</v>
      </c>
      <c r="L27" s="98" t="s">
        <v>430</v>
      </c>
      <c r="M27" s="98" t="s">
        <v>430</v>
      </c>
      <c r="N27" s="194" t="s">
        <v>430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4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1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3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3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3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3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3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3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>
        <v>0.11</v>
      </c>
      <c r="E36" s="98">
        <v>0.09</v>
      </c>
      <c r="F36" s="98">
        <v>0.11</v>
      </c>
      <c r="G36" s="98">
        <v>0.11</v>
      </c>
      <c r="H36" s="98">
        <v>0.11</v>
      </c>
      <c r="I36" s="98">
        <v>0.16</v>
      </c>
      <c r="J36" s="98">
        <v>0.2</v>
      </c>
      <c r="K36" s="98">
        <v>0.08</v>
      </c>
      <c r="L36" s="98">
        <v>0.08</v>
      </c>
      <c r="M36" s="98" t="s">
        <v>430</v>
      </c>
      <c r="N36" s="194" t="s">
        <v>430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3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3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3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3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428</v>
      </c>
      <c r="E41" s="96" t="s">
        <v>428</v>
      </c>
      <c r="F41" s="96" t="s">
        <v>428</v>
      </c>
      <c r="G41" s="96" t="s">
        <v>428</v>
      </c>
      <c r="H41" s="96" t="s">
        <v>428</v>
      </c>
      <c r="I41" s="96" t="s">
        <v>428</v>
      </c>
      <c r="J41" s="96" t="s">
        <v>428</v>
      </c>
      <c r="K41" s="96" t="s">
        <v>428</v>
      </c>
      <c r="L41" s="96" t="s">
        <v>428</v>
      </c>
      <c r="M41" s="96" t="s">
        <v>428</v>
      </c>
      <c r="N41" s="193" t="s">
        <v>428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3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3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3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3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 t="s">
        <v>403</v>
      </c>
      <c r="K46" s="96" t="s">
        <v>403</v>
      </c>
      <c r="L46" s="96" t="s">
        <v>403</v>
      </c>
      <c r="M46" s="96" t="s">
        <v>403</v>
      </c>
      <c r="N46" s="193" t="s">
        <v>403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3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4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4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3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>
        <v>3.8</v>
      </c>
      <c r="E51" s="70">
        <v>3.8</v>
      </c>
      <c r="F51" s="70">
        <v>3.8</v>
      </c>
      <c r="G51" s="70">
        <v>5.3</v>
      </c>
      <c r="H51" s="70">
        <v>5.5</v>
      </c>
      <c r="I51" s="70">
        <v>6.8</v>
      </c>
      <c r="J51" s="70">
        <v>6.9</v>
      </c>
      <c r="K51" s="70">
        <v>3.1</v>
      </c>
      <c r="L51" s="70">
        <v>3.1</v>
      </c>
      <c r="M51" s="70">
        <v>3.3</v>
      </c>
      <c r="N51" s="187">
        <v>3.3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3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5.2</v>
      </c>
      <c r="E53" s="70">
        <v>4.2</v>
      </c>
      <c r="F53" s="70">
        <v>4.3</v>
      </c>
      <c r="G53" s="70">
        <v>4.5</v>
      </c>
      <c r="H53" s="70">
        <v>4.5999999999999996</v>
      </c>
      <c r="I53" s="70">
        <v>7.1</v>
      </c>
      <c r="J53" s="70">
        <v>7.5</v>
      </c>
      <c r="K53" s="70">
        <v>3.2</v>
      </c>
      <c r="L53" s="70">
        <v>3.2</v>
      </c>
      <c r="M53" s="70">
        <v>2.6</v>
      </c>
      <c r="N53" s="187">
        <v>2.6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>
        <v>11.432542699999999</v>
      </c>
      <c r="E54" s="70">
        <v>11.929322000000001</v>
      </c>
      <c r="F54" s="70">
        <v>11.4997676</v>
      </c>
      <c r="G54" s="70">
        <v>2.8792785999999997</v>
      </c>
      <c r="H54" s="70">
        <v>2.8947240000000001</v>
      </c>
      <c r="I54" s="70">
        <v>4.0443826999999999</v>
      </c>
      <c r="J54" s="70">
        <v>4.6019456000000005</v>
      </c>
      <c r="K54" s="70">
        <v>6.2467646999999999</v>
      </c>
      <c r="L54" s="70">
        <v>6.0574593999999999</v>
      </c>
      <c r="M54" s="70">
        <v>20.845981800000001</v>
      </c>
      <c r="N54" s="187">
        <v>20.8996624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4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431</v>
      </c>
      <c r="E57" s="102" t="s">
        <v>431</v>
      </c>
      <c r="F57" s="102" t="s">
        <v>431</v>
      </c>
      <c r="G57" s="102" t="s">
        <v>431</v>
      </c>
      <c r="H57" s="102" t="s">
        <v>431</v>
      </c>
      <c r="I57" s="102" t="s">
        <v>431</v>
      </c>
      <c r="J57" s="102" t="s">
        <v>431</v>
      </c>
      <c r="K57" s="102" t="s">
        <v>431</v>
      </c>
      <c r="L57" s="102" t="s">
        <v>431</v>
      </c>
      <c r="M57" s="102" t="s">
        <v>431</v>
      </c>
      <c r="N57" s="195" t="s">
        <v>431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431</v>
      </c>
      <c r="E58" s="102" t="s">
        <v>431</v>
      </c>
      <c r="F58" s="102" t="s">
        <v>431</v>
      </c>
      <c r="G58" s="102" t="s">
        <v>431</v>
      </c>
      <c r="H58" s="102" t="s">
        <v>431</v>
      </c>
      <c r="I58" s="102" t="s">
        <v>431</v>
      </c>
      <c r="J58" s="102" t="s">
        <v>431</v>
      </c>
      <c r="K58" s="102" t="s">
        <v>431</v>
      </c>
      <c r="L58" s="102" t="s">
        <v>431</v>
      </c>
      <c r="M58" s="102" t="s">
        <v>431</v>
      </c>
      <c r="N58" s="195" t="s">
        <v>431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>
        <v>2E-3</v>
      </c>
      <c r="E59" s="96" t="s">
        <v>432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432</v>
      </c>
      <c r="N59" s="193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1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0.6</v>
      </c>
      <c r="E61" s="70">
        <v>0.6</v>
      </c>
      <c r="F61" s="70">
        <v>0.6</v>
      </c>
      <c r="G61" s="70">
        <v>0.5</v>
      </c>
      <c r="H61" s="70">
        <v>0.6</v>
      </c>
      <c r="I61" s="70">
        <v>0.4</v>
      </c>
      <c r="J61" s="70">
        <v>0.4</v>
      </c>
      <c r="K61" s="70">
        <v>0.4</v>
      </c>
      <c r="L61" s="70">
        <v>0.3</v>
      </c>
      <c r="M61" s="70" t="s">
        <v>433</v>
      </c>
      <c r="N61" s="187" t="s">
        <v>433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</v>
      </c>
      <c r="F62" s="70">
        <v>6.8</v>
      </c>
      <c r="G62" s="70">
        <v>7</v>
      </c>
      <c r="H62" s="70">
        <v>7</v>
      </c>
      <c r="I62" s="70">
        <v>7</v>
      </c>
      <c r="J62" s="70">
        <v>6.9</v>
      </c>
      <c r="K62" s="70">
        <v>7.1</v>
      </c>
      <c r="L62" s="70">
        <v>7</v>
      </c>
      <c r="M62" s="70">
        <v>6.4</v>
      </c>
      <c r="N62" s="187">
        <v>6.3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434</v>
      </c>
      <c r="E63" s="68" t="s">
        <v>434</v>
      </c>
      <c r="F63" s="68" t="s">
        <v>434</v>
      </c>
      <c r="G63" s="68" t="s">
        <v>434</v>
      </c>
      <c r="H63" s="68" t="s">
        <v>434</v>
      </c>
      <c r="I63" s="68" t="s">
        <v>434</v>
      </c>
      <c r="J63" s="68" t="s">
        <v>434</v>
      </c>
      <c r="K63" s="68" t="s">
        <v>434</v>
      </c>
      <c r="L63" s="68" t="s">
        <v>434</v>
      </c>
      <c r="M63" s="68" t="s">
        <v>434</v>
      </c>
      <c r="N63" s="115" t="s">
        <v>434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434</v>
      </c>
      <c r="E64" s="68" t="s">
        <v>434</v>
      </c>
      <c r="F64" s="68" t="s">
        <v>434</v>
      </c>
      <c r="G64" s="68" t="s">
        <v>434</v>
      </c>
      <c r="H64" s="68" t="s">
        <v>434</v>
      </c>
      <c r="I64" s="68" t="s">
        <v>434</v>
      </c>
      <c r="J64" s="68" t="s">
        <v>434</v>
      </c>
      <c r="K64" s="68" t="s">
        <v>434</v>
      </c>
      <c r="L64" s="68" t="s">
        <v>434</v>
      </c>
      <c r="M64" s="68" t="s">
        <v>434</v>
      </c>
      <c r="N64" s="115" t="s">
        <v>434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435</v>
      </c>
      <c r="E65" s="70" t="s">
        <v>435</v>
      </c>
      <c r="F65" s="70" t="s">
        <v>435</v>
      </c>
      <c r="G65" s="70" t="s">
        <v>435</v>
      </c>
      <c r="H65" s="70" t="s">
        <v>435</v>
      </c>
      <c r="I65" s="70" t="s">
        <v>435</v>
      </c>
      <c r="J65" s="70" t="s">
        <v>435</v>
      </c>
      <c r="K65" s="70" t="s">
        <v>435</v>
      </c>
      <c r="L65" s="70" t="s">
        <v>435</v>
      </c>
      <c r="M65" s="70" t="s">
        <v>435</v>
      </c>
      <c r="N65" s="187" t="s">
        <v>435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436</v>
      </c>
      <c r="E66" s="109" t="s">
        <v>436</v>
      </c>
      <c r="F66" s="109" t="s">
        <v>436</v>
      </c>
      <c r="G66" s="109" t="s">
        <v>436</v>
      </c>
      <c r="H66" s="109" t="s">
        <v>436</v>
      </c>
      <c r="I66" s="109" t="s">
        <v>436</v>
      </c>
      <c r="J66" s="109" t="s">
        <v>436</v>
      </c>
      <c r="K66" s="109" t="s">
        <v>436</v>
      </c>
      <c r="L66" s="109" t="s">
        <v>436</v>
      </c>
      <c r="M66" s="109" t="s">
        <v>436</v>
      </c>
      <c r="N66" s="196" t="s">
        <v>436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  <c r="AJ66" s="72"/>
    </row>
    <row r="67" spans="1:36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05">
        <v>45017</v>
      </c>
      <c r="B68" s="205"/>
      <c r="C68" s="206">
        <v>45108</v>
      </c>
      <c r="D68" s="206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3" t="s">
        <v>403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1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3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1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3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3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3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3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7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1</v>
      </c>
      <c r="F81" s="70">
        <v>0.5</v>
      </c>
      <c r="G81" s="70">
        <v>1</v>
      </c>
      <c r="H81" s="70">
        <v>0.4</v>
      </c>
      <c r="I81" s="70">
        <v>1</v>
      </c>
      <c r="J81" s="70">
        <v>0.4</v>
      </c>
      <c r="K81" s="70">
        <v>0.8</v>
      </c>
      <c r="L81" s="70">
        <v>0.6</v>
      </c>
      <c r="M81" s="70">
        <v>0.6</v>
      </c>
      <c r="N81" s="187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>
        <v>11.432542699999999</v>
      </c>
      <c r="E82" s="70">
        <v>11.929322000000001</v>
      </c>
      <c r="F82" s="70">
        <v>11.4997676</v>
      </c>
      <c r="G82" s="70">
        <v>2.8792785999999997</v>
      </c>
      <c r="H82" s="70">
        <v>2.8947240000000001</v>
      </c>
      <c r="I82" s="70">
        <v>4.0443826999999999</v>
      </c>
      <c r="J82" s="70">
        <v>4.6019456000000005</v>
      </c>
      <c r="K82" s="70">
        <v>6.2467646999999999</v>
      </c>
      <c r="L82" s="70">
        <v>6.0574593999999999</v>
      </c>
      <c r="M82" s="70">
        <v>20.845981800000001</v>
      </c>
      <c r="N82" s="187">
        <v>20.8996624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3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7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3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3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7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437</v>
      </c>
      <c r="E88" s="68" t="s">
        <v>437</v>
      </c>
      <c r="F88" s="68" t="s">
        <v>437</v>
      </c>
      <c r="G88" s="68" t="s">
        <v>437</v>
      </c>
      <c r="H88" s="68" t="s">
        <v>437</v>
      </c>
      <c r="I88" s="68" t="s">
        <v>437</v>
      </c>
      <c r="J88" s="68" t="s">
        <v>437</v>
      </c>
      <c r="K88" s="68" t="s">
        <v>437</v>
      </c>
      <c r="L88" s="68" t="s">
        <v>437</v>
      </c>
      <c r="M88" s="68" t="s">
        <v>437</v>
      </c>
      <c r="N88" s="115" t="s">
        <v>437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436</v>
      </c>
      <c r="E90" s="70" t="s">
        <v>436</v>
      </c>
      <c r="F90" s="70" t="s">
        <v>436</v>
      </c>
      <c r="G90" s="70" t="s">
        <v>436</v>
      </c>
      <c r="H90" s="70" t="s">
        <v>436</v>
      </c>
      <c r="I90" s="70" t="s">
        <v>436</v>
      </c>
      <c r="J90" s="70" t="s">
        <v>436</v>
      </c>
      <c r="K90" s="70" t="s">
        <v>436</v>
      </c>
      <c r="L90" s="70" t="s">
        <v>436</v>
      </c>
      <c r="M90" s="70" t="s">
        <v>436</v>
      </c>
      <c r="N90" s="187" t="s">
        <v>436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</v>
      </c>
      <c r="F91" s="70">
        <v>6.8</v>
      </c>
      <c r="G91" s="70">
        <v>7</v>
      </c>
      <c r="H91" s="70">
        <v>7</v>
      </c>
      <c r="I91" s="70">
        <v>7</v>
      </c>
      <c r="J91" s="70">
        <v>6.9</v>
      </c>
      <c r="K91" s="70">
        <v>7.1</v>
      </c>
      <c r="L91" s="70">
        <v>7</v>
      </c>
      <c r="M91" s="70">
        <v>6.4</v>
      </c>
      <c r="N91" s="187">
        <v>6.3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7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3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4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8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200" t="s">
        <v>403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7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364</v>
      </c>
      <c r="D100" s="70">
        <v>4.7</v>
      </c>
      <c r="E100" s="70">
        <v>4.7</v>
      </c>
      <c r="F100" s="70">
        <v>4.5999999999999996</v>
      </c>
      <c r="G100" s="70">
        <v>3.3</v>
      </c>
      <c r="H100" s="70">
        <v>3.6</v>
      </c>
      <c r="I100" s="70">
        <v>4.5</v>
      </c>
      <c r="J100" s="70">
        <v>4.5999999999999996</v>
      </c>
      <c r="K100" s="70">
        <v>3.1</v>
      </c>
      <c r="L100" s="70">
        <v>3.1</v>
      </c>
      <c r="M100" s="70">
        <v>6</v>
      </c>
      <c r="N100" s="187">
        <v>6.1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362</v>
      </c>
      <c r="D101" s="98">
        <v>0.27</v>
      </c>
      <c r="E101" s="98">
        <v>0.28000000000000003</v>
      </c>
      <c r="F101" s="98">
        <v>0.26</v>
      </c>
      <c r="G101" s="98">
        <v>0.04</v>
      </c>
      <c r="H101" s="98">
        <v>0.04</v>
      </c>
      <c r="I101" s="98">
        <v>0.11</v>
      </c>
      <c r="J101" s="98">
        <v>0.11</v>
      </c>
      <c r="K101" s="98">
        <v>0.2</v>
      </c>
      <c r="L101" s="98">
        <v>0.2</v>
      </c>
      <c r="M101" s="98" t="s">
        <v>429</v>
      </c>
      <c r="N101" s="194" t="s">
        <v>429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1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05">
        <v>45017</v>
      </c>
      <c r="B130" s="205"/>
      <c r="C130" s="206">
        <v>45108</v>
      </c>
      <c r="D130" s="206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9.5" thickBot="1">
      <c r="A5" t="s">
        <v>184</v>
      </c>
      <c r="B5">
        <v>12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178">
        <f>INDEX(C41:AG41,MATCH(MAX(C41:AG41)+1,C41:AG41,1))</f>
        <v>1</v>
      </c>
      <c r="AI6" s="178">
        <f>AH6*1</f>
        <v>1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404</v>
      </c>
      <c r="D32" t="s">
        <v>405</v>
      </c>
      <c r="E32" t="s">
        <v>406</v>
      </c>
      <c r="F32" t="s">
        <v>405</v>
      </c>
      <c r="G32" t="s">
        <v>407</v>
      </c>
      <c r="H32" t="s">
        <v>405</v>
      </c>
      <c r="I32" t="s">
        <v>408</v>
      </c>
      <c r="J32" t="s">
        <v>409</v>
      </c>
      <c r="K32" t="s">
        <v>404</v>
      </c>
      <c r="L32" t="s">
        <v>410</v>
      </c>
      <c r="M32" t="s">
        <v>411</v>
      </c>
      <c r="N32" t="s">
        <v>412</v>
      </c>
      <c r="O32" t="s">
        <v>412</v>
      </c>
      <c r="P32" t="s">
        <v>409</v>
      </c>
      <c r="Q32" t="s">
        <v>413</v>
      </c>
      <c r="R32" t="s">
        <v>405</v>
      </c>
      <c r="S32" t="s">
        <v>405</v>
      </c>
      <c r="T32" t="s">
        <v>405</v>
      </c>
      <c r="U32" t="s">
        <v>412</v>
      </c>
      <c r="V32" t="s">
        <v>405</v>
      </c>
      <c r="W32" t="s">
        <v>405</v>
      </c>
      <c r="X32" t="s">
        <v>405</v>
      </c>
      <c r="Y32" t="s">
        <v>405</v>
      </c>
      <c r="Z32" t="s">
        <v>405</v>
      </c>
      <c r="AA32" t="s">
        <v>405</v>
      </c>
      <c r="AB32" t="s">
        <v>405</v>
      </c>
      <c r="AC32" t="s">
        <v>405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雨|曇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晴</v>
      </c>
      <c r="I37" s="2" t="str">
        <f t="shared" si="0"/>
        <v>晴/曇</v>
      </c>
      <c r="J37" s="2" t="str">
        <f t="shared" si="0"/>
        <v>曇</v>
      </c>
      <c r="K37" s="2" t="str">
        <f t="shared" si="0"/>
        <v>雨/曇</v>
      </c>
      <c r="L37" s="2" t="str">
        <f t="shared" si="0"/>
        <v>晴|雨</v>
      </c>
      <c r="M37" s="2" t="str">
        <f t="shared" si="0"/>
        <v>晴|曇</v>
      </c>
      <c r="N37" s="2" t="str">
        <f t="shared" si="0"/>
        <v>曇|雨</v>
      </c>
      <c r="O37" s="2" t="str">
        <f t="shared" si="0"/>
        <v>曇|雨</v>
      </c>
      <c r="P37" s="2" t="str">
        <f t="shared" si="0"/>
        <v>曇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曇|雨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12</v>
      </c>
      <c r="D41" s="2">
        <f>IF(D37="","",VLOOKUP(D37,変換!$B$31:$C$58,2,FALSE))</f>
        <v>1</v>
      </c>
      <c r="E41" s="2">
        <f>IF(E37="","",VLOOKUP(E37,変換!$B$31:$C$58,2,FALSE))</f>
        <v>24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1</v>
      </c>
      <c r="I41" s="2">
        <f>IF(I37="","",VLOOKUP(I37,変換!$B$31:$C$58,2,FALSE))</f>
        <v>5</v>
      </c>
      <c r="J41" s="2">
        <f>IF(J37="","",VLOOKUP(J37,変換!$B$31:$C$58,2,FALSE))</f>
        <v>2</v>
      </c>
      <c r="K41" s="2">
        <f>IF(K37="","",VLOOKUP(K37,変換!$B$31:$C$58,2,FALSE))</f>
        <v>12</v>
      </c>
      <c r="L41" s="2">
        <f>IF(L37="","",VLOOKUP(L37,変換!$B$31:$C$58,2,FALSE))</f>
        <v>18</v>
      </c>
      <c r="M41" s="2">
        <f>IF(M37="","",VLOOKUP(M37,変換!$B$31:$C$58,2,FALSE))</f>
        <v>17</v>
      </c>
      <c r="N41" s="2">
        <f>IF(N37="","",VLOOKUP(N37,変換!$B$31:$C$58,2,FALSE))</f>
        <v>21</v>
      </c>
      <c r="O41" s="2">
        <f>IF(O37="","",VLOOKUP(O37,変換!$B$31:$C$58,2,FALSE))</f>
        <v>21</v>
      </c>
      <c r="P41" s="2">
        <f>IF(P37="","",VLOOKUP(P37,変換!$B$31:$C$58,2,FALSE))</f>
        <v>2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21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45108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60"/>
      <c r="B2" s="260"/>
      <c r="C2" s="204"/>
      <c r="D2" s="204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4" t="s">
        <v>350</v>
      </c>
      <c r="E4" s="255"/>
      <c r="F4" s="250" t="s">
        <v>352</v>
      </c>
      <c r="G4" s="258"/>
      <c r="H4" s="243" t="s">
        <v>355</v>
      </c>
      <c r="I4" s="244"/>
      <c r="J4" s="243" t="s">
        <v>358</v>
      </c>
      <c r="K4" s="244"/>
      <c r="L4" s="243" t="s">
        <v>400</v>
      </c>
      <c r="M4" s="244"/>
      <c r="N4" s="254" t="s">
        <v>393</v>
      </c>
      <c r="O4" s="255"/>
      <c r="P4" s="250" t="s">
        <v>394</v>
      </c>
      <c r="Q4" s="251"/>
      <c r="R4" s="250" t="s">
        <v>395</v>
      </c>
      <c r="S4" s="258"/>
      <c r="T4" s="243" t="s">
        <v>396</v>
      </c>
      <c r="U4" s="244"/>
      <c r="V4" s="243" t="s">
        <v>397</v>
      </c>
      <c r="W4" s="244"/>
      <c r="X4" s="243" t="s">
        <v>398</v>
      </c>
      <c r="Y4" s="244"/>
      <c r="Z4" s="250"/>
      <c r="AA4" s="25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6"/>
      <c r="E5" s="257"/>
      <c r="F5" s="252"/>
      <c r="G5" s="259"/>
      <c r="H5" s="245"/>
      <c r="I5" s="246"/>
      <c r="J5" s="245"/>
      <c r="K5" s="246"/>
      <c r="L5" s="245"/>
      <c r="M5" s="246"/>
      <c r="N5" s="256"/>
      <c r="O5" s="257"/>
      <c r="P5" s="252"/>
      <c r="Q5" s="253"/>
      <c r="R5" s="252"/>
      <c r="S5" s="259"/>
      <c r="T5" s="245"/>
      <c r="U5" s="246"/>
      <c r="V5" s="245"/>
      <c r="W5" s="246"/>
      <c r="X5" s="245"/>
      <c r="Y5" s="246"/>
      <c r="Z5" s="252"/>
      <c r="AA5" s="253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8"/>
      <c r="E6" s="43"/>
      <c r="F6" s="211"/>
      <c r="G6" s="43"/>
      <c r="H6" s="223"/>
      <c r="I6" s="43"/>
      <c r="J6" s="211"/>
      <c r="K6" s="43"/>
      <c r="L6" s="223"/>
      <c r="M6" s="43"/>
      <c r="N6" s="248"/>
      <c r="O6" s="43"/>
      <c r="P6" s="221"/>
      <c r="Q6" s="44"/>
      <c r="R6" s="211"/>
      <c r="S6" s="43"/>
      <c r="T6" s="223"/>
      <c r="U6" s="43"/>
      <c r="V6" s="211"/>
      <c r="W6" s="43"/>
      <c r="X6" s="223"/>
      <c r="Y6" s="43"/>
      <c r="Z6" s="221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9"/>
      <c r="E7" s="48" t="s">
        <v>124</v>
      </c>
      <c r="F7" s="212"/>
      <c r="G7" s="48" t="s">
        <v>124</v>
      </c>
      <c r="H7" s="224"/>
      <c r="I7" s="48" t="s">
        <v>124</v>
      </c>
      <c r="J7" s="212"/>
      <c r="K7" s="48" t="s">
        <v>124</v>
      </c>
      <c r="L7" s="224"/>
      <c r="M7" s="48" t="s">
        <v>124</v>
      </c>
      <c r="N7" s="249"/>
      <c r="O7" s="48" t="s">
        <v>124</v>
      </c>
      <c r="P7" s="222"/>
      <c r="Q7" s="49" t="s">
        <v>124</v>
      </c>
      <c r="R7" s="212"/>
      <c r="S7" s="48" t="s">
        <v>124</v>
      </c>
      <c r="T7" s="224"/>
      <c r="U7" s="48" t="s">
        <v>124</v>
      </c>
      <c r="V7" s="212"/>
      <c r="W7" s="48" t="s">
        <v>124</v>
      </c>
      <c r="X7" s="224"/>
      <c r="Y7" s="48" t="s">
        <v>124</v>
      </c>
      <c r="Z7" s="222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20230703</v>
      </c>
      <c r="E9" s="59" t="str">
        <f>IF(手入力!C3="",REPLACE(D9,5,0,"/"),REPLACE(手入力!C3,5,0,"/"))</f>
        <v>2023/0703</v>
      </c>
      <c r="F9" s="58">
        <v>20230703</v>
      </c>
      <c r="G9" s="59" t="str">
        <f>IF(手入力!D3="",REPLACE(F9,5,0,"/"),REPLACE(手入力!D3,5,0,"/"))</f>
        <v>2023/0703</v>
      </c>
      <c r="H9" s="58">
        <v>20230703</v>
      </c>
      <c r="I9" s="59" t="str">
        <f>IF(手入力!E3="",REPLACE(H9,5,0,"/"),REPLACE(手入力!E3,5,0,"/"))</f>
        <v>2023/0703</v>
      </c>
      <c r="J9" s="58">
        <v>20230703</v>
      </c>
      <c r="K9" s="59" t="str">
        <f>IF(手入力!F3="",REPLACE(J9,5,0,"/"),REPLACE(手入力!F3,5,0,"/"))</f>
        <v>2023/0703</v>
      </c>
      <c r="L9" s="58">
        <v>20230703</v>
      </c>
      <c r="M9" s="59" t="str">
        <f>IF(手入力!G3="",REPLACE(L9,5,0,"/"),REPLACE(手入力!G3,5,0,"/"))</f>
        <v>2023/0703</v>
      </c>
      <c r="N9" s="58">
        <v>20230712</v>
      </c>
      <c r="O9" s="59" t="str">
        <f>IF(手入力!H3="",REPLACE(N9,5,0,"/"),REPLACE(手入力!H3,5,0,"/"))</f>
        <v>2023/0712</v>
      </c>
      <c r="P9" s="58">
        <v>20230712</v>
      </c>
      <c r="Q9" s="59" t="str">
        <f>IF(手入力!I3="",REPLACE(P9,5,0,"/"),REPLACE(手入力!I3,5,0,"/"))</f>
        <v>2023/0712</v>
      </c>
      <c r="R9" s="58">
        <v>20230712</v>
      </c>
      <c r="S9" s="59" t="str">
        <f>IF(手入力!J3="",REPLACE(R9,5,0,"/"),REPLACE(手入力!J3,5,0,"/"))</f>
        <v>2023/0712</v>
      </c>
      <c r="T9" s="58">
        <v>20230712</v>
      </c>
      <c r="U9" s="59" t="str">
        <f>IF(手入力!K3="",REPLACE(T9,5,0,"/"),REPLACE(手入力!K3,5,0,"/"))</f>
        <v>2023/0712</v>
      </c>
      <c r="V9" s="58">
        <v>20230712</v>
      </c>
      <c r="W9" s="59" t="str">
        <f>IF(手入力!L3="",REPLACE(V9,5,0,"/"),REPLACE(手入力!L3,5,0,"/"))</f>
        <v>2023/0712</v>
      </c>
      <c r="X9" s="58">
        <v>20230712</v>
      </c>
      <c r="Y9" s="59" t="str">
        <f>IF(手入力!M3="",REPLACE(X9,5,0,"/"),REPLACE(手入力!M3,5,0,"/"))</f>
        <v>2023/0712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933</v>
      </c>
      <c r="E10" s="67" t="str">
        <f>TEXT(D10,"0000")</f>
        <v>0933</v>
      </c>
      <c r="F10" s="68">
        <v>944</v>
      </c>
      <c r="G10" s="67" t="str">
        <f>TEXT(F10,"0000")</f>
        <v>0944</v>
      </c>
      <c r="H10" s="68">
        <v>1046</v>
      </c>
      <c r="I10" s="67" t="str">
        <f>TEXT(H10,"0000")</f>
        <v>1046</v>
      </c>
      <c r="J10" s="68">
        <v>1021</v>
      </c>
      <c r="K10" s="67" t="str">
        <f>TEXT(J10,"0000")</f>
        <v>1021</v>
      </c>
      <c r="L10" s="68">
        <v>1003</v>
      </c>
      <c r="M10" s="67" t="str">
        <f>TEXT(L10,"0000")</f>
        <v>1003</v>
      </c>
      <c r="N10" s="66">
        <v>1002</v>
      </c>
      <c r="O10" s="67" t="str">
        <f>TEXT(N10,"0000")</f>
        <v>1002</v>
      </c>
      <c r="P10" s="68">
        <v>1048</v>
      </c>
      <c r="Q10" s="67" t="str">
        <f>TEXT(P10,"0000")</f>
        <v>1048</v>
      </c>
      <c r="R10" s="68">
        <v>942</v>
      </c>
      <c r="S10" s="67" t="str">
        <f>TEXT(R10,"0000")</f>
        <v>0942</v>
      </c>
      <c r="T10" s="68">
        <v>920</v>
      </c>
      <c r="U10" s="67" t="str">
        <f>TEXT(T10,"0000")</f>
        <v>0920</v>
      </c>
      <c r="V10" s="68">
        <v>1020</v>
      </c>
      <c r="W10" s="67" t="str">
        <f>TEXT(V10,"0000")</f>
        <v>1020</v>
      </c>
      <c r="X10" s="68">
        <v>1033</v>
      </c>
      <c r="Y10" s="67" t="str">
        <f>TEXT(X10,"0000")</f>
        <v>1033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2</v>
      </c>
      <c r="F11" s="68" t="str">
        <f>IF(F$9=0,"",HLOOKUP(G11,天気タグ!$B$3:$AG$39,35))</f>
        <v>晴</v>
      </c>
      <c r="G11" s="68">
        <f>IF(G9=0,"",(RIGHT(G9,2))-1)</f>
        <v>2</v>
      </c>
      <c r="H11" s="68" t="str">
        <f>IF(H$9=0,"",HLOOKUP(I11,天気タグ!$B$3:$AG$39,35))</f>
        <v>晴</v>
      </c>
      <c r="I11" s="68">
        <f>IF(I9=0,"",(RIGHT(I9,2))-1)</f>
        <v>2</v>
      </c>
      <c r="J11" s="68" t="str">
        <f>IF(J$9=0,"",HLOOKUP(K11,天気タグ!$B$3:$AG$39,35))</f>
        <v>晴</v>
      </c>
      <c r="K11" s="68">
        <f>IF(K9=0,"",(RIGHT(K9,2))-1)</f>
        <v>2</v>
      </c>
      <c r="L11" s="68" t="str">
        <f>IF(L$9=0,"",HLOOKUP(M11,天気タグ!$B$3:$AG$39,35))</f>
        <v>晴</v>
      </c>
      <c r="M11" s="68">
        <f>IF(M9=0,"",(RIGHT(M9,2))-1)</f>
        <v>2</v>
      </c>
      <c r="N11" s="68" t="str">
        <f>IF(N$9=0,"",HLOOKUP(O11,天気タグ!$B$3:$AG$39,35))</f>
        <v>晴|曇</v>
      </c>
      <c r="O11" s="68">
        <f>IF(O9=0,"",(RIGHT(O9,2))-1)</f>
        <v>11</v>
      </c>
      <c r="P11" s="68" t="str">
        <f>IF(P$9=0,"",HLOOKUP(Q11,天気タグ!$B$3:$AG$39,35))</f>
        <v>晴|曇</v>
      </c>
      <c r="Q11" s="68">
        <f>IF(Q9=0,"",(RIGHT(Q9,2))-1)</f>
        <v>11</v>
      </c>
      <c r="R11" s="68" t="str">
        <f>IF(R$9=0,"",HLOOKUP(S11,天気タグ!$B$3:$AG$39,35))</f>
        <v>晴|曇</v>
      </c>
      <c r="S11" s="68">
        <f>IF(S9=0,"",(RIGHT(S9,2))-1)</f>
        <v>11</v>
      </c>
      <c r="T11" s="68" t="str">
        <f>IF(T$9=0,"",HLOOKUP(U11,天気タグ!$B$3:$AG$39,35))</f>
        <v>晴|曇</v>
      </c>
      <c r="U11" s="68">
        <f>IF(U9=0,"",(RIGHT(U9,2))-1)</f>
        <v>11</v>
      </c>
      <c r="V11" s="68" t="str">
        <f>IF(V$9=0,"",HLOOKUP(W11,天気タグ!$B$3:$AG$39,35))</f>
        <v>晴|曇</v>
      </c>
      <c r="W11" s="68">
        <f>IF(W9=0,"",(RIGHT(W9,2))-1)</f>
        <v>11</v>
      </c>
      <c r="X11" s="68" t="str">
        <f>IF(X$9=0,"",HLOOKUP(Y11,天気タグ!$B$3:$AG$39,35))</f>
        <v>晴|曇</v>
      </c>
      <c r="Y11" s="68">
        <f>IF(Y9=0,"",(RIGHT(Y9,2))-1)</f>
        <v>11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雨|曇</v>
      </c>
      <c r="E12" s="68">
        <f>IF(E9=0,"",RIGHT(E9,2)*1)</f>
        <v>3</v>
      </c>
      <c r="F12" s="68" t="str">
        <f>IF(F$9=0,"",HLOOKUP(G12,天気タグ!$B$3:$AG$39,35))</f>
        <v>雨|曇</v>
      </c>
      <c r="G12" s="68">
        <f>IF(G9=0,"",RIGHT(G9,2)*1)</f>
        <v>3</v>
      </c>
      <c r="H12" s="68" t="str">
        <f>IF(H$9=0,"",HLOOKUP(I12,天気タグ!$B$3:$AG$39,35))</f>
        <v>雨|曇</v>
      </c>
      <c r="I12" s="68">
        <f>IF(I9=0,"",RIGHT(I9,2)*1)</f>
        <v>3</v>
      </c>
      <c r="J12" s="68" t="str">
        <f>IF(J$9=0,"",HLOOKUP(K12,天気タグ!$B$3:$AG$39,35))</f>
        <v>雨|曇</v>
      </c>
      <c r="K12" s="68">
        <f>IF(K9=0,"",RIGHT(K9,2)*1)</f>
        <v>3</v>
      </c>
      <c r="L12" s="68" t="str">
        <f>IF(L$9=0,"",HLOOKUP(M12,天気タグ!$B$3:$AG$39,35))</f>
        <v>雨|曇</v>
      </c>
      <c r="M12" s="68">
        <f>IF(M9=0,"",RIGHT(M9,2)*1)</f>
        <v>3</v>
      </c>
      <c r="N12" s="68" t="str">
        <f>IF(N$9=0,"",HLOOKUP(O12,天気タグ!$B$3:$AG$39,35))</f>
        <v>曇|雨</v>
      </c>
      <c r="O12" s="68">
        <f>IF(O9=0,"",RIGHT(O9,2)*1)</f>
        <v>12</v>
      </c>
      <c r="P12" s="68" t="str">
        <f>IF(P$9=0,"",HLOOKUP(Q12,天気タグ!$B$3:$AG$39,35))</f>
        <v>曇|雨</v>
      </c>
      <c r="Q12" s="68">
        <f>IF(Q9=0,"",RIGHT(Q9,2)*1)</f>
        <v>12</v>
      </c>
      <c r="R12" s="68" t="str">
        <f>IF(R$9=0,"",HLOOKUP(S12,天気タグ!$B$3:$AG$39,35))</f>
        <v>曇|雨</v>
      </c>
      <c r="S12" s="68">
        <f>IF(S9=0,"",RIGHT(S9,2)*1)</f>
        <v>12</v>
      </c>
      <c r="T12" s="68" t="str">
        <f>IF(T$9=0,"",HLOOKUP(U12,天気タグ!$B$3:$AG$39,35))</f>
        <v>曇|雨</v>
      </c>
      <c r="U12" s="68">
        <f>IF(U9=0,"",RIGHT(U9,2)*1)</f>
        <v>12</v>
      </c>
      <c r="V12" s="68" t="str">
        <f>IF(V$9=0,"",HLOOKUP(W12,天気タグ!$B$3:$AG$39,35))</f>
        <v>曇|雨</v>
      </c>
      <c r="W12" s="68">
        <f>IF(W9=0,"",RIGHT(W9,2)*1)</f>
        <v>12</v>
      </c>
      <c r="X12" s="68" t="str">
        <f>IF(X$9=0,"",HLOOKUP(Y12,天気タグ!$B$3:$AG$39,35))</f>
        <v>曇|雨</v>
      </c>
      <c r="Y12" s="68">
        <f>IF(Y9=0,"",RIGHT(Y9,2)*1)</f>
        <v>12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26.8</v>
      </c>
      <c r="E13" s="70"/>
      <c r="F13" s="70">
        <v>28.1</v>
      </c>
      <c r="G13" s="68"/>
      <c r="H13" s="70">
        <v>28.8</v>
      </c>
      <c r="I13" s="70"/>
      <c r="J13" s="70">
        <v>28.9</v>
      </c>
      <c r="K13" s="70"/>
      <c r="L13" s="70">
        <v>27.8</v>
      </c>
      <c r="M13" s="70"/>
      <c r="N13" s="69">
        <v>27.5</v>
      </c>
      <c r="O13" s="70"/>
      <c r="P13" s="70">
        <v>30</v>
      </c>
      <c r="Q13" s="70"/>
      <c r="R13" s="70">
        <v>25.5</v>
      </c>
      <c r="S13" s="68"/>
      <c r="T13" s="70">
        <v>26.2</v>
      </c>
      <c r="U13" s="70"/>
      <c r="V13" s="70">
        <v>25.2</v>
      </c>
      <c r="W13" s="70"/>
      <c r="X13" s="70">
        <v>28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21.7</v>
      </c>
      <c r="E14" s="76"/>
      <c r="F14" s="77">
        <v>22</v>
      </c>
      <c r="G14" s="77"/>
      <c r="H14" s="77">
        <v>23.3</v>
      </c>
      <c r="I14" s="77"/>
      <c r="J14" s="77">
        <v>20</v>
      </c>
      <c r="K14" s="77"/>
      <c r="L14" s="77">
        <v>23.6</v>
      </c>
      <c r="M14" s="77"/>
      <c r="N14" s="76">
        <v>19.7</v>
      </c>
      <c r="O14" s="76"/>
      <c r="P14" s="77">
        <v>23.1</v>
      </c>
      <c r="Q14" s="77"/>
      <c r="R14" s="77">
        <v>19.7</v>
      </c>
      <c r="S14" s="77"/>
      <c r="T14" s="77">
        <v>26.4</v>
      </c>
      <c r="U14" s="77"/>
      <c r="V14" s="77">
        <v>17.399999999999999</v>
      </c>
      <c r="W14" s="77"/>
      <c r="X14" s="77">
        <v>22.7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68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>
        <v>0</v>
      </c>
      <c r="Q25" s="67">
        <f>P25/1000</f>
        <v>0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68">
        <v>0</v>
      </c>
      <c r="Y25" s="67">
        <f>X25/1000</f>
        <v>0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0.27</v>
      </c>
      <c r="E26" s="98"/>
      <c r="F26" s="68">
        <v>0.28000000000000003</v>
      </c>
      <c r="G26" s="98"/>
      <c r="H26" s="68">
        <v>0.26</v>
      </c>
      <c r="I26" s="98"/>
      <c r="J26" s="68">
        <v>0.04</v>
      </c>
      <c r="K26" s="98"/>
      <c r="L26" s="68">
        <v>0.04</v>
      </c>
      <c r="M26" s="98"/>
      <c r="N26" s="97">
        <v>0.11</v>
      </c>
      <c r="O26" s="98"/>
      <c r="P26" s="98">
        <v>0.11</v>
      </c>
      <c r="Q26" s="98"/>
      <c r="R26" s="68">
        <v>0.2</v>
      </c>
      <c r="S26" s="98"/>
      <c r="T26" s="68">
        <v>0.2</v>
      </c>
      <c r="U26" s="98"/>
      <c r="V26" s="68">
        <v>0</v>
      </c>
      <c r="W26" s="98"/>
      <c r="X26" s="68">
        <v>0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0.11</v>
      </c>
      <c r="E36" s="98"/>
      <c r="F36" s="68">
        <v>0.09</v>
      </c>
      <c r="G36" s="98"/>
      <c r="H36" s="68">
        <v>0.11</v>
      </c>
      <c r="I36" s="98"/>
      <c r="J36" s="68">
        <v>0.11</v>
      </c>
      <c r="K36" s="98"/>
      <c r="L36" s="68">
        <v>0.11</v>
      </c>
      <c r="M36" s="98"/>
      <c r="N36" s="97">
        <v>0.16</v>
      </c>
      <c r="O36" s="98"/>
      <c r="P36" s="98">
        <v>0.2</v>
      </c>
      <c r="Q36" s="98"/>
      <c r="R36" s="68">
        <v>0.08</v>
      </c>
      <c r="S36" s="98"/>
      <c r="T36" s="68">
        <v>0.08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68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>
        <v>0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68">
        <v>0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403</v>
      </c>
      <c r="E46" s="96"/>
      <c r="F46" s="68" t="s">
        <v>403</v>
      </c>
      <c r="G46" s="96"/>
      <c r="H46" s="68" t="s">
        <v>403</v>
      </c>
      <c r="I46" s="96"/>
      <c r="J46" s="68" t="s">
        <v>403</v>
      </c>
      <c r="K46" s="96"/>
      <c r="L46" s="68" t="s">
        <v>403</v>
      </c>
      <c r="M46" s="96"/>
      <c r="N46" s="95" t="s">
        <v>403</v>
      </c>
      <c r="O46" s="96"/>
      <c r="P46" s="96" t="s">
        <v>403</v>
      </c>
      <c r="Q46" s="96"/>
      <c r="R46" s="68" t="s">
        <v>403</v>
      </c>
      <c r="S46" s="96"/>
      <c r="T46" s="68" t="s">
        <v>403</v>
      </c>
      <c r="U46" s="96"/>
      <c r="V46" s="68" t="s">
        <v>403</v>
      </c>
      <c r="W46" s="96"/>
      <c r="X46" s="68" t="s">
        <v>403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3.8</v>
      </c>
      <c r="E51" s="70"/>
      <c r="F51" s="68">
        <v>3.8</v>
      </c>
      <c r="G51" s="70"/>
      <c r="H51" s="68">
        <v>3.8</v>
      </c>
      <c r="I51" s="70"/>
      <c r="J51" s="68">
        <v>5.3</v>
      </c>
      <c r="K51" s="70"/>
      <c r="L51" s="68">
        <v>5.5</v>
      </c>
      <c r="M51" s="70"/>
      <c r="N51" s="69">
        <v>6.8</v>
      </c>
      <c r="O51" s="70"/>
      <c r="P51" s="70">
        <v>6.9</v>
      </c>
      <c r="Q51" s="70"/>
      <c r="R51" s="68">
        <v>3.1</v>
      </c>
      <c r="S51" s="70"/>
      <c r="T51" s="68">
        <v>3.1</v>
      </c>
      <c r="U51" s="70"/>
      <c r="V51" s="68">
        <v>3.3</v>
      </c>
      <c r="W51" s="70"/>
      <c r="X51" s="68">
        <v>3.3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5.2</v>
      </c>
      <c r="E53" s="70"/>
      <c r="F53" s="68">
        <v>4.2</v>
      </c>
      <c r="G53" s="70"/>
      <c r="H53" s="68">
        <v>4.3</v>
      </c>
      <c r="I53" s="70"/>
      <c r="J53" s="68">
        <v>4.5</v>
      </c>
      <c r="K53" s="70"/>
      <c r="L53" s="68">
        <v>4.5999999999999996</v>
      </c>
      <c r="M53" s="70"/>
      <c r="N53" s="69">
        <v>7.1</v>
      </c>
      <c r="O53" s="70"/>
      <c r="P53" s="70">
        <v>7.5</v>
      </c>
      <c r="Q53" s="70"/>
      <c r="R53" s="68">
        <v>3.2</v>
      </c>
      <c r="S53" s="70"/>
      <c r="T53" s="68">
        <v>3.2</v>
      </c>
      <c r="U53" s="70"/>
      <c r="V53" s="68">
        <v>2.6</v>
      </c>
      <c r="W53" s="70"/>
      <c r="X53" s="68">
        <v>2.6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11.432542699999999</v>
      </c>
      <c r="E54" s="70"/>
      <c r="F54" s="68">
        <v>11.929322000000001</v>
      </c>
      <c r="G54" s="70"/>
      <c r="H54" s="68">
        <v>11.4997676</v>
      </c>
      <c r="I54" s="70"/>
      <c r="J54" s="68">
        <v>2.8792785999999997</v>
      </c>
      <c r="K54" s="70"/>
      <c r="L54" s="68">
        <v>2.8947240000000001</v>
      </c>
      <c r="M54" s="70"/>
      <c r="N54" s="69">
        <v>4.0443826999999999</v>
      </c>
      <c r="O54" s="70"/>
      <c r="P54" s="70">
        <v>4.6019456000000005</v>
      </c>
      <c r="Q54" s="70"/>
      <c r="R54" s="68">
        <v>6.2467646999999999</v>
      </c>
      <c r="S54" s="70"/>
      <c r="T54" s="68">
        <v>6.0574593999999999</v>
      </c>
      <c r="U54" s="70"/>
      <c r="V54" s="68">
        <v>20.845981800000001</v>
      </c>
      <c r="W54" s="70"/>
      <c r="X54" s="68">
        <v>20.8996624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68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101">
        <v>0</v>
      </c>
      <c r="O57" s="67">
        <f>N57/1000</f>
        <v>0</v>
      </c>
      <c r="P57" s="102">
        <v>0</v>
      </c>
      <c r="Q57" s="67">
        <f>P57/1000</f>
        <v>0</v>
      </c>
      <c r="R57" s="68">
        <v>0</v>
      </c>
      <c r="S57" s="67">
        <f>R57/1000</f>
        <v>0</v>
      </c>
      <c r="T57" s="68">
        <v>0</v>
      </c>
      <c r="U57" s="67">
        <f>T57/1000</f>
        <v>0</v>
      </c>
      <c r="V57" s="68">
        <v>0</v>
      </c>
      <c r="W57" s="67">
        <f>V57/1000</f>
        <v>0</v>
      </c>
      <c r="X57" s="68">
        <v>0</v>
      </c>
      <c r="Y57" s="67">
        <f>X57/1000</f>
        <v>0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68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101">
        <v>0</v>
      </c>
      <c r="O58" s="67">
        <f>N58/1000</f>
        <v>0</v>
      </c>
      <c r="P58" s="102">
        <v>0</v>
      </c>
      <c r="Q58" s="67">
        <f>P58/1000</f>
        <v>0</v>
      </c>
      <c r="R58" s="68">
        <v>0</v>
      </c>
      <c r="S58" s="67">
        <f>R58/1000</f>
        <v>0</v>
      </c>
      <c r="T58" s="68">
        <v>0</v>
      </c>
      <c r="U58" s="67">
        <f>T58/1000</f>
        <v>0</v>
      </c>
      <c r="V58" s="68">
        <v>0</v>
      </c>
      <c r="W58" s="67">
        <f>V58/1000</f>
        <v>0</v>
      </c>
      <c r="X58" s="68">
        <v>0</v>
      </c>
      <c r="Y58" s="67">
        <f>X58/1000</f>
        <v>0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2E-3</v>
      </c>
      <c r="E59" s="96"/>
      <c r="F59" s="68">
        <v>0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>
        <v>0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0.6</v>
      </c>
      <c r="E61" s="70"/>
      <c r="F61" s="68">
        <v>0.6</v>
      </c>
      <c r="G61" s="70"/>
      <c r="H61" s="68">
        <v>0.6</v>
      </c>
      <c r="I61" s="70"/>
      <c r="J61" s="68">
        <v>0.5</v>
      </c>
      <c r="K61" s="70"/>
      <c r="L61" s="68">
        <v>0.6</v>
      </c>
      <c r="M61" s="70"/>
      <c r="N61" s="69">
        <v>0.4</v>
      </c>
      <c r="O61" s="70"/>
      <c r="P61" s="70">
        <v>0.4</v>
      </c>
      <c r="Q61" s="70"/>
      <c r="R61" s="68">
        <v>0.4</v>
      </c>
      <c r="S61" s="70"/>
      <c r="T61" s="68">
        <v>0.3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68">
        <v>7</v>
      </c>
      <c r="G62" s="70"/>
      <c r="H62" s="68">
        <v>6.8</v>
      </c>
      <c r="I62" s="70"/>
      <c r="J62" s="68">
        <v>7</v>
      </c>
      <c r="K62" s="70"/>
      <c r="L62" s="68">
        <v>7</v>
      </c>
      <c r="M62" s="70"/>
      <c r="N62" s="69">
        <v>7</v>
      </c>
      <c r="O62" s="70"/>
      <c r="P62" s="70">
        <v>6.9</v>
      </c>
      <c r="Q62" s="70"/>
      <c r="R62" s="68">
        <v>7.1</v>
      </c>
      <c r="S62" s="70"/>
      <c r="T62" s="68">
        <v>7</v>
      </c>
      <c r="U62" s="70"/>
      <c r="V62" s="68">
        <v>6.4</v>
      </c>
      <c r="W62" s="70"/>
      <c r="X62" s="68">
        <v>6.3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1</v>
      </c>
      <c r="G81" s="70"/>
      <c r="H81" s="70">
        <v>0.5</v>
      </c>
      <c r="I81" s="70"/>
      <c r="J81" s="70">
        <v>1</v>
      </c>
      <c r="K81" s="70"/>
      <c r="L81" s="70">
        <v>0.4</v>
      </c>
      <c r="M81" s="70"/>
      <c r="N81" s="69">
        <v>1</v>
      </c>
      <c r="O81" s="69"/>
      <c r="P81" s="70">
        <v>0.4</v>
      </c>
      <c r="Q81" s="70"/>
      <c r="R81" s="68">
        <v>0.8</v>
      </c>
      <c r="S81" s="70"/>
      <c r="T81" s="70">
        <v>0.6</v>
      </c>
      <c r="U81" s="70"/>
      <c r="V81" s="70">
        <v>0.6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11.432542699999999</v>
      </c>
      <c r="E82" s="69"/>
      <c r="F82" s="68">
        <v>11.929322000000001</v>
      </c>
      <c r="G82" s="70"/>
      <c r="H82" s="70">
        <v>11.4997676</v>
      </c>
      <c r="I82" s="70"/>
      <c r="J82" s="70">
        <v>2.8792785999999997</v>
      </c>
      <c r="K82" s="70"/>
      <c r="L82" s="70">
        <v>2.8947240000000001</v>
      </c>
      <c r="M82" s="70"/>
      <c r="N82" s="69">
        <v>4.0443826999999999</v>
      </c>
      <c r="O82" s="69"/>
      <c r="P82" s="70">
        <v>4.6019456000000005</v>
      </c>
      <c r="Q82" s="70"/>
      <c r="R82" s="68">
        <v>6.2467646999999999</v>
      </c>
      <c r="S82" s="70"/>
      <c r="T82" s="70">
        <v>6.0574593999999999</v>
      </c>
      <c r="U82" s="70"/>
      <c r="V82" s="70">
        <v>20.845981800000001</v>
      </c>
      <c r="W82" s="70"/>
      <c r="X82" s="70">
        <v>20.8996624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6">
        <v>0</v>
      </c>
      <c r="O88" s="66"/>
      <c r="P88" s="68">
        <v>0</v>
      </c>
      <c r="Q88" s="68"/>
      <c r="R88" s="68">
        <v>0</v>
      </c>
      <c r="S88" s="68"/>
      <c r="T88" s="68">
        <v>0</v>
      </c>
      <c r="U88" s="68"/>
      <c r="V88" s="68">
        <v>0</v>
      </c>
      <c r="W88" s="68"/>
      <c r="X88" s="68">
        <v>0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68">
        <v>7</v>
      </c>
      <c r="G91" s="70"/>
      <c r="H91" s="70">
        <v>6.8</v>
      </c>
      <c r="I91" s="70"/>
      <c r="J91" s="70">
        <v>7</v>
      </c>
      <c r="K91" s="70"/>
      <c r="L91" s="70">
        <v>7</v>
      </c>
      <c r="M91" s="70"/>
      <c r="N91" s="69">
        <v>7</v>
      </c>
      <c r="O91" s="69"/>
      <c r="P91" s="70">
        <v>6.9</v>
      </c>
      <c r="Q91" s="70"/>
      <c r="R91" s="68">
        <v>7.1</v>
      </c>
      <c r="S91" s="70"/>
      <c r="T91" s="70">
        <v>7</v>
      </c>
      <c r="U91" s="70"/>
      <c r="V91" s="70">
        <v>6.4</v>
      </c>
      <c r="W91" s="70"/>
      <c r="X91" s="70">
        <v>6.3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4.7</v>
      </c>
      <c r="E100" s="69"/>
      <c r="F100" s="68">
        <v>4.7</v>
      </c>
      <c r="G100" s="70"/>
      <c r="H100" s="70">
        <v>4.5999999999999996</v>
      </c>
      <c r="I100" s="70"/>
      <c r="J100" s="70">
        <v>3.3</v>
      </c>
      <c r="K100" s="70"/>
      <c r="L100" s="70">
        <v>3.6</v>
      </c>
      <c r="M100" s="70"/>
      <c r="N100" s="69">
        <v>4.5</v>
      </c>
      <c r="O100" s="69"/>
      <c r="P100" s="70">
        <v>4.5999999999999996</v>
      </c>
      <c r="Q100" s="70"/>
      <c r="R100" s="68">
        <v>3.1</v>
      </c>
      <c r="S100" s="70"/>
      <c r="T100" s="70">
        <v>3.1</v>
      </c>
      <c r="U100" s="70"/>
      <c r="V100" s="70">
        <v>6</v>
      </c>
      <c r="W100" s="70"/>
      <c r="X100" s="70">
        <v>6.1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0.27</v>
      </c>
      <c r="E101" s="69"/>
      <c r="F101" s="68">
        <v>0.28000000000000003</v>
      </c>
      <c r="G101" s="70"/>
      <c r="H101" s="70">
        <v>0.26</v>
      </c>
      <c r="I101" s="70"/>
      <c r="J101" s="70">
        <v>0.04</v>
      </c>
      <c r="K101" s="70"/>
      <c r="L101" s="70">
        <v>0.04</v>
      </c>
      <c r="M101" s="70"/>
      <c r="N101" s="69">
        <v>0.11</v>
      </c>
      <c r="O101" s="69"/>
      <c r="P101" s="70">
        <v>0.11</v>
      </c>
      <c r="Q101" s="70"/>
      <c r="R101" s="68">
        <v>0.2</v>
      </c>
      <c r="S101" s="70"/>
      <c r="T101" s="70">
        <v>0.2</v>
      </c>
      <c r="U101" s="70"/>
      <c r="V101" s="70">
        <v>0</v>
      </c>
      <c r="W101" s="70"/>
      <c r="X101" s="70">
        <v>0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7"/>
      <c r="B132" s="247"/>
      <c r="C132" s="206"/>
      <c r="D132" s="206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45108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5">
        <v>45108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45109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45110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45111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45112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45113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45114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45115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45116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45117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45118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45119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45120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45121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45122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45123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45124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45125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45126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45127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45128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45129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45130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45131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45132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45133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45134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45135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45136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45137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45138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2021-04-27T10:13:55Z</cp:lastPrinted>
  <dcterms:created xsi:type="dcterms:W3CDTF">2020-11-06T01:25:08Z</dcterms:created>
  <dcterms:modified xsi:type="dcterms:W3CDTF">2023-08-28T05:29:14Z</dcterms:modified>
</cp:coreProperties>
</file>