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１月\"/>
    </mc:Choice>
  </mc:AlternateContent>
  <xr:revisionPtr revIDLastSave="0" documentId="13_ncr:1_{37D92E99-F80A-4A5E-BDEF-6C48B8635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sharedStrings.xml><?xml version="1.0" encoding="utf-8"?>
<sst xmlns="http://schemas.openxmlformats.org/spreadsheetml/2006/main" count="2652" uniqueCount="402">
  <si>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</si>
  <si>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</si>
  <si>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</si>
  <si>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</si>
  <si>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</si>
  <si>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</si>
  <si>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</si>
  <si>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</si>
  <si>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</si>
  <si>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</si>
  <si>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</si>
  <si>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</si>
  <si>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</si>
  <si>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</si>
  <si>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</si>
  <si>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</si>
  <si>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</si>
  <si>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</si>
  <si>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</si>
  <si>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</si>
  <si>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</si>
  <si>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</si>
  <si>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</si>
  <si>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</si>
  <si>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</si>
  <si>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</si>
  <si>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</si>
  <si>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</si>
  <si>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</si>
  <si>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</si>
  <si>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</si>
  <si>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</si>
  <si>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</si>
  <si>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</si>
  <si>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</si>
  <si>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</si>
  <si>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</si>
  <si>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</si>
  <si>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</si>
  <si>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</si>
  <si>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</si>
  <si>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</si>
  <si>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</si>
  <si>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</si>
  <si>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</si>
  <si>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</si>
  <si>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</si>
  <si>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</si>
  <si>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</si>
  <si>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</si>
  <si>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</si>
  <si>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</si>
  <si>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</si>
  <si>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</si>
  <si>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</si>
  <si>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</si>
  <si>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</si>
  <si>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</si>
  <si>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</si>
  <si>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</si>
  <si>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</si>
  <si>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</si>
  <si>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</si>
  <si>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</si>
  <si>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</si>
  <si>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</si>
  <si>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</si>
  <si>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</si>
  <si>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</si>
  <si>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</si>
  <si>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</si>
  <si>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</si>
  <si>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</si>
  <si>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</si>
  <si>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</si>
  <si>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</si>
  <si>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</si>
  <si>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</si>
  <si>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</si>
  <si>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</si>
  <si>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</si>
  <si>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</si>
  <si>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</si>
  <si>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</si>
  <si>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</si>
  <si>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</si>
  <si>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</si>
  <si>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</si>
  <si>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</si>
  <si>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</si>
  <si>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</si>
  <si>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</si>
  <si>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</si>
  <si>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</si>
  <si>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</si>
  <si>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</si>
  <si>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</si>
  <si>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</si>
  <si>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</si>
  <si>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</si>
  <si>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</si>
  <si>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</si>
  <si>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</si>
  <si>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</si>
  <si>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</si>
  <si>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</si>
  <si>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</si>
  <si>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</si>
  <si>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</si>
  <si>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</si>
  <si>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</si>
  <si>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</si>
  <si>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</si>
  <si>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</si>
  <si>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</si>
  <si>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</si>
  <si>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</si>
  <si>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</si>
  <si>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</si>
  <si>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</si>
  <si>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</si>
  <si>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</si>
  <si>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</si>
  <si>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</si>
  <si>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</si>
  <si>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</si>
  <si>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</si>
  <si>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</si>
  <si>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</si>
  <si>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</si>
  <si>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</si>
  <si>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</si>
  <si>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</si>
  <si>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</si>
  <si>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</si>
  <si>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</si>
  <si>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</si>
  <si>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</si>
  <si>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</si>
  <si>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</si>
  <si>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</si>
  <si>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</si>
  <si>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</si>
  <si>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</si>
  <si>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</si>
  <si>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</si>
  <si>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</si>
  <si>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</si>
  <si>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</si>
  <si>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</si>
  <si>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</si>
  <si>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</si>
  <si>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</si>
  <si>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</si>
  <si>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</si>
  <si>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</si>
  <si>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</si>
  <si>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</si>
  <si>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</si>
  <si>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</si>
  <si>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</si>
  <si>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</si>
  <si>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</si>
  <si>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</si>
  <si>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</si>
  <si>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</si>
  <si>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</si>
  <si>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</si>
  <si>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</si>
  <si>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</si>
  <si>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</si>
  <si>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</si>
  <si>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</si>
  <si>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</si>
  <si>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</si>
  <si>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</si>
  <si>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</si>
  <si>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</si>
  <si>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</si>
  <si>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</si>
  <si>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</si>
  <si>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</si>
  <si>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</si>
  <si>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</si>
  <si>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</si>
  <si>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</si>
  <si>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</si>
  <si>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</si>
  <si>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</si>
  <si>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</si>
  <si>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</si>
  <si>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</si>
  <si>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</si>
  <si>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</si>
  <si>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</si>
  <si>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</si>
  <si>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</si>
  <si>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</si>
  <si>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</si>
  <si>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</si>
  <si>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</si>
  <si>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</si>
  <si>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</si>
  <si>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</si>
  <si>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</si>
  <si>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</si>
  <si>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</si>
  <si>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</si>
  <si>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</si>
  <si>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</si>
  <si>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</si>
  <si>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</si>
  <si>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</si>
  <si>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</si>
  <si>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</si>
  <si>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</si>
  <si>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</si>
  <si>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</si>
  <si>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</si>
  <si>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</si>
  <si>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</si>
  <si>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</si>
  <si>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</si>
  <si>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</si>
  <si>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</si>
  <si>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</si>
  <si>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</si>
  <si>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</si>
  <si>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</si>
  <si>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</si>
  <si>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</si>
  <si>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</si>
  <si>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</si>
  <si>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</si>
  <si>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</si>
  <si>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</si>
  <si>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</si>
  <si>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</si>
  <si>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</si>
  <si>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</si>
  <si>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</si>
  <si>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</si>
  <si>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</si>
  <si>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</si>
  <si>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</si>
  <si>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</si>
  <si>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</si>
  <si>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</si>
  <si>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</si>
  <si>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</si>
  <si>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</si>
  <si>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</si>
  <si>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</si>
  <si>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</si>
  <si>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</si>
  <si>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</si>
  <si>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</si>
  <si>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</si>
  <si>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</si>
  <si>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</si>
  <si>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</si>
  <si>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</si>
  <si>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</si>
  <si>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</si>
  <si>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</si>
  <si>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</si>
  <si>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</si>
  <si>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</si>
  <si>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</si>
  <si>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</si>
  <si>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</si>
  <si>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</si>
  <si>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</si>
  <si>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</si>
  <si>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</si>
  <si>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</si>
  <si>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</si>
  <si>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</si>
  <si>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</si>
  <si>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</si>
  <si>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</si>
  <si>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</si>
  <si>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</si>
  <si>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</si>
  <si>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</si>
  <si>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</si>
  <si>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</si>
  <si>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</si>
  <si>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</si>
  <si>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</si>
  <si>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</si>
  <si>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</si>
  <si>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</si>
  <si>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</si>
  <si>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</si>
  <si>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</si>
  <si>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</si>
  <si>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</si>
  <si>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</si>
  <si>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</si>
  <si>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</si>
  <si>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</si>
  <si>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</si>
  <si>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</si>
  <si>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</si>
  <si>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</si>
  <si>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</si>
  <si>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</si>
  <si>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</si>
  <si>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</si>
  <si>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</si>
  <si>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</si>
  <si>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</si>
  <si>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</si>
  <si>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</si>
  <si>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</si>
  <si>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</si>
  <si>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</si>
  <si>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</si>
  <si>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</si>
  <si>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</si>
  <si>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</si>
  <si>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</si>
  <si>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</si>
  <si>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</si>
  <si>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</si>
  <si>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</si>
  <si>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</si>
  <si>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</si>
  <si>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</si>
  <si>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</si>
  <si>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</si>
  <si>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</si>
  <si>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</si>
  <si>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</si>
  <si>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</si>
  <si>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</si>
  <si>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</si>
  <si>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</si>
  <si>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</si>
  <si>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</si>
  <si>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</si>
  <si>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</si>
  <si>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</si>
  <si>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</si>
  <si>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</si>
  <si>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</si>
  <si>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</si>
  <si>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</si>
  <si>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</si>
  <si>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</si>
  <si>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</si>
  <si>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</si>
  <si>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</si>
  <si>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</si>
  <si>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</si>
  <si>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</si>
  <si>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</si>
  <si>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</si>
  <si>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</si>
  <si>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</si>
  <si>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</si>
  <si>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</si>
  <si>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</si>
  <si>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</si>
  <si>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</si>
  <si>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</si>
  <si>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</si>
  <si>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</si>
  <si>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</si>
  <si>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</si>
  <si>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</si>
  <si>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</si>
  <si>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</si>
  <si>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</si>
  <si>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</si>
  <si>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</si>
  <si>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</si>
  <si>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</si>
  <si>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</si>
  <si>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2025/11/05</t>
  </si>
  <si>
    <t>10:10</t>
  </si>
  <si>
    <t>10:47</t>
  </si>
  <si>
    <t>09:37</t>
  </si>
  <si>
    <t>10:19</t>
  </si>
  <si>
    <t>09:16</t>
  </si>
  <si>
    <t>08:58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</si>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</sst>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2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58" xfId="0" applyFont="1" applyFill="1" applyBorder="1" applyAlignment="1">
      <alignment wrapText="1"/>
    </xf>
    <xf numFmtId="0" fontId="6" fillId="9" borderId="59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5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3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48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1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49" xfId="0" applyFont="1" applyBorder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20" fillId="0" borderId="45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0" fontId="20" fillId="0" borderId="41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1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7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8" xfId="0" applyFont="1" applyBorder="1">
      <alignment vertical="center"/>
    </xf>
    <xf numFmtId="0" fontId="20" fillId="0" borderId="42" xfId="3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180" fontId="23" fillId="0" borderId="50" xfId="0" applyNumberFormat="1" applyFont="1" applyBorder="1">
      <alignment vertical="center"/>
    </xf>
    <xf numFmtId="182" fontId="23" fillId="0" borderId="50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0" fontId="20" fillId="0" borderId="56" xfId="3" quotePrefix="1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0" fontId="10" fillId="7" borderId="60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1" xfId="3" quotePrefix="1" applyFont="1" applyBorder="1" applyAlignment="1">
      <alignment vertical="center"/>
    </xf>
    <xf numFmtId="0" fontId="16" fillId="0" borderId="6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left" vertical="center"/>
    </xf>
    <xf numFmtId="182" fontId="17" fillId="0" borderId="0" xfId="0" applyNumberFormat="1" applyFont="1" applyAlignment="1">
      <alignment horizontal="lef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top"/>
    </xf>
    <xf numFmtId="0" fontId="18" fillId="0" borderId="51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2" xfId="0" applyFont="1" applyBorder="1" applyAlignment="1">
      <alignment horizontal="center" vertical="top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7" fillId="0" borderId="0" xfId="0" applyNumberFormat="1" applyFon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64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76" fontId="16" fillId="0" borderId="45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188" fontId="23" fillId="0" borderId="50" xfId="0" applyNumberFormat="1" applyFont="1" applyBorder="1" applyAlignment="1">
      <alignment horizontal="right" vertical="center"/>
    </xf>
    <xf numFmtId="182" fontId="23" fillId="0" borderId="50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5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left" vertical="top" wrapText="1" shrinkToFit="1"/>
    </xf>
    <xf numFmtId="0" fontId="18" fillId="0" borderId="63" xfId="0" applyFont="1" applyBorder="1" applyAlignment="1">
      <alignment horizontal="left" vertical="top" wrapText="1" shrinkToFit="1"/>
    </xf>
    <xf numFmtId="181" fontId="23" fillId="0" borderId="50" xfId="0" applyNumberFormat="1" applyFont="1" applyBorder="1" applyAlignment="1">
      <alignment horizontal="right" vertical="center"/>
    </xf>
    <xf numFmtId="181" fontId="17" fillId="0" borderId="0" xfId="0" applyNumberFormat="1" applyFont="1" applyAlignment="1">
      <alignment horizontal="right" vertical="center"/>
    </xf>
    <xf numFmtId="0" fontId="18" fillId="0" borderId="53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N18" sqref="N18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6384" width="9" style="30"/>
  </cols>
  <sheetData>
    <row r="2" spans="1:9" ht="10.8">
      <c r="A2" s="186">
        <f>EDATE(演算タグ!B1,-3)</f>
        <v>45870</v>
      </c>
      <c r="B2" s="186"/>
      <c r="C2" s="187">
        <f>演算タグ!B1</f>
        <v>45962</v>
      </c>
      <c r="D2" s="187"/>
    </row>
    <row r="3" spans="1:9" ht="9.9" customHeight="1" thickBot="1"/>
    <row r="4" spans="1:9" ht="11.1" customHeight="1">
      <c r="A4" s="33"/>
      <c r="B4" s="34"/>
      <c r="C4" s="35" t="s">
        <v>87</v>
      </c>
      <c r="D4" s="190" t="s">
        <v>338</v>
      </c>
      <c r="E4" s="198" t="s">
        <v>341</v>
      </c>
      <c r="F4" s="190" t="s">
        <v>344</v>
      </c>
      <c r="G4" s="198" t="s">
        <v>348</v>
      </c>
      <c r="H4" s="190" t="s">
        <v>350</v>
      </c>
      <c r="I4" s="204" t="s">
        <v>353</v>
      </c>
    </row>
    <row r="5" spans="1:9" ht="11.1" customHeight="1">
      <c r="A5" s="36"/>
      <c r="B5" s="37"/>
      <c r="C5" s="38"/>
      <c r="D5" s="191"/>
      <c r="E5" s="199"/>
      <c r="F5" s="191"/>
      <c r="G5" s="199"/>
      <c r="H5" s="191"/>
      <c r="I5" s="205"/>
    </row>
    <row r="6" spans="1:9" ht="11.1" customHeight="1">
      <c r="A6" s="36"/>
      <c r="B6" s="39"/>
      <c r="C6" s="40" t="s">
        <v>88</v>
      </c>
      <c r="D6" s="192" t="s">
        <v>339</v>
      </c>
      <c r="E6" s="194" t="s">
        <v>342</v>
      </c>
      <c r="F6" s="192" t="s">
        <v>345</v>
      </c>
      <c r="G6" s="196" t="s">
        <v>347</v>
      </c>
      <c r="H6" s="200" t="s">
        <v>351</v>
      </c>
      <c r="I6" s="206" t="s">
        <v>354</v>
      </c>
    </row>
    <row r="7" spans="1:9" ht="11.1" customHeight="1" thickBot="1">
      <c r="A7" s="43" t="s">
        <v>85</v>
      </c>
      <c r="B7" s="44" t="s">
        <v>86</v>
      </c>
      <c r="C7" s="45"/>
      <c r="D7" s="193"/>
      <c r="E7" s="195"/>
      <c r="F7" s="193"/>
      <c r="G7" s="197"/>
      <c r="H7" s="201"/>
      <c r="I7" s="207"/>
    </row>
    <row r="8" spans="1: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</row>
    <row r="9" spans="1:9" ht="11.1" customHeight="1">
      <c r="A9" s="53">
        <v>1</v>
      </c>
      <c r="B9" s="54" t="s">
        <v>80</v>
      </c>
      <c r="C9" s="55" t="s">
        <v>75</v>
      </c>
      <c r="D9" s="147" t="s">
        <v>380</v>
      </c>
      <c r="E9" s="147" t="s">
        <v>380</v>
      </c>
      <c r="F9" s="147" t="s">
        <v>380</v>
      </c>
      <c r="G9" s="147" t="s">
        <v>380</v>
      </c>
      <c r="H9" s="147" t="s">
        <v>380</v>
      </c>
      <c r="I9" s="173" t="s">
        <v>380</v>
      </c>
    </row>
    <row r="10" spans="1:9" ht="11.1" customHeight="1">
      <c r="A10" s="61">
        <v>2</v>
      </c>
      <c r="B10" s="62" t="s">
        <v>81</v>
      </c>
      <c r="C10" s="63" t="s">
        <v>75</v>
      </c>
      <c r="D10" s="66" t="s">
        <v>381</v>
      </c>
      <c r="E10" s="66" t="s">
        <v>382</v>
      </c>
      <c r="F10" s="66" t="s">
        <v>383</v>
      </c>
      <c r="G10" s="66" t="s">
        <v>384</v>
      </c>
      <c r="H10" s="66" t="s">
        <v>385</v>
      </c>
      <c r="I10" s="112" t="s">
        <v>386</v>
      </c>
    </row>
    <row r="11" spans="1:9" ht="11.1" customHeight="1">
      <c r="A11" s="61">
        <v>3</v>
      </c>
      <c r="B11" s="62" t="s">
        <v>82</v>
      </c>
      <c r="C11" s="63" t="s">
        <v>75</v>
      </c>
      <c r="D11" s="66" t="s">
        <v>374</v>
      </c>
      <c r="E11" s="66" t="s">
        <v>374</v>
      </c>
      <c r="F11" s="66" t="s">
        <v>374</v>
      </c>
      <c r="G11" s="66" t="s">
        <v>374</v>
      </c>
      <c r="H11" s="66" t="s">
        <v>374</v>
      </c>
      <c r="I11" s="112" t="s">
        <v>374</v>
      </c>
    </row>
    <row r="12" spans="1:9" ht="11.1" customHeight="1">
      <c r="A12" s="61">
        <v>4</v>
      </c>
      <c r="B12" s="62" t="s">
        <v>83</v>
      </c>
      <c r="C12" s="63" t="s">
        <v>75</v>
      </c>
      <c r="D12" s="66" t="s">
        <v>375</v>
      </c>
      <c r="E12" s="66" t="s">
        <v>375</v>
      </c>
      <c r="F12" s="66" t="s">
        <v>375</v>
      </c>
      <c r="G12" s="66" t="s">
        <v>375</v>
      </c>
      <c r="H12" s="66" t="s">
        <v>375</v>
      </c>
      <c r="I12" s="112" t="s">
        <v>375</v>
      </c>
    </row>
    <row r="13" spans="1:9" ht="11.1" customHeight="1">
      <c r="A13" s="61">
        <v>5</v>
      </c>
      <c r="B13" s="62" t="s">
        <v>44</v>
      </c>
      <c r="C13" s="63" t="s">
        <v>84</v>
      </c>
      <c r="D13" s="68">
        <v>12</v>
      </c>
      <c r="E13" s="68">
        <v>15</v>
      </c>
      <c r="F13" s="68">
        <v>11.4</v>
      </c>
      <c r="G13" s="68">
        <v>13.6</v>
      </c>
      <c r="H13" s="68">
        <v>12</v>
      </c>
      <c r="I13" s="174">
        <v>14.1</v>
      </c>
    </row>
    <row r="14" spans="1:9" ht="11.1" customHeight="1" thickBot="1">
      <c r="A14" s="71">
        <v>6</v>
      </c>
      <c r="B14" s="72" t="s">
        <v>45</v>
      </c>
      <c r="C14" s="73" t="s">
        <v>84</v>
      </c>
      <c r="D14" s="75">
        <v>12.5</v>
      </c>
      <c r="E14" s="75">
        <v>18</v>
      </c>
      <c r="F14" s="75">
        <v>12.7</v>
      </c>
      <c r="G14" s="75">
        <v>16.399999999999999</v>
      </c>
      <c r="H14" s="75">
        <v>12.9</v>
      </c>
      <c r="I14" s="175">
        <v>17</v>
      </c>
    </row>
    <row r="15" spans="1: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</row>
    <row r="16" spans="1:9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76">
        <v>0</v>
      </c>
    </row>
    <row r="17" spans="1:9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</row>
    <row r="18" spans="1:9" ht="11.1" customHeight="1">
      <c r="A18" s="85">
        <v>3</v>
      </c>
      <c r="B18" s="62" t="s">
        <v>1</v>
      </c>
      <c r="C18" s="88" t="s">
        <v>78</v>
      </c>
      <c r="D18" s="90" t="s">
        <v>387</v>
      </c>
      <c r="E18" s="90" t="s">
        <v>387</v>
      </c>
      <c r="F18" s="90" t="s">
        <v>387</v>
      </c>
      <c r="G18" s="90" t="s">
        <v>387</v>
      </c>
      <c r="H18" s="90" t="s">
        <v>387</v>
      </c>
      <c r="I18" s="177" t="s">
        <v>387</v>
      </c>
    </row>
    <row r="19" spans="1:9" ht="11.1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78" t="s">
        <v>370</v>
      </c>
    </row>
    <row r="20" spans="1:9" ht="11.1" customHeight="1">
      <c r="A20" s="85">
        <v>5</v>
      </c>
      <c r="B20" s="62" t="s">
        <v>3</v>
      </c>
      <c r="C20" s="88" t="s">
        <v>78</v>
      </c>
      <c r="D20" s="94" t="s">
        <v>388</v>
      </c>
      <c r="E20" s="94" t="s">
        <v>388</v>
      </c>
      <c r="F20" s="94" t="s">
        <v>388</v>
      </c>
      <c r="G20" s="94" t="s">
        <v>388</v>
      </c>
      <c r="H20" s="94" t="s">
        <v>388</v>
      </c>
      <c r="I20" s="179" t="s">
        <v>388</v>
      </c>
    </row>
    <row r="21" spans="1:9" ht="11.1" customHeight="1">
      <c r="A21" s="85">
        <v>6</v>
      </c>
      <c r="B21" s="62" t="s">
        <v>4</v>
      </c>
      <c r="C21" s="88" t="s">
        <v>78</v>
      </c>
      <c r="D21" s="94" t="s">
        <v>388</v>
      </c>
      <c r="E21" s="94" t="s">
        <v>388</v>
      </c>
      <c r="F21" s="94" t="s">
        <v>388</v>
      </c>
      <c r="G21" s="94" t="s">
        <v>388</v>
      </c>
      <c r="H21" s="94" t="s">
        <v>388</v>
      </c>
      <c r="I21" s="179" t="s">
        <v>388</v>
      </c>
    </row>
    <row r="22" spans="1:9" ht="11.1" customHeight="1">
      <c r="A22" s="85">
        <v>7</v>
      </c>
      <c r="B22" s="62" t="s">
        <v>5</v>
      </c>
      <c r="C22" s="88" t="s">
        <v>78</v>
      </c>
      <c r="D22" s="94" t="s">
        <v>388</v>
      </c>
      <c r="E22" s="94" t="s">
        <v>388</v>
      </c>
      <c r="F22" s="94" t="s">
        <v>388</v>
      </c>
      <c r="G22" s="94" t="s">
        <v>388</v>
      </c>
      <c r="H22" s="94" t="s">
        <v>388</v>
      </c>
      <c r="I22" s="179" t="s">
        <v>388</v>
      </c>
    </row>
    <row r="23" spans="1:9" ht="11.1" customHeight="1">
      <c r="A23" s="85">
        <v>8</v>
      </c>
      <c r="B23" s="62" t="s">
        <v>6</v>
      </c>
      <c r="C23" s="88" t="s">
        <v>78</v>
      </c>
      <c r="D23" s="94" t="s">
        <v>389</v>
      </c>
      <c r="E23" s="94" t="s">
        <v>389</v>
      </c>
      <c r="F23" s="94" t="s">
        <v>389</v>
      </c>
      <c r="G23" s="94" t="s">
        <v>389</v>
      </c>
      <c r="H23" s="94" t="s">
        <v>389</v>
      </c>
      <c r="I23" s="179" t="s">
        <v>389</v>
      </c>
    </row>
    <row r="24" spans="1:9" ht="11.1" customHeight="1">
      <c r="A24" s="85">
        <v>9</v>
      </c>
      <c r="B24" s="62" t="s">
        <v>7</v>
      </c>
      <c r="C24" s="88" t="s">
        <v>78</v>
      </c>
      <c r="D24" s="94" t="s">
        <v>390</v>
      </c>
      <c r="E24" s="94" t="s">
        <v>390</v>
      </c>
      <c r="F24" s="94" t="s">
        <v>390</v>
      </c>
      <c r="G24" s="94" t="s">
        <v>390</v>
      </c>
      <c r="H24" s="94" t="s">
        <v>390</v>
      </c>
      <c r="I24" s="179" t="s">
        <v>390</v>
      </c>
    </row>
    <row r="25" spans="1:9" ht="11.1" customHeight="1">
      <c r="A25" s="85">
        <v>10</v>
      </c>
      <c r="B25" s="62" t="s">
        <v>8</v>
      </c>
      <c r="C25" s="88" t="s">
        <v>78</v>
      </c>
      <c r="D25" s="94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79" t="s">
        <v>370</v>
      </c>
    </row>
    <row r="26" spans="1:9" ht="11.1" customHeight="1">
      <c r="A26" s="85">
        <v>11</v>
      </c>
      <c r="B26" s="62" t="s">
        <v>9</v>
      </c>
      <c r="C26" s="88" t="s">
        <v>78</v>
      </c>
      <c r="D26" s="96">
        <v>0.22</v>
      </c>
      <c r="E26" s="96">
        <v>0.23</v>
      </c>
      <c r="F26" s="96">
        <v>0.18</v>
      </c>
      <c r="G26" s="96">
        <v>0.18</v>
      </c>
      <c r="H26" s="96">
        <v>0.1</v>
      </c>
      <c r="I26" s="180">
        <v>0.1</v>
      </c>
    </row>
    <row r="27" spans="1:9" ht="11.1" customHeight="1">
      <c r="A27" s="85">
        <v>12</v>
      </c>
      <c r="B27" s="62" t="s">
        <v>10</v>
      </c>
      <c r="C27" s="88" t="s">
        <v>78</v>
      </c>
      <c r="D27" s="96" t="s">
        <v>391</v>
      </c>
      <c r="E27" s="96" t="s">
        <v>391</v>
      </c>
      <c r="F27" s="96" t="s">
        <v>391</v>
      </c>
      <c r="G27" s="96" t="s">
        <v>391</v>
      </c>
      <c r="H27" s="96" t="s">
        <v>391</v>
      </c>
      <c r="I27" s="180" t="s">
        <v>391</v>
      </c>
    </row>
    <row r="28" spans="1:9" ht="11.1" customHeight="1">
      <c r="A28" s="85">
        <v>13</v>
      </c>
      <c r="B28" s="62" t="s">
        <v>11</v>
      </c>
      <c r="C28" s="88" t="s">
        <v>78</v>
      </c>
      <c r="D28" s="96" t="s">
        <v>392</v>
      </c>
      <c r="E28" s="96" t="s">
        <v>392</v>
      </c>
      <c r="F28" s="96" t="s">
        <v>392</v>
      </c>
      <c r="G28" s="96" t="s">
        <v>392</v>
      </c>
      <c r="H28" s="96" t="s">
        <v>392</v>
      </c>
      <c r="I28" s="180" t="s">
        <v>392</v>
      </c>
    </row>
    <row r="29" spans="1:9" ht="11.1" customHeight="1">
      <c r="A29" s="85">
        <v>14</v>
      </c>
      <c r="B29" s="62" t="s">
        <v>12</v>
      </c>
      <c r="C29" s="88" t="s">
        <v>78</v>
      </c>
      <c r="D29" s="90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77" t="s">
        <v>370</v>
      </c>
    </row>
    <row r="30" spans="1:9" ht="11.1" customHeight="1">
      <c r="A30" s="85">
        <v>15</v>
      </c>
      <c r="B30" s="62" t="s">
        <v>100</v>
      </c>
      <c r="C30" s="88" t="s">
        <v>78</v>
      </c>
      <c r="D30" s="94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79" t="s">
        <v>370</v>
      </c>
    </row>
    <row r="31" spans="1:9" ht="11.1" customHeight="1">
      <c r="A31" s="85">
        <v>16</v>
      </c>
      <c r="B31" s="62" t="s">
        <v>101</v>
      </c>
      <c r="C31" s="88" t="s">
        <v>78</v>
      </c>
      <c r="D31" s="94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79" t="s">
        <v>370</v>
      </c>
    </row>
    <row r="32" spans="1:9" ht="11.1" customHeight="1">
      <c r="A32" s="85">
        <v>17</v>
      </c>
      <c r="B32" s="62" t="s">
        <v>13</v>
      </c>
      <c r="C32" s="88" t="s">
        <v>78</v>
      </c>
      <c r="D32" s="94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79" t="s">
        <v>370</v>
      </c>
    </row>
    <row r="33" spans="1:9" ht="11.1" customHeight="1">
      <c r="A33" s="85">
        <v>18</v>
      </c>
      <c r="B33" s="62" t="s">
        <v>14</v>
      </c>
      <c r="C33" s="88" t="s">
        <v>78</v>
      </c>
      <c r="D33" s="94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79" t="s">
        <v>370</v>
      </c>
    </row>
    <row r="34" spans="1:9" ht="11.1" customHeight="1">
      <c r="A34" s="85">
        <v>19</v>
      </c>
      <c r="B34" s="62" t="s">
        <v>15</v>
      </c>
      <c r="C34" s="88" t="s">
        <v>78</v>
      </c>
      <c r="D34" s="94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79" t="s">
        <v>370</v>
      </c>
    </row>
    <row r="35" spans="1:9" ht="11.1" customHeight="1">
      <c r="A35" s="85">
        <v>20</v>
      </c>
      <c r="B35" s="62" t="s">
        <v>16</v>
      </c>
      <c r="C35" s="88" t="s">
        <v>78</v>
      </c>
      <c r="D35" s="94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79" t="s">
        <v>370</v>
      </c>
    </row>
    <row r="36" spans="1:9" ht="11.1" customHeight="1">
      <c r="A36" s="85">
        <v>21</v>
      </c>
      <c r="B36" s="62" t="s">
        <v>17</v>
      </c>
      <c r="C36" s="88" t="s">
        <v>78</v>
      </c>
      <c r="D36" s="96">
        <v>0.1</v>
      </c>
      <c r="E36" s="96">
        <v>0.12</v>
      </c>
      <c r="F36" s="96">
        <v>0.12</v>
      </c>
      <c r="G36" s="96">
        <v>0.12</v>
      </c>
      <c r="H36" s="96">
        <v>0.08</v>
      </c>
      <c r="I36" s="180">
        <v>0.09</v>
      </c>
    </row>
    <row r="37" spans="1:9" ht="11.1" customHeight="1">
      <c r="A37" s="85">
        <v>22</v>
      </c>
      <c r="B37" s="62" t="s">
        <v>18</v>
      </c>
      <c r="C37" s="88" t="s">
        <v>78</v>
      </c>
      <c r="D37" s="94" t="s">
        <v>393</v>
      </c>
      <c r="E37" s="94" t="s">
        <v>393</v>
      </c>
      <c r="F37" s="94" t="s">
        <v>393</v>
      </c>
      <c r="G37" s="94" t="s">
        <v>393</v>
      </c>
      <c r="H37" s="94" t="s">
        <v>393</v>
      </c>
      <c r="I37" s="179" t="s">
        <v>393</v>
      </c>
    </row>
    <row r="38" spans="1:9" ht="11.1" customHeight="1">
      <c r="A38" s="85">
        <v>23</v>
      </c>
      <c r="B38" s="62" t="s">
        <v>19</v>
      </c>
      <c r="C38" s="88" t="s">
        <v>78</v>
      </c>
      <c r="D38" s="94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79" t="s">
        <v>370</v>
      </c>
    </row>
    <row r="39" spans="1:9" ht="11.1" customHeight="1">
      <c r="A39" s="85">
        <v>24</v>
      </c>
      <c r="B39" s="62" t="s">
        <v>20</v>
      </c>
      <c r="C39" s="88" t="s">
        <v>78</v>
      </c>
      <c r="D39" s="94" t="s">
        <v>393</v>
      </c>
      <c r="E39" s="94" t="s">
        <v>393</v>
      </c>
      <c r="F39" s="94">
        <v>4.0000000000000001E-3</v>
      </c>
      <c r="G39" s="94">
        <v>2E-3</v>
      </c>
      <c r="H39" s="94" t="s">
        <v>393</v>
      </c>
      <c r="I39" s="179">
        <v>2E-3</v>
      </c>
    </row>
    <row r="40" spans="1:9" ht="11.1" customHeight="1">
      <c r="A40" s="85">
        <v>25</v>
      </c>
      <c r="B40" s="62" t="s">
        <v>21</v>
      </c>
      <c r="C40" s="88" t="s">
        <v>78</v>
      </c>
      <c r="D40" s="94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79" t="s">
        <v>370</v>
      </c>
    </row>
    <row r="41" spans="1:9" ht="11.1" customHeight="1">
      <c r="A41" s="85">
        <v>26</v>
      </c>
      <c r="B41" s="62" t="s">
        <v>22</v>
      </c>
      <c r="C41" s="88" t="s">
        <v>78</v>
      </c>
      <c r="D41" s="94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79" t="s">
        <v>370</v>
      </c>
    </row>
    <row r="42" spans="1:9" ht="11.1" customHeight="1">
      <c r="A42" s="85">
        <v>27</v>
      </c>
      <c r="B42" s="62" t="s">
        <v>23</v>
      </c>
      <c r="C42" s="88" t="s">
        <v>78</v>
      </c>
      <c r="D42" s="94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79" t="s">
        <v>370</v>
      </c>
    </row>
    <row r="43" spans="1:9" ht="11.1" customHeight="1">
      <c r="A43" s="85">
        <v>28</v>
      </c>
      <c r="B43" s="62" t="s">
        <v>24</v>
      </c>
      <c r="C43" s="88" t="s">
        <v>78</v>
      </c>
      <c r="D43" s="94" t="s">
        <v>393</v>
      </c>
      <c r="E43" s="94">
        <v>8.0000000000000002E-3</v>
      </c>
      <c r="F43" s="94">
        <v>6.0000000000000001E-3</v>
      </c>
      <c r="G43" s="94">
        <v>8.9999999999999993E-3</v>
      </c>
      <c r="H43" s="94" t="s">
        <v>393</v>
      </c>
      <c r="I43" s="179">
        <v>8.0000000000000002E-3</v>
      </c>
    </row>
    <row r="44" spans="1:9" ht="11.1" customHeight="1">
      <c r="A44" s="85">
        <v>29</v>
      </c>
      <c r="B44" s="62" t="s">
        <v>25</v>
      </c>
      <c r="C44" s="88" t="s">
        <v>78</v>
      </c>
      <c r="D44" s="94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79" t="s">
        <v>370</v>
      </c>
    </row>
    <row r="45" spans="1:9" ht="11.1" customHeight="1">
      <c r="A45" s="85">
        <v>30</v>
      </c>
      <c r="B45" s="62" t="s">
        <v>26</v>
      </c>
      <c r="C45" s="88" t="s">
        <v>78</v>
      </c>
      <c r="D45" s="94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79" t="s">
        <v>370</v>
      </c>
    </row>
    <row r="46" spans="1:9" ht="11.1" customHeight="1">
      <c r="A46" s="85">
        <v>31</v>
      </c>
      <c r="B46" s="62" t="s">
        <v>27</v>
      </c>
      <c r="C46" s="88" t="s">
        <v>78</v>
      </c>
      <c r="D46" s="94" t="s">
        <v>394</v>
      </c>
      <c r="E46" s="94" t="s">
        <v>394</v>
      </c>
      <c r="F46" s="94" t="s">
        <v>394</v>
      </c>
      <c r="G46" s="94" t="s">
        <v>394</v>
      </c>
      <c r="H46" s="94" t="s">
        <v>394</v>
      </c>
      <c r="I46" s="179" t="s">
        <v>394</v>
      </c>
    </row>
    <row r="47" spans="1:9" ht="11.1" customHeight="1">
      <c r="A47" s="85">
        <v>32</v>
      </c>
      <c r="B47" s="62" t="s">
        <v>28</v>
      </c>
      <c r="C47" s="88" t="s">
        <v>78</v>
      </c>
      <c r="D47" s="94">
        <v>3.0000000000000001E-3</v>
      </c>
      <c r="E47" s="94" t="s">
        <v>393</v>
      </c>
      <c r="F47" s="94" t="s">
        <v>393</v>
      </c>
      <c r="G47" s="94" t="s">
        <v>393</v>
      </c>
      <c r="H47" s="94" t="s">
        <v>393</v>
      </c>
      <c r="I47" s="179" t="s">
        <v>393</v>
      </c>
    </row>
    <row r="48" spans="1:9" ht="11.1" customHeight="1">
      <c r="A48" s="85">
        <v>33</v>
      </c>
      <c r="B48" s="62" t="s">
        <v>29</v>
      </c>
      <c r="C48" s="88" t="s">
        <v>78</v>
      </c>
      <c r="D48" s="96" t="s">
        <v>392</v>
      </c>
      <c r="E48" s="96" t="s">
        <v>392</v>
      </c>
      <c r="F48" s="96" t="s">
        <v>392</v>
      </c>
      <c r="G48" s="96" t="s">
        <v>392</v>
      </c>
      <c r="H48" s="96" t="s">
        <v>392</v>
      </c>
      <c r="I48" s="180" t="s">
        <v>392</v>
      </c>
    </row>
    <row r="49" spans="1:9" ht="11.1" customHeight="1">
      <c r="A49" s="85">
        <v>34</v>
      </c>
      <c r="B49" s="62" t="s">
        <v>30</v>
      </c>
      <c r="C49" s="88" t="s">
        <v>78</v>
      </c>
      <c r="D49" s="96" t="s">
        <v>395</v>
      </c>
      <c r="E49" s="96" t="s">
        <v>395</v>
      </c>
      <c r="F49" s="96" t="s">
        <v>395</v>
      </c>
      <c r="G49" s="96" t="s">
        <v>395</v>
      </c>
      <c r="H49" s="96" t="s">
        <v>395</v>
      </c>
      <c r="I49" s="180" t="s">
        <v>395</v>
      </c>
    </row>
    <row r="50" spans="1:9" ht="11.1" customHeight="1">
      <c r="A50" s="85">
        <v>35</v>
      </c>
      <c r="B50" s="62" t="s">
        <v>31</v>
      </c>
      <c r="C50" s="88" t="s">
        <v>78</v>
      </c>
      <c r="D50" s="94">
        <v>2E-3</v>
      </c>
      <c r="E50" s="94" t="s">
        <v>393</v>
      </c>
      <c r="F50" s="94" t="s">
        <v>393</v>
      </c>
      <c r="G50" s="94" t="s">
        <v>393</v>
      </c>
      <c r="H50" s="94">
        <v>3.0000000000000001E-3</v>
      </c>
      <c r="I50" s="179" t="s">
        <v>393</v>
      </c>
    </row>
    <row r="51" spans="1:9" ht="11.1" customHeight="1">
      <c r="A51" s="85">
        <v>36</v>
      </c>
      <c r="B51" s="62" t="s">
        <v>32</v>
      </c>
      <c r="C51" s="88" t="s">
        <v>78</v>
      </c>
      <c r="D51" s="68">
        <v>4.8</v>
      </c>
      <c r="E51" s="68">
        <v>4.7</v>
      </c>
      <c r="F51" s="68">
        <v>4.5999999999999996</v>
      </c>
      <c r="G51" s="68">
        <v>4.5</v>
      </c>
      <c r="H51" s="68">
        <v>5</v>
      </c>
      <c r="I51" s="174">
        <v>4.9000000000000004</v>
      </c>
    </row>
    <row r="52" spans="1:9" ht="11.1" customHeight="1">
      <c r="A52" s="85">
        <v>37</v>
      </c>
      <c r="B52" s="62" t="s">
        <v>34</v>
      </c>
      <c r="C52" s="88" t="s">
        <v>78</v>
      </c>
      <c r="D52" s="94" t="s">
        <v>388</v>
      </c>
      <c r="E52" s="94" t="s">
        <v>388</v>
      </c>
      <c r="F52" s="94" t="s">
        <v>388</v>
      </c>
      <c r="G52" s="94" t="s">
        <v>388</v>
      </c>
      <c r="H52" s="94" t="s">
        <v>388</v>
      </c>
      <c r="I52" s="179" t="s">
        <v>388</v>
      </c>
    </row>
    <row r="53" spans="1:9" ht="11.1" customHeight="1">
      <c r="A53" s="85">
        <v>38</v>
      </c>
      <c r="B53" s="62" t="s">
        <v>35</v>
      </c>
      <c r="C53" s="88" t="s">
        <v>78</v>
      </c>
      <c r="D53" s="68">
        <v>6.7</v>
      </c>
      <c r="E53" s="68">
        <v>5.6</v>
      </c>
      <c r="F53" s="68">
        <v>5.8</v>
      </c>
      <c r="G53" s="68">
        <v>5.2</v>
      </c>
      <c r="H53" s="68">
        <v>5.8</v>
      </c>
      <c r="I53" s="174">
        <v>4.9000000000000004</v>
      </c>
    </row>
    <row r="54" spans="1:9" ht="11.1" customHeight="1">
      <c r="A54" s="85">
        <v>39</v>
      </c>
      <c r="B54" s="62" t="s">
        <v>36</v>
      </c>
      <c r="C54" s="88" t="s">
        <v>78</v>
      </c>
      <c r="D54" s="68">
        <v>16.962389999999999</v>
      </c>
      <c r="E54" s="68">
        <v>17.021397799999999</v>
      </c>
      <c r="F54" s="68">
        <v>12.161626399999999</v>
      </c>
      <c r="G54" s="68">
        <v>11.9819472</v>
      </c>
      <c r="H54" s="68">
        <v>11.6555483</v>
      </c>
      <c r="I54" s="174">
        <v>11.5627844</v>
      </c>
    </row>
    <row r="55" spans="1:9" ht="11.1" customHeight="1">
      <c r="A55" s="85">
        <v>40</v>
      </c>
      <c r="B55" s="62" t="s">
        <v>48</v>
      </c>
      <c r="C55" s="88" t="s">
        <v>78</v>
      </c>
      <c r="D55" s="66">
        <v>53</v>
      </c>
      <c r="E55" s="66">
        <v>51</v>
      </c>
      <c r="F55" s="66">
        <v>47</v>
      </c>
      <c r="G55" s="66">
        <v>47</v>
      </c>
      <c r="H55" s="66">
        <v>51</v>
      </c>
      <c r="I55" s="112">
        <v>50</v>
      </c>
    </row>
    <row r="56" spans="1:9" ht="11.1" customHeight="1">
      <c r="A56" s="85">
        <v>41</v>
      </c>
      <c r="B56" s="62" t="s">
        <v>37</v>
      </c>
      <c r="C56" s="88" t="s">
        <v>78</v>
      </c>
      <c r="D56" s="96" t="s">
        <v>396</v>
      </c>
      <c r="E56" s="96" t="s">
        <v>396</v>
      </c>
      <c r="F56" s="96" t="s">
        <v>396</v>
      </c>
      <c r="G56" s="96" t="s">
        <v>396</v>
      </c>
      <c r="H56" s="96" t="s">
        <v>396</v>
      </c>
      <c r="I56" s="180" t="s">
        <v>396</v>
      </c>
    </row>
    <row r="57" spans="1:9" ht="11.1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181" t="s">
        <v>370</v>
      </c>
    </row>
    <row r="58" spans="1:9" ht="11.1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181" t="s">
        <v>370</v>
      </c>
    </row>
    <row r="59" spans="1:9" ht="11.1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79" t="s">
        <v>370</v>
      </c>
    </row>
    <row r="60" spans="1:9" ht="11.1" customHeight="1">
      <c r="A60" s="85">
        <v>45</v>
      </c>
      <c r="B60" s="62" t="s">
        <v>40</v>
      </c>
      <c r="C60" s="88" t="s">
        <v>78</v>
      </c>
      <c r="D60" s="90" t="s">
        <v>397</v>
      </c>
      <c r="E60" s="90" t="s">
        <v>397</v>
      </c>
      <c r="F60" s="90" t="s">
        <v>397</v>
      </c>
      <c r="G60" s="90" t="s">
        <v>397</v>
      </c>
      <c r="H60" s="90" t="s">
        <v>397</v>
      </c>
      <c r="I60" s="177" t="s">
        <v>397</v>
      </c>
    </row>
    <row r="61" spans="1:9" ht="10.5" customHeight="1">
      <c r="A61" s="85">
        <v>46</v>
      </c>
      <c r="B61" s="62" t="s">
        <v>336</v>
      </c>
      <c r="C61" s="88" t="s">
        <v>78</v>
      </c>
      <c r="D61" s="68">
        <v>0.3</v>
      </c>
      <c r="E61" s="68">
        <v>0.5</v>
      </c>
      <c r="F61" s="68">
        <v>0.4</v>
      </c>
      <c r="G61" s="68">
        <v>0.5</v>
      </c>
      <c r="H61" s="68">
        <v>0.3</v>
      </c>
      <c r="I61" s="174">
        <v>0.5</v>
      </c>
    </row>
    <row r="62" spans="1:9" ht="11.1" customHeight="1">
      <c r="A62" s="85">
        <v>47</v>
      </c>
      <c r="B62" s="62" t="s">
        <v>72</v>
      </c>
      <c r="C62" s="101" t="s">
        <v>75</v>
      </c>
      <c r="D62" s="68">
        <v>7</v>
      </c>
      <c r="E62" s="68">
        <v>7.3</v>
      </c>
      <c r="F62" s="68">
        <v>7.1</v>
      </c>
      <c r="G62" s="68">
        <v>7.2</v>
      </c>
      <c r="H62" s="68">
        <v>7.1</v>
      </c>
      <c r="I62" s="174">
        <v>7.3</v>
      </c>
    </row>
    <row r="63" spans="1:9" ht="11.1" customHeight="1">
      <c r="A63" s="85">
        <v>48</v>
      </c>
      <c r="B63" s="62" t="s">
        <v>33</v>
      </c>
      <c r="C63" s="101" t="s">
        <v>75</v>
      </c>
      <c r="D63" s="66" t="s">
        <v>398</v>
      </c>
      <c r="E63" s="66" t="s">
        <v>398</v>
      </c>
      <c r="F63" s="66" t="s">
        <v>398</v>
      </c>
      <c r="G63" s="66" t="s">
        <v>398</v>
      </c>
      <c r="H63" s="66" t="s">
        <v>398</v>
      </c>
      <c r="I63" s="112" t="s">
        <v>398</v>
      </c>
    </row>
    <row r="64" spans="1:9" ht="11.1" customHeight="1">
      <c r="A64" s="85">
        <v>49</v>
      </c>
      <c r="B64" s="62" t="s">
        <v>41</v>
      </c>
      <c r="C64" s="101" t="s">
        <v>75</v>
      </c>
      <c r="D64" s="66" t="s">
        <v>398</v>
      </c>
      <c r="E64" s="66" t="s">
        <v>398</v>
      </c>
      <c r="F64" s="66" t="s">
        <v>398</v>
      </c>
      <c r="G64" s="66" t="s">
        <v>398</v>
      </c>
      <c r="H64" s="66" t="s">
        <v>398</v>
      </c>
      <c r="I64" s="112" t="s">
        <v>398</v>
      </c>
    </row>
    <row r="65" spans="1:9" ht="11.1" customHeight="1">
      <c r="A65" s="85">
        <v>50</v>
      </c>
      <c r="B65" s="62" t="s">
        <v>42</v>
      </c>
      <c r="C65" s="88" t="s">
        <v>79</v>
      </c>
      <c r="D65" s="68" t="s">
        <v>399</v>
      </c>
      <c r="E65" s="68" t="s">
        <v>399</v>
      </c>
      <c r="F65" s="68" t="s">
        <v>399</v>
      </c>
      <c r="G65" s="68" t="s">
        <v>399</v>
      </c>
      <c r="H65" s="68" t="s">
        <v>399</v>
      </c>
      <c r="I65" s="174" t="s">
        <v>399</v>
      </c>
    </row>
    <row r="66" spans="1:9" ht="11.1" customHeight="1" thickBot="1">
      <c r="A66" s="103">
        <v>51</v>
      </c>
      <c r="B66" s="104" t="s">
        <v>43</v>
      </c>
      <c r="C66" s="105" t="s">
        <v>79</v>
      </c>
      <c r="D66" s="107" t="s">
        <v>400</v>
      </c>
      <c r="E66" s="107" t="s">
        <v>400</v>
      </c>
      <c r="F66" s="107" t="s">
        <v>400</v>
      </c>
      <c r="G66" s="107" t="s">
        <v>400</v>
      </c>
      <c r="H66" s="107" t="s">
        <v>400</v>
      </c>
      <c r="I66" s="182" t="s">
        <v>400</v>
      </c>
    </row>
    <row r="67" spans="1:9" ht="11.1" customHeight="1" thickBot="1">
      <c r="B67" s="109"/>
      <c r="C67" s="32"/>
    </row>
    <row r="68" spans="1:9" ht="11.1" customHeight="1" thickTop="1">
      <c r="A68" s="188">
        <f>EDATE(演算タグ!B1,-3)</f>
        <v>45870</v>
      </c>
      <c r="B68" s="188"/>
      <c r="C68" s="189">
        <f>演算タグ!B1</f>
        <v>45962</v>
      </c>
      <c r="D68" s="189"/>
      <c r="E68" s="110"/>
      <c r="F68" s="110"/>
      <c r="G68" s="110"/>
      <c r="H68" s="110"/>
      <c r="I68" s="110"/>
    </row>
    <row r="69" spans="1: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</row>
    <row r="70" spans="1:9" ht="11.1" customHeight="1">
      <c r="A70" s="80">
        <v>1</v>
      </c>
      <c r="B70" s="117" t="s">
        <v>61</v>
      </c>
      <c r="C70" s="81" t="s">
        <v>78</v>
      </c>
      <c r="D70" s="94" t="s">
        <v>388</v>
      </c>
      <c r="E70" s="94" t="s">
        <v>388</v>
      </c>
      <c r="F70" s="94" t="s">
        <v>388</v>
      </c>
      <c r="G70" s="94" t="s">
        <v>388</v>
      </c>
      <c r="H70" s="94" t="s">
        <v>388</v>
      </c>
      <c r="I70" s="179" t="s">
        <v>388</v>
      </c>
    </row>
    <row r="71" spans="1:9" ht="11.1" customHeight="1">
      <c r="A71" s="85">
        <v>2</v>
      </c>
      <c r="B71" s="120" t="s">
        <v>62</v>
      </c>
      <c r="C71" s="88" t="s">
        <v>78</v>
      </c>
      <c r="D71" s="90" t="s">
        <v>401</v>
      </c>
      <c r="E71" s="90" t="s">
        <v>401</v>
      </c>
      <c r="F71" s="90" t="s">
        <v>401</v>
      </c>
      <c r="G71" s="90" t="s">
        <v>401</v>
      </c>
      <c r="H71" s="90" t="s">
        <v>401</v>
      </c>
      <c r="I71" s="177" t="s">
        <v>401</v>
      </c>
    </row>
    <row r="72" spans="1:9" ht="11.1" customHeight="1">
      <c r="A72" s="85">
        <v>3</v>
      </c>
      <c r="B72" s="120" t="s">
        <v>63</v>
      </c>
      <c r="C72" s="88" t="s">
        <v>78</v>
      </c>
      <c r="D72" s="94" t="s">
        <v>388</v>
      </c>
      <c r="E72" s="94" t="s">
        <v>388</v>
      </c>
      <c r="F72" s="94" t="s">
        <v>388</v>
      </c>
      <c r="G72" s="94" t="s">
        <v>388</v>
      </c>
      <c r="H72" s="94" t="s">
        <v>388</v>
      </c>
      <c r="I72" s="179" t="s">
        <v>388</v>
      </c>
    </row>
    <row r="73" spans="1:9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77" t="s">
        <v>370</v>
      </c>
    </row>
    <row r="74" spans="1:9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79" t="s">
        <v>370</v>
      </c>
    </row>
    <row r="75" spans="1:9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79" t="s">
        <v>370</v>
      </c>
    </row>
    <row r="76" spans="1:9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112"/>
    </row>
    <row r="77" spans="1:9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112"/>
    </row>
    <row r="78" spans="1:9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79" t="s">
        <v>370</v>
      </c>
    </row>
    <row r="79" spans="1:9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79" t="s">
        <v>370</v>
      </c>
    </row>
    <row r="80" spans="1:9" ht="11.1" customHeight="1">
      <c r="A80" s="85">
        <v>11</v>
      </c>
      <c r="B80" s="120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74" t="s">
        <v>370</v>
      </c>
    </row>
    <row r="81" spans="1:9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>
        <v>0.6</v>
      </c>
      <c r="F81" s="68">
        <v>0.8</v>
      </c>
      <c r="G81" s="68">
        <v>0.6</v>
      </c>
      <c r="H81" s="68">
        <v>0.8</v>
      </c>
      <c r="I81" s="174">
        <v>0.8</v>
      </c>
    </row>
    <row r="82" spans="1:9" ht="11.1" customHeight="1">
      <c r="A82" s="85">
        <v>13</v>
      </c>
      <c r="B82" s="120" t="s">
        <v>64</v>
      </c>
      <c r="C82" s="88" t="s">
        <v>78</v>
      </c>
      <c r="D82" s="68">
        <v>16.962389999999999</v>
      </c>
      <c r="E82" s="68">
        <v>17.021397799999999</v>
      </c>
      <c r="F82" s="68">
        <v>12.161626399999999</v>
      </c>
      <c r="G82" s="68">
        <v>11.9819472</v>
      </c>
      <c r="H82" s="68">
        <v>11.6555483</v>
      </c>
      <c r="I82" s="174">
        <v>11.5627844</v>
      </c>
    </row>
    <row r="83" spans="1:9" ht="11.1" customHeight="1">
      <c r="A83" s="85">
        <v>14</v>
      </c>
      <c r="B83" s="120" t="s">
        <v>65</v>
      </c>
      <c r="C83" s="88" t="s">
        <v>78</v>
      </c>
      <c r="D83" s="94" t="s">
        <v>388</v>
      </c>
      <c r="E83" s="94" t="s">
        <v>388</v>
      </c>
      <c r="F83" s="94" t="s">
        <v>388</v>
      </c>
      <c r="G83" s="94" t="s">
        <v>388</v>
      </c>
      <c r="H83" s="94" t="s">
        <v>388</v>
      </c>
      <c r="I83" s="179" t="s">
        <v>388</v>
      </c>
    </row>
    <row r="84" spans="1:9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74" t="s">
        <v>370</v>
      </c>
    </row>
    <row r="85" spans="1:9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79" t="s">
        <v>370</v>
      </c>
    </row>
    <row r="86" spans="1:9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79" t="s">
        <v>370</v>
      </c>
    </row>
    <row r="87" spans="1:9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74" t="s">
        <v>370</v>
      </c>
    </row>
    <row r="88" spans="1:9" ht="11.1" customHeight="1">
      <c r="A88" s="85">
        <v>19</v>
      </c>
      <c r="B88" s="120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</row>
    <row r="89" spans="1:9" ht="11.1" customHeight="1">
      <c r="A89" s="85">
        <v>20</v>
      </c>
      <c r="B89" s="120" t="s">
        <v>56</v>
      </c>
      <c r="C89" s="88" t="s">
        <v>78</v>
      </c>
      <c r="D89" s="66">
        <v>53</v>
      </c>
      <c r="E89" s="66">
        <v>51</v>
      </c>
      <c r="F89" s="66">
        <v>47</v>
      </c>
      <c r="G89" s="66">
        <v>47</v>
      </c>
      <c r="H89" s="66">
        <v>51</v>
      </c>
      <c r="I89" s="112">
        <v>50</v>
      </c>
    </row>
    <row r="90" spans="1:9" ht="11.1" customHeight="1">
      <c r="A90" s="85">
        <v>21</v>
      </c>
      <c r="B90" s="120" t="s">
        <v>43</v>
      </c>
      <c r="C90" s="122" t="s">
        <v>91</v>
      </c>
      <c r="D90" s="68" t="s">
        <v>400</v>
      </c>
      <c r="E90" s="68" t="s">
        <v>400</v>
      </c>
      <c r="F90" s="68" t="s">
        <v>400</v>
      </c>
      <c r="G90" s="68" t="s">
        <v>400</v>
      </c>
      <c r="H90" s="68" t="s">
        <v>400</v>
      </c>
      <c r="I90" s="174" t="s">
        <v>400</v>
      </c>
    </row>
    <row r="91" spans="1:9" ht="11.1" customHeight="1">
      <c r="A91" s="85">
        <v>22</v>
      </c>
      <c r="B91" s="120" t="s">
        <v>103</v>
      </c>
      <c r="C91" s="101" t="s">
        <v>90</v>
      </c>
      <c r="D91" s="68">
        <v>7</v>
      </c>
      <c r="E91" s="68">
        <v>7.3</v>
      </c>
      <c r="F91" s="68">
        <v>7.1</v>
      </c>
      <c r="G91" s="68">
        <v>7.2</v>
      </c>
      <c r="H91" s="68">
        <v>7.1</v>
      </c>
      <c r="I91" s="174">
        <v>7.3</v>
      </c>
    </row>
    <row r="92" spans="1:9" ht="11.1" customHeight="1">
      <c r="A92" s="85">
        <v>23</v>
      </c>
      <c r="B92" s="120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74" t="s">
        <v>370</v>
      </c>
    </row>
    <row r="93" spans="1:9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</row>
    <row r="94" spans="1:9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79" t="s">
        <v>370</v>
      </c>
    </row>
    <row r="95" spans="1:9" ht="11.1" customHeight="1">
      <c r="A95" s="85">
        <v>26</v>
      </c>
      <c r="B95" s="148" t="s">
        <v>68</v>
      </c>
      <c r="C95" s="88" t="s">
        <v>78</v>
      </c>
      <c r="D95" s="96" t="s">
        <v>392</v>
      </c>
      <c r="E95" s="96" t="s">
        <v>392</v>
      </c>
      <c r="F95" s="96" t="s">
        <v>392</v>
      </c>
      <c r="G95" s="96" t="s">
        <v>392</v>
      </c>
      <c r="H95" s="96" t="s">
        <v>392</v>
      </c>
      <c r="I95" s="180" t="s">
        <v>392</v>
      </c>
    </row>
    <row r="96" spans="1:9" ht="11.1" customHeight="1" thickBot="1">
      <c r="A96" s="127">
        <v>27</v>
      </c>
      <c r="B96" s="128" t="s">
        <v>176</v>
      </c>
      <c r="C96" s="105" t="s">
        <v>356</v>
      </c>
      <c r="D96" s="161" t="s">
        <v>370</v>
      </c>
      <c r="E96" s="161" t="s">
        <v>370</v>
      </c>
      <c r="F96" s="161" t="s">
        <v>370</v>
      </c>
      <c r="G96" s="161" t="s">
        <v>370</v>
      </c>
      <c r="H96" s="161" t="s">
        <v>370</v>
      </c>
      <c r="I96" s="183" t="s">
        <v>370</v>
      </c>
    </row>
    <row r="97" spans="1:9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</row>
    <row r="98" spans="1:9" ht="11.1" customHeight="1">
      <c r="A98" s="80">
        <v>1</v>
      </c>
      <c r="B98" s="132" t="s">
        <v>178</v>
      </c>
      <c r="C98" s="149" t="s">
        <v>60</v>
      </c>
      <c r="D98" s="135" t="s">
        <v>370</v>
      </c>
      <c r="E98" s="135" t="s">
        <v>370</v>
      </c>
      <c r="F98" s="135" t="s">
        <v>370</v>
      </c>
      <c r="G98" s="135" t="s">
        <v>370</v>
      </c>
      <c r="H98" s="135" t="s">
        <v>370</v>
      </c>
      <c r="I98" s="184" t="s">
        <v>370</v>
      </c>
    </row>
    <row r="99" spans="1:9" ht="11.1" customHeight="1">
      <c r="A99" s="85">
        <v>2</v>
      </c>
      <c r="B99" s="136" t="s">
        <v>179</v>
      </c>
      <c r="C99" s="150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74" t="s">
        <v>370</v>
      </c>
    </row>
    <row r="100" spans="1:9" ht="11.1" customHeight="1">
      <c r="A100" s="85">
        <v>3</v>
      </c>
      <c r="B100" s="136" t="s">
        <v>59</v>
      </c>
      <c r="C100" s="150" t="s">
        <v>358</v>
      </c>
      <c r="D100" s="68">
        <v>6.1</v>
      </c>
      <c r="E100" s="68">
        <v>6.1</v>
      </c>
      <c r="F100" s="68">
        <v>5</v>
      </c>
      <c r="G100" s="68">
        <v>4.9000000000000004</v>
      </c>
      <c r="H100" s="68">
        <v>5.0999999999999996</v>
      </c>
      <c r="I100" s="174">
        <v>4.9000000000000004</v>
      </c>
    </row>
    <row r="101" spans="1:9" ht="11.1" customHeight="1">
      <c r="A101" s="85">
        <v>4</v>
      </c>
      <c r="B101" s="136" t="s">
        <v>219</v>
      </c>
      <c r="C101" s="150" t="s">
        <v>356</v>
      </c>
      <c r="D101" s="96">
        <v>0.22</v>
      </c>
      <c r="E101" s="96">
        <v>0.23</v>
      </c>
      <c r="F101" s="96">
        <v>0.18</v>
      </c>
      <c r="G101" s="96">
        <v>0.18</v>
      </c>
      <c r="H101" s="96">
        <v>0.1</v>
      </c>
      <c r="I101" s="180">
        <v>0.1</v>
      </c>
    </row>
    <row r="102" spans="1:9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112"/>
    </row>
    <row r="103" spans="1:9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112"/>
    </row>
    <row r="104" spans="1:9" ht="11.1" customHeight="1">
      <c r="A104" s="85">
        <v>7</v>
      </c>
      <c r="B104" s="141" t="s">
        <v>70</v>
      </c>
      <c r="C104" s="122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</row>
    <row r="105" spans="1:9" ht="11.1" customHeight="1" thickBot="1">
      <c r="A105" s="103">
        <v>8</v>
      </c>
      <c r="B105" s="142" t="s">
        <v>71</v>
      </c>
      <c r="C105" s="143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85" t="s">
        <v>370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88">
        <f>EDATE(演算タグ!B1,-3)</f>
        <v>45870</v>
      </c>
      <c r="B130" s="188"/>
      <c r="C130" s="189">
        <f>演算タグ!B1</f>
        <v>45962</v>
      </c>
      <c r="D130" s="189"/>
      <c r="E130" s="110"/>
      <c r="F130" s="110"/>
      <c r="G130" s="110"/>
      <c r="H130" s="110"/>
      <c r="I130" s="110"/>
    </row>
  </sheetData>
  <mergeCells count="18">
    <mergeCell ref="I4:I5"/>
    <mergeCell ref="I6:I7"/>
    <mergeCell ref="H6:H7"/>
    <mergeCell ref="A130:B130"/>
    <mergeCell ref="C130:D130"/>
    <mergeCell ref="D4:D5"/>
    <mergeCell ref="E4:E5"/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</mergeCells>
  <phoneticPr fontId="2"/>
  <conditionalFormatting sqref="D18:H18">
    <cfRule type="containsText" dxfId="129" priority="190" operator="containsText" text="0.0003未満">
      <formula>NOT(ISERROR(SEARCH("0.0003未満",D18)))</formula>
    </cfRule>
  </conditionalFormatting>
  <conditionalFormatting sqref="D16:I67 E68:I68 D69:I105">
    <cfRule type="containsBlanks" dxfId="128" priority="2">
      <formula>LEN(TRIM(D16))=0</formula>
    </cfRule>
    <cfRule type="endsWith" dxfId="127" priority="6" operator="endsWith" text="未満">
      <formula>RIGHT(D16,LEN("未満"))="未満"</formula>
    </cfRule>
  </conditionalFormatting>
  <conditionalFormatting sqref="D63:I63">
    <cfRule type="containsText" dxfId="126" priority="200" operator="containsText" text="あり">
      <formula>NOT(ISERROR(SEARCH("あり",D63)))</formula>
    </cfRule>
  </conditionalFormatting>
  <conditionalFormatting sqref="D64:I64">
    <cfRule type="expression" dxfId="125" priority="1">
      <formula>D$64=""</formula>
    </cfRule>
    <cfRule type="containsText" priority="3" operator="containsText" text="異常なし">
      <formula>NOT(ISERROR(SEARCH("異常なし",D64)))</formula>
    </cfRule>
    <cfRule type="notContainsText" dxfId="124" priority="7" operator="notContains" text="異常なし">
      <formula>ISERROR(SEARCH("異常なし",D64))</formula>
    </cfRule>
  </conditionalFormatting>
  <conditionalFormatting sqref="D104:I105">
    <cfRule type="beginsWith" dxfId="123" priority="1331" operator="beginsWith" text="検出">
      <formula>LEFT(D104,LEN("検出"))="検出"</formula>
    </cfRule>
  </conditionalFormatting>
  <conditionalFormatting sqref="D17:I17">
    <cfRule type="beginsWith" dxfId="122" priority="14" operator="beginsWith" text="検出">
      <formula>LEFT(D17,LEN("検出"))="検出"</formula>
    </cfRule>
  </conditionalFormatting>
  <conditionalFormatting sqref="D20:I22">
    <cfRule type="containsText" dxfId="121" priority="19" operator="containsText" text="0.001未満">
      <formula>NOT(ISERROR(SEARCH("0.001未満",D20)))</formula>
    </cfRule>
  </conditionalFormatting>
  <conditionalFormatting sqref="D32:I35">
    <cfRule type="containsText" dxfId="120" priority="31" operator="containsText" text="0.001未満">
      <formula>NOT(ISERROR(SEARCH("0.001未満",D32)))</formula>
    </cfRule>
  </conditionalFormatting>
  <conditionalFormatting sqref="D40:I42">
    <cfRule type="containsText" dxfId="119" priority="24" operator="containsText" text="0.001未満">
      <formula>NOT(ISERROR(SEARCH("0.001未満",D40)))</formula>
    </cfRule>
  </conditionalFormatting>
  <conditionalFormatting sqref="E21:I21">
    <cfRule type="containsText" dxfId="118" priority="9" operator="containsText" text="0.001未満">
      <formula>NOT(ISERROR(SEARCH("0.001未満",E21)))</formula>
    </cfRule>
  </conditionalFormatting>
  <conditionalFormatting sqref="D18:I18">
    <cfRule type="cellIs" dxfId="117" priority="1957" operator="greaterThan">
      <formula>#REF!</formula>
    </cfRule>
    <cfRule type="cellIs" dxfId="116" priority="1958" operator="greaterThan">
      <formula>#REF!</formula>
    </cfRule>
  </conditionalFormatting>
  <conditionalFormatting sqref="D21:I21">
    <cfRule type="cellIs" dxfId="115" priority="1959" operator="greaterThan">
      <formula>#REF!</formula>
    </cfRule>
    <cfRule type="cellIs" dxfId="114" priority="1960" operator="greaterThan">
      <formula>#REF!</formula>
    </cfRule>
  </conditionalFormatting>
  <conditionalFormatting sqref="D62:I62">
    <cfRule type="cellIs" dxfId="113" priority="1961" operator="notBetween">
      <formula>#REF!</formula>
      <formula>#REF!</formula>
    </cfRule>
    <cfRule type="cellIs" dxfId="112" priority="1962" operator="greaterThan">
      <formula>#REF!</formula>
    </cfRule>
  </conditionalFormatting>
  <conditionalFormatting sqref="D82:I82">
    <cfRule type="cellIs" dxfId="111" priority="1963" operator="notBetween">
      <formula>#REF!</formula>
      <formula>#REF!</formula>
    </cfRule>
  </conditionalFormatting>
  <conditionalFormatting sqref="D89:I89">
    <cfRule type="cellIs" dxfId="110" priority="1964" operator="notBetween">
      <formula>#REF!</formula>
      <formula>#REF!</formula>
    </cfRule>
  </conditionalFormatting>
  <conditionalFormatting sqref="D70:I71 D73:I75 D80:I81 D83:I88 D90:I95">
    <cfRule type="cellIs" dxfId="109" priority="1968" operator="greaterThan">
      <formula>#REF!</formula>
    </cfRule>
  </conditionalFormatting>
  <conditionalFormatting sqref="D96:I96">
    <cfRule type="cellIs" dxfId="108" priority="1973" operator="greaterThan">
      <formula>#REF!</formula>
    </cfRule>
  </conditionalFormatting>
  <conditionalFormatting sqref="D16:I16"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19:I19">
    <cfRule type="containsText" dxfId="105" priority="1976" operator="containsText" text="0.00005未満">
      <formula>NOT(ISERROR(SEARCH("0.00005未満",D19)))</formula>
    </cfRule>
    <cfRule type="cellIs" dxfId="104" priority="1977" operator="greaterThan">
      <formula>#REF!</formula>
    </cfRule>
    <cfRule type="cellIs" dxfId="103" priority="1978" operator="greaterThan">
      <formula>#REF!</formula>
    </cfRule>
  </conditionalFormatting>
  <conditionalFormatting sqref="D20:I20">
    <cfRule type="cellIs" dxfId="102" priority="1979" operator="greaterThan">
      <formula>#REF!</formula>
    </cfRule>
    <cfRule type="cellIs" dxfId="101" priority="1980" operator="greaterThan">
      <formula>#REF!</formula>
    </cfRule>
  </conditionalFormatting>
  <conditionalFormatting sqref="D22:I22"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3:I23">
    <cfRule type="containsText" dxfId="98" priority="1983" operator="containsText" text="0.005未満">
      <formula>NOT(ISERROR(SEARCH("0.005未満",D23)))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4:I24">
    <cfRule type="containsText" dxfId="95" priority="1986" operator="containsText" text="0.004未満">
      <formula>NOT(ISERROR(SEARCH("0.004未満",D24)))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5:I25">
    <cfRule type="containsText" dxfId="92" priority="1989" operator="containsText" text="0.001未満">
      <formula>NOT(ISERROR(SEARCH("0.001未満",D25)))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6:I26">
    <cfRule type="containsText" dxfId="89" priority="1992" operator="containsText" text="0.02未満">
      <formula>NOT(ISERROR(SEARCH("0.02未満",D26)))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7:I27">
    <cfRule type="containsText" dxfId="86" priority="1995" operator="containsText" text="0.05未満">
      <formula>NOT(ISERROR(SEARCH("0.05未満",D27)))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8:I28">
    <cfRule type="containsText" dxfId="83" priority="1998" operator="containsText" text="0.01未満">
      <formula>NOT(ISERROR(SEARCH("0.01未満",D28)))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29:I29">
    <cfRule type="containsText" dxfId="80" priority="2001" operator="containsText" text="0.0002未満">
      <formula>NOT(ISERROR(SEARCH("0.0002未満",D29)))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0:I30">
    <cfRule type="containsText" dxfId="77" priority="2004" operator="containsText" text="0.001未満">
      <formula>NOT(ISERROR(SEARCH("0.001未満",D30)))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1:I31">
    <cfRule type="containsText" dxfId="74" priority="2007" operator="containsText" text="0.004未満">
      <formula>NOT(ISERROR(SEARCH("0.004未満",D31)))</formula>
    </cfRule>
    <cfRule type="cellIs" dxfId="73" priority="2008" operator="greaterThan">
      <formula>#REF!</formula>
    </cfRule>
    <cfRule type="cellIs" dxfId="72" priority="2009" operator="greaterThan">
      <formula>#REF!</formula>
    </cfRule>
  </conditionalFormatting>
  <conditionalFormatting sqref="D32:I32">
    <cfRule type="cellIs" dxfId="71" priority="2010" operator="greaterThan">
      <formula>#REF!</formula>
    </cfRule>
    <cfRule type="cellIs" dxfId="70" priority="2011" operator="greaterThan">
      <formula>#REF!</formula>
    </cfRule>
  </conditionalFormatting>
  <conditionalFormatting sqref="D33:I33">
    <cfRule type="cellIs" dxfId="69" priority="2012" operator="greaterThan">
      <formula>#REF!</formula>
    </cfRule>
    <cfRule type="cellIs" dxfId="68" priority="2013" operator="greaterThan">
      <formula>#REF!</formula>
    </cfRule>
  </conditionalFormatting>
  <conditionalFormatting sqref="D34:I34">
    <cfRule type="cellIs" dxfId="67" priority="2014" operator="greaterThan">
      <formula>#REF!</formula>
    </cfRule>
    <cfRule type="cellIs" dxfId="66" priority="2015" operator="greaterThan">
      <formula>#REF!</formula>
    </cfRule>
  </conditionalFormatting>
  <conditionalFormatting sqref="D35:I35"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6:I36">
    <cfRule type="containsText" dxfId="63" priority="2018" operator="containsText" text="0.05未満">
      <formula>NOT(ISERROR(SEARCH("0.05未満",D36)))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7:I37">
    <cfRule type="containsText" dxfId="60" priority="2021" operator="containsText" text="0.002未満">
      <formula>NOT(ISERROR(SEARCH("0.002未満",D37)))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8:I38">
    <cfRule type="containsText" dxfId="57" priority="2024" operator="containsText" text="0.001未満">
      <formula>NOT(ISERROR(SEARCH("0.001未満",D38)))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39:I39">
    <cfRule type="containsText" dxfId="54" priority="2027" operator="containsText" text="0.002未満">
      <formula>NOT(ISERROR(SEARCH("0.002未満",D39)))</formula>
    </cfRule>
    <cfRule type="cellIs" dxfId="53" priority="2028" operator="greaterThan">
      <formula>#REF!</formula>
    </cfRule>
    <cfRule type="cellIs" dxfId="52" priority="2029" operator="greaterThan">
      <formula>#REF!</formula>
    </cfRule>
  </conditionalFormatting>
  <conditionalFormatting sqref="D40:I40">
    <cfRule type="cellIs" dxfId="51" priority="2030" operator="greaterThan">
      <formula>#REF!</formula>
    </cfRule>
    <cfRule type="cellIs" dxfId="50" priority="2031" operator="greaterThan">
      <formula>#REF!</formula>
    </cfRule>
  </conditionalFormatting>
  <conditionalFormatting sqref="D41:I41">
    <cfRule type="cellIs" dxfId="49" priority="2032" operator="greaterThan">
      <formula>#REF!</formula>
    </cfRule>
    <cfRule type="cellIs" dxfId="48" priority="2033" operator="greaterThan">
      <formula>#REF!</formula>
    </cfRule>
  </conditionalFormatting>
  <conditionalFormatting sqref="D42:I42"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3:I43">
    <cfRule type="containsText" dxfId="45" priority="2036" operator="containsText" text="0.002未満">
      <formula>NOT(ISERROR(SEARCH("0.002未満",D43)))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4:I44">
    <cfRule type="containsText" dxfId="42" priority="2039" operator="containsText" text="0.001未満">
      <formula>NOT(ISERROR(SEARCH("0.001未満",D44)))</formula>
    </cfRule>
    <cfRule type="cellIs" dxfId="41" priority="2040" operator="greaterThan">
      <formula>#REF!</formula>
    </cfRule>
    <cfRule type="cellIs" dxfId="40" priority="2041" operator="greaterThan">
      <formula>#REF!</formula>
    </cfRule>
  </conditionalFormatting>
  <conditionalFormatting sqref="D45:I45">
    <cfRule type="cellIs" dxfId="39" priority="2042" operator="greaterThan">
      <formula>#REF!</formula>
    </cfRule>
    <cfRule type="cellIs" dxfId="38" priority="2043" operator="greaterThan">
      <formula>#REF!</formula>
    </cfRule>
  </conditionalFormatting>
  <conditionalFormatting sqref="D46:I46">
    <cfRule type="cellIs" dxfId="37" priority="2044" operator="greaterThan">
      <formula>#REF!</formula>
    </cfRule>
    <cfRule type="cellIs" dxfId="36" priority="2045" operator="greaterThan">
      <formula>#REF!</formula>
    </cfRule>
  </conditionalFormatting>
  <conditionalFormatting sqref="D47:I47">
    <cfRule type="cellIs" dxfId="35" priority="2046" operator="greaterThan">
      <formula>#REF!</formula>
    </cfRule>
    <cfRule type="cellIs" dxfId="34" priority="2047" operator="greaterThan">
      <formula>#REF!</formula>
    </cfRule>
  </conditionalFormatting>
  <conditionalFormatting sqref="D48:I48">
    <cfRule type="cellIs" dxfId="33" priority="2048" operator="greaterThan">
      <formula>#REF!</formula>
    </cfRule>
    <cfRule type="cellIs" dxfId="32" priority="2049" operator="greaterThan">
      <formula>#REF!</formula>
    </cfRule>
  </conditionalFormatting>
  <conditionalFormatting sqref="D49:I49">
    <cfRule type="cellIs" dxfId="31" priority="2050" operator="greaterThan">
      <formula>#REF!</formula>
    </cfRule>
    <cfRule type="cellIs" dxfId="30" priority="2051" operator="greaterThan">
      <formula>#REF!</formula>
    </cfRule>
  </conditionalFormatting>
  <conditionalFormatting sqref="D50:I50">
    <cfRule type="cellIs" dxfId="29" priority="2052" operator="greaterThan">
      <formula>#REF!</formula>
    </cfRule>
    <cfRule type="cellIs" dxfId="28" priority="2053" operator="greaterThan">
      <formula>#REF!</formula>
    </cfRule>
  </conditionalFormatting>
  <conditionalFormatting sqref="D51:I51">
    <cfRule type="cellIs" dxfId="27" priority="2054" operator="greaterThan">
      <formula>#REF!</formula>
    </cfRule>
    <cfRule type="cellIs" dxfId="26" priority="2055" operator="greaterThan">
      <formula>#REF!</formula>
    </cfRule>
  </conditionalFormatting>
  <conditionalFormatting sqref="D52:I52">
    <cfRule type="cellIs" dxfId="25" priority="2056" operator="greaterThan">
      <formula>#REF!</formula>
    </cfRule>
    <cfRule type="cellIs" dxfId="24" priority="2057" operator="greaterThan">
      <formula>#REF!</formula>
    </cfRule>
  </conditionalFormatting>
  <conditionalFormatting sqref="D53:I53">
    <cfRule type="cellIs" dxfId="23" priority="2058" operator="greaterThan">
      <formula>#REF!</formula>
    </cfRule>
    <cfRule type="cellIs" dxfId="22" priority="2059" operator="greaterThan">
      <formula>#REF!</formula>
    </cfRule>
  </conditionalFormatting>
  <conditionalFormatting sqref="D54:I54">
    <cfRule type="cellIs" dxfId="21" priority="2060" operator="greaterThan">
      <formula>#REF!</formula>
    </cfRule>
    <cfRule type="cellIs" dxfId="20" priority="2061" operator="greaterThan">
      <formula>#REF!</formula>
    </cfRule>
  </conditionalFormatting>
  <conditionalFormatting sqref="D55:I55">
    <cfRule type="cellIs" dxfId="19" priority="2062" operator="greaterThan">
      <formula>#REF!</formula>
    </cfRule>
    <cfRule type="cellIs" dxfId="18" priority="2063" operator="greaterThan">
      <formula>#REF!</formula>
    </cfRule>
  </conditionalFormatting>
  <conditionalFormatting sqref="D56:I56">
    <cfRule type="cellIs" dxfId="17" priority="2064" operator="greaterThan">
      <formula>#REF!</formula>
    </cfRule>
    <cfRule type="cellIs" dxfId="16" priority="2065" operator="greaterThan">
      <formula>#REF!</formula>
    </cfRule>
  </conditionalFormatting>
  <conditionalFormatting sqref="D57:I57">
    <cfRule type="cellIs" dxfId="15" priority="2066" operator="greaterThan">
      <formula>#REF!</formula>
    </cfRule>
    <cfRule type="cellIs" dxfId="14" priority="2067" operator="greaterThan">
      <formula>#REF!</formula>
    </cfRule>
  </conditionalFormatting>
  <conditionalFormatting sqref="D58:I58">
    <cfRule type="cellIs" dxfId="13" priority="2068" operator="greaterThan">
      <formula>#REF!</formula>
    </cfRule>
    <cfRule type="cellIs" dxfId="12" priority="2069" operator="greaterThan">
      <formula>#REF!</formula>
    </cfRule>
  </conditionalFormatting>
  <conditionalFormatting sqref="D59:I59">
    <cfRule type="cellIs" dxfId="11" priority="2070" operator="greaterThan">
      <formula>#REF!</formula>
    </cfRule>
    <cfRule type="cellIs" dxfId="10" priority="2071" operator="greaterThan">
      <formula>#REF!</formula>
    </cfRule>
  </conditionalFormatting>
  <conditionalFormatting sqref="D60:I60">
    <cfRule type="cellIs" dxfId="9" priority="2072" operator="greaterThan">
      <formula>#REF!</formula>
    </cfRule>
    <cfRule type="cellIs" dxfId="8" priority="2073" operator="greaterThan">
      <formula>#REF!</formula>
    </cfRule>
  </conditionalFormatting>
  <conditionalFormatting sqref="D61:I61">
    <cfRule type="cellIs" dxfId="7" priority="2074" operator="greaterThan">
      <formula>#REF!</formula>
    </cfRule>
    <cfRule type="cellIs" dxfId="6" priority="2075" operator="greaterThan">
      <formula>#REF!</formula>
    </cfRule>
  </conditionalFormatting>
  <conditionalFormatting sqref="D65:I65">
    <cfRule type="cellIs" dxfId="5" priority="2076" operator="greaterThan">
      <formula>#REF!</formula>
    </cfRule>
    <cfRule type="cellIs" dxfId="4" priority="2077" operator="greaterThan">
      <formula>#REF!</formula>
    </cfRule>
  </conditionalFormatting>
  <conditionalFormatting sqref="D66:I66">
    <cfRule type="cellIs" dxfId="3" priority="2078" operator="greaterThan">
      <formula>#REF!</formula>
    </cfRule>
    <cfRule type="cellIs" dxfId="2" priority="2079" operator="greaterThan">
      <formula>#REF!</formula>
    </cfRule>
  </conditionalFormatting>
  <conditionalFormatting sqref="D72:I72 D78:I79">
    <cfRule type="cellIs" dxfId="1" priority="2080" operator="greaterThan">
      <formula>#REF!</formula>
    </cfRule>
    <cfRule type="cellIs" dxfId="0" priority="2081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2" t="s">
        <v>180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5" t="s">
        <v>360</v>
      </c>
      <c r="AI3" s="157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6"/>
      <c r="AI4" s="157"/>
    </row>
    <row r="5" spans="1:35" ht="18.600000000000001" thickBot="1">
      <c r="A5" t="s">
        <v>184</v>
      </c>
      <c r="B5">
        <v>21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58">
        <f>INDEX(C41:AG41,MATCH(MAX(C41:AG41)+1,C41:AG41,1))</f>
        <v>1</v>
      </c>
      <c r="AI6" s="158">
        <f>AH6*1</f>
        <v>1</v>
      </c>
    </row>
    <row r="7" spans="1:35">
      <c r="A7" t="s">
        <v>186</v>
      </c>
      <c r="AH7" t="s">
        <v>361</v>
      </c>
    </row>
    <row r="8" spans="1:35">
      <c r="A8" t="s">
        <v>187</v>
      </c>
      <c r="AH8" s="159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8">
      <c r="A17" t="s">
        <v>196</v>
      </c>
    </row>
    <row r="18" spans="1:28">
      <c r="A18" t="s">
        <v>197</v>
      </c>
    </row>
    <row r="19" spans="1:28">
      <c r="A19" t="s">
        <v>198</v>
      </c>
    </row>
    <row r="20" spans="1:28">
      <c r="A20" t="s">
        <v>199</v>
      </c>
    </row>
    <row r="21" spans="1:28">
      <c r="A21" t="s">
        <v>200</v>
      </c>
    </row>
    <row r="22" spans="1:28">
      <c r="A22" t="s">
        <v>201</v>
      </c>
    </row>
    <row r="23" spans="1:28">
      <c r="A23" t="s">
        <v>202</v>
      </c>
    </row>
    <row r="24" spans="1:28">
      <c r="A24" t="s">
        <v>203</v>
      </c>
    </row>
    <row r="25" spans="1:28">
      <c r="A25" t="s">
        <v>204</v>
      </c>
    </row>
    <row r="26" spans="1:28">
      <c r="A26" t="s">
        <v>205</v>
      </c>
    </row>
    <row r="27" spans="1:28">
      <c r="A27" t="s">
        <v>206</v>
      </c>
    </row>
    <row r="28" spans="1:28">
      <c r="A28" t="s">
        <v>207</v>
      </c>
    </row>
    <row r="29" spans="1:28">
      <c r="A29" t="s">
        <v>208</v>
      </c>
    </row>
    <row r="30" spans="1:28">
      <c r="A30" t="s">
        <v>209</v>
      </c>
    </row>
    <row r="31" spans="1:28">
      <c r="A31" t="s">
        <v>210</v>
      </c>
    </row>
    <row r="32" spans="1:28">
      <c r="A32" t="s">
        <v>211</v>
      </c>
      <c r="C32" t="s">
        <v>371</v>
      </c>
      <c r="D32" t="s">
        <v>372</v>
      </c>
      <c r="E32" t="s">
        <v>373</v>
      </c>
      <c r="F32" t="s">
        <v>374</v>
      </c>
      <c r="G32" t="s">
        <v>375</v>
      </c>
      <c r="H32" t="s">
        <v>376</v>
      </c>
      <c r="I32" t="s">
        <v>376</v>
      </c>
      <c r="J32" t="s">
        <v>377</v>
      </c>
      <c r="K32" t="s">
        <v>378</v>
      </c>
      <c r="L32" t="s">
        <v>372</v>
      </c>
      <c r="M32" t="s">
        <v>376</v>
      </c>
      <c r="N32" t="s">
        <v>374</v>
      </c>
      <c r="O32" t="s">
        <v>379</v>
      </c>
      <c r="P32" t="s">
        <v>376</v>
      </c>
      <c r="Q32" t="s">
        <v>376</v>
      </c>
      <c r="R32" t="s">
        <v>376</v>
      </c>
      <c r="S32" t="s">
        <v>376</v>
      </c>
      <c r="T32" t="s">
        <v>377</v>
      </c>
      <c r="U32" t="s">
        <v>376</v>
      </c>
      <c r="V32" t="s">
        <v>376</v>
      </c>
      <c r="W32" t="s">
        <v>371</v>
      </c>
      <c r="X32" t="s">
        <v>376</v>
      </c>
      <c r="Y32" t="s">
        <v>376</v>
      </c>
      <c r="Z32" t="s">
        <v>376</v>
      </c>
      <c r="AA32" t="s">
        <v>375</v>
      </c>
      <c r="AB32" t="s">
        <v>376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2" t="str">
        <f t="shared" si="0"/>
        <v>晴|雨</v>
      </c>
      <c r="F37" s="2" t="str">
        <f t="shared" si="0"/>
        <v>曇|晴</v>
      </c>
      <c r="G37" s="2" t="str">
        <f t="shared" si="0"/>
        <v>曇|雨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晴/曇</v>
      </c>
      <c r="K37" s="2" t="str">
        <f t="shared" si="0"/>
        <v>雨|曇</v>
      </c>
      <c r="L37" s="2" t="str">
        <f t="shared" si="0"/>
        <v>曇/晴</v>
      </c>
      <c r="M37" s="2" t="str">
        <f t="shared" si="0"/>
        <v>晴</v>
      </c>
      <c r="N37" s="2" t="str">
        <f t="shared" si="0"/>
        <v>曇|晴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晴</v>
      </c>
      <c r="W37" s="2" t="str">
        <f t="shared" si="0"/>
        <v>晴|曇</v>
      </c>
      <c r="X37" s="2" t="str">
        <f t="shared" si="0"/>
        <v>晴</v>
      </c>
      <c r="Y37" s="2" t="str">
        <f t="shared" si="0"/>
        <v>晴</v>
      </c>
      <c r="Z37" s="2" t="str">
        <f t="shared" si="0"/>
        <v>晴</v>
      </c>
      <c r="AA37" s="2" t="str">
        <f t="shared" si="0"/>
        <v>曇|雨</v>
      </c>
      <c r="AB37" s="2" t="str">
        <f t="shared" si="0"/>
        <v>晴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0"/>
      <c r="C41" s="2">
        <f>IF(C37="","",VLOOKUP(C37,変換!$B$31:$C$58,2,FALSE))</f>
        <v>17</v>
      </c>
      <c r="D41" s="2">
        <f>IF(D37="","",VLOOKUP(D37,変換!$B$31:$C$58,2,FALSE))</f>
        <v>8</v>
      </c>
      <c r="E41" s="2">
        <f>IF(E37="","",VLOOKUP(E37,変換!$B$31:$C$58,2,FALSE))</f>
        <v>18</v>
      </c>
      <c r="F41" s="2">
        <f>IF(F37="","",VLOOKUP(F37,変換!$B$31:$C$58,2,FALSE))</f>
        <v>20</v>
      </c>
      <c r="G41" s="2">
        <f>IF(G37="","",VLOOKUP(G37,変換!$B$31:$C$58,2,FALSE))</f>
        <v>21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5</v>
      </c>
      <c r="K41" s="2">
        <f>IF(K37="","",VLOOKUP(K37,変換!$B$31:$C$58,2,FALSE))</f>
        <v>24</v>
      </c>
      <c r="L41" s="2">
        <f>IF(L37="","",VLOOKUP(L37,変換!$B$31:$C$58,2,FALSE))</f>
        <v>8</v>
      </c>
      <c r="M41" s="2">
        <f>IF(M37="","",VLOOKUP(M37,変換!$B$31:$C$58,2,FALSE))</f>
        <v>1</v>
      </c>
      <c r="N41" s="2">
        <f>IF(N37="","",VLOOKUP(N37,変換!$B$31:$C$58,2,FALSE))</f>
        <v>20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1</v>
      </c>
      <c r="W41" s="2">
        <f>IF(W37="","",VLOOKUP(W37,変換!$B$31:$C$58,2,FALSE))</f>
        <v>17</v>
      </c>
      <c r="X41" s="2">
        <f>IF(X37="","",VLOOKUP(X37,変換!$B$31:$C$58,2,FALSE))</f>
        <v>1</v>
      </c>
      <c r="Y41" s="2">
        <f>IF(Y37="","",VLOOKUP(Y37,変換!$B$31:$C$58,2,FALSE))</f>
        <v>1</v>
      </c>
      <c r="Z41" s="2">
        <f>IF(Z37="","",VLOOKUP(Z37,変換!$B$31:$C$58,2,FALSE))</f>
        <v>1</v>
      </c>
      <c r="AA41" s="2">
        <f>IF(AA37="","",VLOOKUP(AA37,変換!$B$31:$C$58,2,FALSE))</f>
        <v>21</v>
      </c>
      <c r="AB41" s="2">
        <f>IF(AB37="","",VLOOKUP(AB37,変換!$B$31:$C$58,2,FALSE))</f>
        <v>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7" t="s">
        <v>359</v>
      </c>
      <c r="B30" s="227"/>
      <c r="C30" s="22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45962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09"/>
      <c r="B2" s="209"/>
      <c r="C2" s="172"/>
      <c r="P2" s="172"/>
      <c r="Q2" s="163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16" t="s">
        <v>337</v>
      </c>
      <c r="E4" s="217"/>
      <c r="F4" s="216" t="s">
        <v>340</v>
      </c>
      <c r="G4" s="217"/>
      <c r="H4" s="216" t="s">
        <v>343</v>
      </c>
      <c r="I4" s="217"/>
      <c r="J4" s="216" t="s">
        <v>346</v>
      </c>
      <c r="K4" s="217"/>
      <c r="L4" s="216" t="s">
        <v>349</v>
      </c>
      <c r="M4" s="217"/>
      <c r="N4" s="216" t="s">
        <v>352</v>
      </c>
      <c r="O4" s="220"/>
      <c r="P4" s="166"/>
      <c r="Q4" s="167"/>
      <c r="R4" s="210"/>
      <c r="S4" s="211"/>
      <c r="T4" s="210"/>
      <c r="U4" s="214"/>
      <c r="V4" s="216"/>
      <c r="W4" s="217"/>
      <c r="X4" s="216"/>
      <c r="Y4" s="217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18"/>
      <c r="E5" s="219"/>
      <c r="F5" s="218"/>
      <c r="G5" s="219"/>
      <c r="H5" s="218"/>
      <c r="I5" s="219"/>
      <c r="J5" s="218"/>
      <c r="K5" s="219"/>
      <c r="L5" s="218"/>
      <c r="M5" s="219"/>
      <c r="N5" s="218"/>
      <c r="O5" s="221"/>
      <c r="P5" s="168"/>
      <c r="Q5" s="169"/>
      <c r="R5" s="212"/>
      <c r="S5" s="213"/>
      <c r="T5" s="212"/>
      <c r="U5" s="215"/>
      <c r="V5" s="218"/>
      <c r="W5" s="219"/>
      <c r="X5" s="218"/>
      <c r="Y5" s="219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192"/>
      <c r="E6" s="41"/>
      <c r="F6" s="194"/>
      <c r="G6" s="41"/>
      <c r="H6" s="192"/>
      <c r="I6" s="41"/>
      <c r="J6" s="196"/>
      <c r="K6" s="41"/>
      <c r="L6" s="200"/>
      <c r="M6" s="41"/>
      <c r="N6" s="200"/>
      <c r="O6" s="41"/>
      <c r="P6" s="164"/>
      <c r="Q6" s="41"/>
      <c r="R6" s="202"/>
      <c r="S6" s="42"/>
      <c r="T6" s="194"/>
      <c r="U6" s="41"/>
      <c r="V6" s="192"/>
      <c r="W6" s="41"/>
      <c r="X6" s="194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193"/>
      <c r="E7" s="46" t="s">
        <v>124</v>
      </c>
      <c r="F7" s="195"/>
      <c r="G7" s="46" t="s">
        <v>124</v>
      </c>
      <c r="H7" s="193"/>
      <c r="I7" s="46" t="s">
        <v>124</v>
      </c>
      <c r="J7" s="197"/>
      <c r="K7" s="46" t="s">
        <v>124</v>
      </c>
      <c r="L7" s="201"/>
      <c r="M7" s="46" t="s">
        <v>124</v>
      </c>
      <c r="N7" s="201"/>
      <c r="O7" s="46"/>
      <c r="P7" s="165"/>
      <c r="Q7" s="46"/>
      <c r="R7" s="203"/>
      <c r="S7" s="47"/>
      <c r="T7" s="195"/>
      <c r="U7" s="46"/>
      <c r="V7" s="193"/>
      <c r="W7" s="46"/>
      <c r="X7" s="195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20251105</v>
      </c>
      <c r="E9" s="57" t="str">
        <f>IF(手入力!C3="",REPLACE(D9,5,0,"/"),REPLACE(手入力!C3,5,0,"/"))</f>
        <v>2025/1105</v>
      </c>
      <c r="F9" s="56">
        <v>20251105</v>
      </c>
      <c r="G9" s="57" t="str">
        <f>IF(手入力!D3="",REPLACE(F9,5,0,"/"),REPLACE(手入力!D3,5,0,"/"))</f>
        <v>2025/1105</v>
      </c>
      <c r="H9" s="56">
        <v>20251105</v>
      </c>
      <c r="I9" s="57" t="str">
        <f>IF(手入力!E3="",REPLACE(H9,5,0,"/"),REPLACE(手入力!E3,5,0,"/"))</f>
        <v>2025/1105</v>
      </c>
      <c r="J9" s="56">
        <v>20251105</v>
      </c>
      <c r="K9" s="57" t="str">
        <f>IF(手入力!F3="",REPLACE(J9,5,0,"/"),REPLACE(手入力!F3,5,0,"/"))</f>
        <v>2025/1105</v>
      </c>
      <c r="L9" s="56">
        <v>20251105</v>
      </c>
      <c r="M9" s="57" t="str">
        <f>IF(手入力!G3="",REPLACE(L9,5,0,"/"),REPLACE(手入力!G3,5,0,"/"))</f>
        <v>2025/1105</v>
      </c>
      <c r="N9" s="56">
        <v>20251105</v>
      </c>
      <c r="O9" s="57" t="str">
        <f>IF(手入力!H3="",REPLACE(N9,5,0,"/"),REPLACE(手入力!H3,5,0,"/"))</f>
        <v>2025/1105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1010</v>
      </c>
      <c r="E10" s="65" t="str">
        <f>TEXT(D10,"0000")</f>
        <v>1010</v>
      </c>
      <c r="F10" s="66">
        <v>1047</v>
      </c>
      <c r="G10" s="65" t="str">
        <f>TEXT(F10,"0000")</f>
        <v>1047</v>
      </c>
      <c r="H10" s="66">
        <v>937</v>
      </c>
      <c r="I10" s="65" t="str">
        <f>TEXT(H10,"0000")</f>
        <v>0937</v>
      </c>
      <c r="J10" s="66">
        <v>1019</v>
      </c>
      <c r="K10" s="65" t="str">
        <f>TEXT(J10,"0000")</f>
        <v>1019</v>
      </c>
      <c r="L10" s="66">
        <v>916</v>
      </c>
      <c r="M10" s="65" t="str">
        <f>TEXT(L10,"0000")</f>
        <v>0916</v>
      </c>
      <c r="N10" s="66">
        <v>858</v>
      </c>
      <c r="O10" s="65" t="str">
        <f>TEXT(N10,"0000")</f>
        <v>0858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曇|晴</v>
      </c>
      <c r="E11" s="66">
        <f>IF(E9=0,"",(RIGHT(E9,2))-1)</f>
        <v>4</v>
      </c>
      <c r="F11" s="66" t="str">
        <f>IF(F$9=0,"",HLOOKUP(G11,天気タグ!$B$3:$AG$39,35))</f>
        <v>曇|晴</v>
      </c>
      <c r="G11" s="66">
        <f>IF(G9=0,"",(RIGHT(G9,2))-1)</f>
        <v>4</v>
      </c>
      <c r="H11" s="66" t="str">
        <f>IF(H$9=0,"",HLOOKUP(I11,天気タグ!$B$3:$AG$39,35))</f>
        <v>曇|晴</v>
      </c>
      <c r="I11" s="66">
        <f>IF(I9=0,"",(RIGHT(I9,2))-1)</f>
        <v>4</v>
      </c>
      <c r="J11" s="66" t="str">
        <f>IF(J$9=0,"",HLOOKUP(K11,天気タグ!$B$3:$AG$39,35))</f>
        <v>曇|晴</v>
      </c>
      <c r="K11" s="66">
        <f>IF(K9=0,"",(RIGHT(K9,2))-1)</f>
        <v>4</v>
      </c>
      <c r="L11" s="66" t="str">
        <f>IF(L$9=0,"",HLOOKUP(M11,天気タグ!$B$3:$AG$39,35))</f>
        <v>曇|晴</v>
      </c>
      <c r="M11" s="66">
        <f>IF(M9=0,"",(RIGHT(M9,2))-1)</f>
        <v>4</v>
      </c>
      <c r="N11" s="66" t="str">
        <f>IF(N$9=0,"",HLOOKUP(O11,天気タグ!$B$3:$AG$39,35))</f>
        <v>曇|晴</v>
      </c>
      <c r="O11" s="66">
        <f>IF(O9=0,"",(RIGHT(O9,2))-1)</f>
        <v>4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曇|雨</v>
      </c>
      <c r="E12" s="66">
        <f>IF(E9=0,"",RIGHT(E9,2)*1)</f>
        <v>5</v>
      </c>
      <c r="F12" s="66" t="str">
        <f>IF(F$9=0,"",HLOOKUP(G12,天気タグ!$B$3:$AG$39,35))</f>
        <v>曇|雨</v>
      </c>
      <c r="G12" s="66">
        <f>IF(G9=0,"",RIGHT(G9,2)*1)</f>
        <v>5</v>
      </c>
      <c r="H12" s="66" t="str">
        <f>IF(H$9=0,"",HLOOKUP(I12,天気タグ!$B$3:$AG$39,35))</f>
        <v>曇|雨</v>
      </c>
      <c r="I12" s="66">
        <f>IF(I9=0,"",RIGHT(I9,2)*1)</f>
        <v>5</v>
      </c>
      <c r="J12" s="66" t="str">
        <f>IF(J$9=0,"",HLOOKUP(K12,天気タグ!$B$3:$AG$39,35))</f>
        <v>曇|雨</v>
      </c>
      <c r="K12" s="66">
        <f>IF(K9=0,"",RIGHT(K9,2)*1)</f>
        <v>5</v>
      </c>
      <c r="L12" s="66" t="str">
        <f>IF(L$9=0,"",HLOOKUP(M12,天気タグ!$B$3:$AG$39,35))</f>
        <v>曇|雨</v>
      </c>
      <c r="M12" s="66">
        <f>IF(M9=0,"",RIGHT(M9,2)*1)</f>
        <v>5</v>
      </c>
      <c r="N12" s="66" t="str">
        <f>IF(N$9=0,"",HLOOKUP(O12,天気タグ!$B$3:$AG$39,35))</f>
        <v>曇|雨</v>
      </c>
      <c r="O12" s="66">
        <f>IF(O9=0,"",RIGHT(O9,2)*1)</f>
        <v>5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12</v>
      </c>
      <c r="E13" s="68"/>
      <c r="F13" s="68">
        <v>15</v>
      </c>
      <c r="G13" s="68"/>
      <c r="H13" s="68">
        <v>11.4</v>
      </c>
      <c r="I13" s="68"/>
      <c r="J13" s="68">
        <v>13.6</v>
      </c>
      <c r="K13" s="68"/>
      <c r="L13" s="68">
        <v>12</v>
      </c>
      <c r="M13" s="68"/>
      <c r="N13" s="68">
        <v>14.1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12.5</v>
      </c>
      <c r="E14" s="75"/>
      <c r="F14" s="75">
        <v>18</v>
      </c>
      <c r="G14" s="75"/>
      <c r="H14" s="75">
        <v>12.7</v>
      </c>
      <c r="I14" s="75"/>
      <c r="J14" s="75">
        <v>16.399999999999999</v>
      </c>
      <c r="K14" s="75"/>
      <c r="L14" s="75">
        <v>12.9</v>
      </c>
      <c r="M14" s="75"/>
      <c r="N14" s="75">
        <v>17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>
        <v>0</v>
      </c>
      <c r="E18" s="65">
        <f t="shared" ref="E18:E23" si="0">D18/1000</f>
        <v>0</v>
      </c>
      <c r="F18" s="66">
        <v>0</v>
      </c>
      <c r="G18" s="65">
        <f t="shared" ref="G18:G23" si="1">F18/1000</f>
        <v>0</v>
      </c>
      <c r="H18" s="66">
        <v>0</v>
      </c>
      <c r="I18" s="65">
        <f t="shared" ref="I18:I23" si="2">H18/1000</f>
        <v>0</v>
      </c>
      <c r="J18" s="66">
        <v>0</v>
      </c>
      <c r="K18" s="65">
        <f t="shared" ref="K18:K23" si="3">J18/1000</f>
        <v>0</v>
      </c>
      <c r="L18" s="66">
        <v>0</v>
      </c>
      <c r="M18" s="65">
        <f t="shared" ref="M18:M23" si="4">L18/1000</f>
        <v>0</v>
      </c>
      <c r="N18" s="66">
        <v>0</v>
      </c>
      <c r="O18" s="65">
        <f t="shared" ref="O18:O23" si="5">N18/1000</f>
        <v>0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>
        <v>0</v>
      </c>
      <c r="E20" s="65">
        <f t="shared" si="0"/>
        <v>0</v>
      </c>
      <c r="F20" s="66">
        <v>0</v>
      </c>
      <c r="G20" s="65">
        <f t="shared" si="1"/>
        <v>0</v>
      </c>
      <c r="H20" s="66">
        <v>0</v>
      </c>
      <c r="I20" s="65">
        <f t="shared" si="2"/>
        <v>0</v>
      </c>
      <c r="J20" s="66">
        <v>0</v>
      </c>
      <c r="K20" s="65">
        <f t="shared" si="3"/>
        <v>0</v>
      </c>
      <c r="L20" s="66">
        <v>0</v>
      </c>
      <c r="M20" s="65">
        <f t="shared" si="4"/>
        <v>0</v>
      </c>
      <c r="N20" s="66">
        <v>0</v>
      </c>
      <c r="O20" s="65">
        <f t="shared" si="5"/>
        <v>0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>
        <v>0</v>
      </c>
      <c r="E21" s="65">
        <f t="shared" si="0"/>
        <v>0</v>
      </c>
      <c r="F21" s="66">
        <v>0</v>
      </c>
      <c r="G21" s="65">
        <f t="shared" si="1"/>
        <v>0</v>
      </c>
      <c r="H21" s="66">
        <v>0</v>
      </c>
      <c r="I21" s="65">
        <f t="shared" si="2"/>
        <v>0</v>
      </c>
      <c r="J21" s="66">
        <v>0</v>
      </c>
      <c r="K21" s="65">
        <f t="shared" si="3"/>
        <v>0</v>
      </c>
      <c r="L21" s="66">
        <v>0</v>
      </c>
      <c r="M21" s="65">
        <f t="shared" si="4"/>
        <v>0</v>
      </c>
      <c r="N21" s="66">
        <v>0</v>
      </c>
      <c r="O21" s="65">
        <f t="shared" si="5"/>
        <v>0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>
        <v>0</v>
      </c>
      <c r="E22" s="65">
        <f t="shared" si="0"/>
        <v>0</v>
      </c>
      <c r="F22" s="66">
        <v>0</v>
      </c>
      <c r="G22" s="65">
        <f t="shared" si="1"/>
        <v>0</v>
      </c>
      <c r="H22" s="66">
        <v>0</v>
      </c>
      <c r="I22" s="65">
        <f t="shared" si="2"/>
        <v>0</v>
      </c>
      <c r="J22" s="66">
        <v>0</v>
      </c>
      <c r="K22" s="65">
        <f t="shared" si="3"/>
        <v>0</v>
      </c>
      <c r="L22" s="66">
        <v>0</v>
      </c>
      <c r="M22" s="65">
        <f t="shared" si="4"/>
        <v>0</v>
      </c>
      <c r="N22" s="66">
        <v>0</v>
      </c>
      <c r="O22" s="65">
        <f t="shared" si="5"/>
        <v>0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>
        <v>0</v>
      </c>
      <c r="E23" s="65">
        <f t="shared" si="0"/>
        <v>0</v>
      </c>
      <c r="F23" s="66">
        <v>0</v>
      </c>
      <c r="G23" s="65">
        <f t="shared" si="1"/>
        <v>0</v>
      </c>
      <c r="H23" s="66">
        <v>0</v>
      </c>
      <c r="I23" s="65">
        <f t="shared" si="2"/>
        <v>0</v>
      </c>
      <c r="J23" s="66">
        <v>0</v>
      </c>
      <c r="K23" s="65">
        <f t="shared" si="3"/>
        <v>0</v>
      </c>
      <c r="L23" s="66">
        <v>0</v>
      </c>
      <c r="M23" s="65">
        <f t="shared" si="4"/>
        <v>0</v>
      </c>
      <c r="N23" s="66">
        <v>0</v>
      </c>
      <c r="O23" s="65">
        <f t="shared" si="5"/>
        <v>0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0.22</v>
      </c>
      <c r="E26" s="96"/>
      <c r="F26" s="66">
        <v>0.23</v>
      </c>
      <c r="G26" s="96"/>
      <c r="H26" s="66">
        <v>0.18</v>
      </c>
      <c r="I26" s="96"/>
      <c r="J26" s="66">
        <v>0.18</v>
      </c>
      <c r="K26" s="96"/>
      <c r="L26" s="66">
        <v>0.1</v>
      </c>
      <c r="M26" s="96"/>
      <c r="N26" s="66">
        <v>0.1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>
        <v>0</v>
      </c>
      <c r="E28" s="65">
        <f t="shared" ref="E28:E35" si="6">D28/1000</f>
        <v>0</v>
      </c>
      <c r="F28" s="66">
        <v>0</v>
      </c>
      <c r="G28" s="65">
        <f t="shared" ref="G28:G35" si="7">F28/1000</f>
        <v>0</v>
      </c>
      <c r="H28" s="66">
        <v>0</v>
      </c>
      <c r="I28" s="65">
        <f t="shared" ref="I28:I35" si="8">H28/1000</f>
        <v>0</v>
      </c>
      <c r="J28" s="66">
        <v>0</v>
      </c>
      <c r="K28" s="65">
        <f t="shared" ref="K28:K35" si="9">J28/1000</f>
        <v>0</v>
      </c>
      <c r="L28" s="66">
        <v>0</v>
      </c>
      <c r="M28" s="65">
        <f t="shared" ref="M28:M35" si="10">L28/1000</f>
        <v>0</v>
      </c>
      <c r="N28" s="66">
        <v>0</v>
      </c>
      <c r="O28" s="65">
        <f t="shared" ref="O28:O35" si="11">N28/1000</f>
        <v>0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0.1</v>
      </c>
      <c r="E36" s="96"/>
      <c r="F36" s="66">
        <v>0.12</v>
      </c>
      <c r="G36" s="96"/>
      <c r="H36" s="66">
        <v>0.12</v>
      </c>
      <c r="I36" s="96"/>
      <c r="J36" s="66">
        <v>0.12</v>
      </c>
      <c r="K36" s="96"/>
      <c r="L36" s="66">
        <v>0.08</v>
      </c>
      <c r="M36" s="96"/>
      <c r="N36" s="66">
        <v>0.09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>
        <v>0</v>
      </c>
      <c r="E37" s="94"/>
      <c r="F37" s="66">
        <v>0</v>
      </c>
      <c r="G37" s="94"/>
      <c r="H37" s="66">
        <v>0</v>
      </c>
      <c r="I37" s="94"/>
      <c r="J37" s="66">
        <v>0</v>
      </c>
      <c r="K37" s="94"/>
      <c r="L37" s="66">
        <v>0</v>
      </c>
      <c r="M37" s="94"/>
      <c r="N37" s="66">
        <v>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54" t="e">
        <f>D38/1000</f>
        <v>#VALUE!</v>
      </c>
      <c r="F38" s="66" t="s">
        <v>370</v>
      </c>
      <c r="G38" s="154" t="e">
        <f>F38/1000</f>
        <v>#VALUE!</v>
      </c>
      <c r="H38" s="66" t="s">
        <v>370</v>
      </c>
      <c r="I38" s="154" t="e">
        <f>H38/1000</f>
        <v>#VALUE!</v>
      </c>
      <c r="J38" s="66" t="s">
        <v>370</v>
      </c>
      <c r="K38" s="154" t="e">
        <f>J38/1000</f>
        <v>#VALUE!</v>
      </c>
      <c r="L38" s="66" t="s">
        <v>370</v>
      </c>
      <c r="M38" s="154" t="e">
        <f>L38/1000</f>
        <v>#VALUE!</v>
      </c>
      <c r="N38" s="66" t="s">
        <v>370</v>
      </c>
      <c r="O38" s="154" t="e">
        <f>N38/1000</f>
        <v>#VALUE!</v>
      </c>
      <c r="P38" s="93"/>
      <c r="Q38" s="154"/>
      <c r="R38" s="94"/>
      <c r="S38" s="154"/>
      <c r="T38" s="66"/>
      <c r="U38" s="154"/>
      <c r="V38" s="66"/>
      <c r="W38" s="154"/>
      <c r="X38" s="66"/>
      <c r="Y38" s="154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>
        <v>0</v>
      </c>
      <c r="E39" s="94"/>
      <c r="F39" s="66">
        <v>0</v>
      </c>
      <c r="G39" s="94"/>
      <c r="H39" s="66">
        <v>4.0000000000000001E-3</v>
      </c>
      <c r="I39" s="94"/>
      <c r="J39" s="66">
        <v>2E-3</v>
      </c>
      <c r="K39" s="94"/>
      <c r="L39" s="66">
        <v>0</v>
      </c>
      <c r="M39" s="94"/>
      <c r="N39" s="66">
        <v>2E-3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54" t="e">
        <f>D40/1000</f>
        <v>#VALUE!</v>
      </c>
      <c r="F40" s="66" t="s">
        <v>370</v>
      </c>
      <c r="G40" s="154" t="e">
        <f>F40/1000</f>
        <v>#VALUE!</v>
      </c>
      <c r="H40" s="66" t="s">
        <v>370</v>
      </c>
      <c r="I40" s="154" t="e">
        <f>H40/1000</f>
        <v>#VALUE!</v>
      </c>
      <c r="J40" s="66" t="s">
        <v>370</v>
      </c>
      <c r="K40" s="154" t="e">
        <f>J40/1000</f>
        <v>#VALUE!</v>
      </c>
      <c r="L40" s="66" t="s">
        <v>370</v>
      </c>
      <c r="M40" s="154" t="e">
        <f>L40/1000</f>
        <v>#VALUE!</v>
      </c>
      <c r="N40" s="66" t="s">
        <v>370</v>
      </c>
      <c r="O40" s="154" t="e">
        <f>N40/1000</f>
        <v>#VALUE!</v>
      </c>
      <c r="P40" s="93"/>
      <c r="Q40" s="154"/>
      <c r="R40" s="94"/>
      <c r="S40" s="154"/>
      <c r="T40" s="66"/>
      <c r="U40" s="154"/>
      <c r="V40" s="66"/>
      <c r="W40" s="154"/>
      <c r="X40" s="66"/>
      <c r="Y40" s="154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>
        <v>0</v>
      </c>
      <c r="E43" s="94"/>
      <c r="F43" s="66">
        <v>8.0000000000000002E-3</v>
      </c>
      <c r="G43" s="94"/>
      <c r="H43" s="66">
        <v>6.0000000000000001E-3</v>
      </c>
      <c r="I43" s="94"/>
      <c r="J43" s="66">
        <v>8.9999999999999993E-3</v>
      </c>
      <c r="K43" s="94"/>
      <c r="L43" s="66">
        <v>0</v>
      </c>
      <c r="M43" s="94"/>
      <c r="N43" s="66">
        <v>8.0000000000000002E-3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54" t="e">
        <f t="shared" ref="E44" si="12">D44/1000</f>
        <v>#VALUE!</v>
      </c>
      <c r="F44" s="66" t="s">
        <v>370</v>
      </c>
      <c r="G44" s="154" t="e">
        <f t="shared" ref="G44" si="13">F44/1000</f>
        <v>#VALUE!</v>
      </c>
      <c r="H44" s="66" t="s">
        <v>370</v>
      </c>
      <c r="I44" s="154" t="e">
        <f t="shared" ref="I44" si="14">H44/1000</f>
        <v>#VALUE!</v>
      </c>
      <c r="J44" s="66" t="s">
        <v>370</v>
      </c>
      <c r="K44" s="154" t="e">
        <f t="shared" ref="K44" si="15">J44/1000</f>
        <v>#VALUE!</v>
      </c>
      <c r="L44" s="66" t="s">
        <v>370</v>
      </c>
      <c r="M44" s="154" t="e">
        <f t="shared" ref="M44" si="16">L44/1000</f>
        <v>#VALUE!</v>
      </c>
      <c r="N44" s="66" t="s">
        <v>370</v>
      </c>
      <c r="O44" s="154" t="e">
        <f t="shared" ref="O44" si="17">N44/1000</f>
        <v>#VALUE!</v>
      </c>
      <c r="P44" s="93"/>
      <c r="Q44" s="154"/>
      <c r="R44" s="94"/>
      <c r="S44" s="154"/>
      <c r="T44" s="66"/>
      <c r="U44" s="154"/>
      <c r="V44" s="66"/>
      <c r="W44" s="154"/>
      <c r="X44" s="66"/>
      <c r="Y44" s="154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54" t="e">
        <f t="shared" ref="E45" si="18">D45/1000</f>
        <v>#VALUE!</v>
      </c>
      <c r="F45" s="66" t="s">
        <v>370</v>
      </c>
      <c r="G45" s="154" t="e">
        <f t="shared" ref="G45" si="19">F45/1000</f>
        <v>#VALUE!</v>
      </c>
      <c r="H45" s="66" t="s">
        <v>370</v>
      </c>
      <c r="I45" s="154" t="e">
        <f t="shared" ref="I45" si="20">H45/1000</f>
        <v>#VALUE!</v>
      </c>
      <c r="J45" s="66" t="s">
        <v>370</v>
      </c>
      <c r="K45" s="154" t="e">
        <f t="shared" ref="K45" si="21">J45/1000</f>
        <v>#VALUE!</v>
      </c>
      <c r="L45" s="66" t="s">
        <v>370</v>
      </c>
      <c r="M45" s="154" t="e">
        <f t="shared" ref="M45" si="22">L45/1000</f>
        <v>#VALUE!</v>
      </c>
      <c r="N45" s="66" t="s">
        <v>370</v>
      </c>
      <c r="O45" s="154" t="e">
        <f t="shared" ref="O45" si="23">N45/1000</f>
        <v>#VALUE!</v>
      </c>
      <c r="P45" s="93"/>
      <c r="Q45" s="154"/>
      <c r="R45" s="94"/>
      <c r="S45" s="154"/>
      <c r="T45" s="66"/>
      <c r="U45" s="154"/>
      <c r="V45" s="66"/>
      <c r="W45" s="154"/>
      <c r="X45" s="66"/>
      <c r="Y45" s="154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>
        <v>0</v>
      </c>
      <c r="E46" s="94"/>
      <c r="F46" s="66">
        <v>0</v>
      </c>
      <c r="G46" s="94"/>
      <c r="H46" s="66">
        <v>0</v>
      </c>
      <c r="I46" s="94"/>
      <c r="J46" s="66">
        <v>0</v>
      </c>
      <c r="K46" s="94"/>
      <c r="L46" s="66">
        <v>0</v>
      </c>
      <c r="M46" s="94"/>
      <c r="N46" s="66">
        <v>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>
        <v>3</v>
      </c>
      <c r="E47" s="65">
        <f>D47/1000</f>
        <v>3.0000000000000001E-3</v>
      </c>
      <c r="F47" s="66">
        <v>0</v>
      </c>
      <c r="G47" s="65">
        <f>F47/1000</f>
        <v>0</v>
      </c>
      <c r="H47" s="66">
        <v>0</v>
      </c>
      <c r="I47" s="65">
        <f>H47/1000</f>
        <v>0</v>
      </c>
      <c r="J47" s="66">
        <v>0</v>
      </c>
      <c r="K47" s="65">
        <f>J47/1000</f>
        <v>0</v>
      </c>
      <c r="L47" s="66">
        <v>0</v>
      </c>
      <c r="M47" s="65">
        <f>L47/1000</f>
        <v>0</v>
      </c>
      <c r="N47" s="66">
        <v>0</v>
      </c>
      <c r="O47" s="65">
        <f>N47/1000</f>
        <v>0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>
        <v>0</v>
      </c>
      <c r="E48" s="65">
        <f>D48/1000</f>
        <v>0</v>
      </c>
      <c r="F48" s="66">
        <v>0</v>
      </c>
      <c r="G48" s="65">
        <f>F48/1000</f>
        <v>0</v>
      </c>
      <c r="H48" s="66">
        <v>0</v>
      </c>
      <c r="I48" s="65">
        <f>H48/1000</f>
        <v>0</v>
      </c>
      <c r="J48" s="66">
        <v>0</v>
      </c>
      <c r="K48" s="65">
        <f>J48/1000</f>
        <v>0</v>
      </c>
      <c r="L48" s="66">
        <v>0</v>
      </c>
      <c r="M48" s="65">
        <f>L48/1000</f>
        <v>0</v>
      </c>
      <c r="N48" s="66">
        <v>0</v>
      </c>
      <c r="O48" s="65">
        <f>N48/1000</f>
        <v>0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>
        <v>0</v>
      </c>
      <c r="E49" s="65">
        <f>D49/1000</f>
        <v>0</v>
      </c>
      <c r="F49" s="66">
        <v>0</v>
      </c>
      <c r="G49" s="65">
        <f>F49/1000</f>
        <v>0</v>
      </c>
      <c r="H49" s="66">
        <v>0</v>
      </c>
      <c r="I49" s="65">
        <f>H49/1000</f>
        <v>0</v>
      </c>
      <c r="J49" s="66">
        <v>0</v>
      </c>
      <c r="K49" s="65">
        <f>J49/1000</f>
        <v>0</v>
      </c>
      <c r="L49" s="66">
        <v>0</v>
      </c>
      <c r="M49" s="65">
        <f>L49/1000</f>
        <v>0</v>
      </c>
      <c r="N49" s="66">
        <v>0</v>
      </c>
      <c r="O49" s="65">
        <f>N49/1000</f>
        <v>0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>
        <v>2</v>
      </c>
      <c r="E50" s="65">
        <f>D50/1000</f>
        <v>2E-3</v>
      </c>
      <c r="F50" s="66">
        <v>0</v>
      </c>
      <c r="G50" s="65">
        <f>F50/1000</f>
        <v>0</v>
      </c>
      <c r="H50" s="66">
        <v>0</v>
      </c>
      <c r="I50" s="65">
        <f>H50/1000</f>
        <v>0</v>
      </c>
      <c r="J50" s="66">
        <v>0</v>
      </c>
      <c r="K50" s="65">
        <f>J50/1000</f>
        <v>0</v>
      </c>
      <c r="L50" s="66">
        <v>3</v>
      </c>
      <c r="M50" s="65">
        <f>L50/1000</f>
        <v>3.0000000000000001E-3</v>
      </c>
      <c r="N50" s="66">
        <v>0</v>
      </c>
      <c r="O50" s="65">
        <f>N50/1000</f>
        <v>0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>
        <v>4.8</v>
      </c>
      <c r="E51" s="68"/>
      <c r="F51" s="66">
        <v>4.7</v>
      </c>
      <c r="G51" s="68"/>
      <c r="H51" s="66">
        <v>4.5999999999999996</v>
      </c>
      <c r="I51" s="68"/>
      <c r="J51" s="66">
        <v>4.5</v>
      </c>
      <c r="K51" s="68"/>
      <c r="L51" s="66">
        <v>5</v>
      </c>
      <c r="M51" s="68"/>
      <c r="N51" s="66">
        <v>4.9000000000000004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>
        <v>0</v>
      </c>
      <c r="E52" s="65">
        <f>D52/1000</f>
        <v>0</v>
      </c>
      <c r="F52" s="66">
        <v>0</v>
      </c>
      <c r="G52" s="65">
        <f>F52/1000</f>
        <v>0</v>
      </c>
      <c r="H52" s="66">
        <v>0</v>
      </c>
      <c r="I52" s="65">
        <f>H52/1000</f>
        <v>0</v>
      </c>
      <c r="J52" s="66">
        <v>0</v>
      </c>
      <c r="K52" s="65">
        <f>J52/1000</f>
        <v>0</v>
      </c>
      <c r="L52" s="66">
        <v>0</v>
      </c>
      <c r="M52" s="65">
        <f>L52/1000</f>
        <v>0</v>
      </c>
      <c r="N52" s="66">
        <v>0</v>
      </c>
      <c r="O52" s="65">
        <f>N52/1000</f>
        <v>0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6.7</v>
      </c>
      <c r="E53" s="68"/>
      <c r="F53" s="66">
        <v>5.6</v>
      </c>
      <c r="G53" s="68"/>
      <c r="H53" s="66">
        <v>5.8</v>
      </c>
      <c r="I53" s="68"/>
      <c r="J53" s="66">
        <v>5.2</v>
      </c>
      <c r="K53" s="68"/>
      <c r="L53" s="66">
        <v>5.8</v>
      </c>
      <c r="M53" s="68"/>
      <c r="N53" s="66">
        <v>4.9000000000000004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>
        <v>16.962389999999999</v>
      </c>
      <c r="E54" s="68"/>
      <c r="F54" s="66">
        <v>17.021397799999999</v>
      </c>
      <c r="G54" s="68"/>
      <c r="H54" s="66">
        <v>12.161626399999999</v>
      </c>
      <c r="I54" s="68"/>
      <c r="J54" s="66">
        <v>11.9819472</v>
      </c>
      <c r="K54" s="68"/>
      <c r="L54" s="66">
        <v>11.6555483</v>
      </c>
      <c r="M54" s="68"/>
      <c r="N54" s="66">
        <v>11.5627844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>
        <v>53</v>
      </c>
      <c r="E55" s="66"/>
      <c r="F55" s="66">
        <v>51</v>
      </c>
      <c r="G55" s="66"/>
      <c r="H55" s="66">
        <v>47</v>
      </c>
      <c r="I55" s="66"/>
      <c r="J55" s="66">
        <v>47</v>
      </c>
      <c r="K55" s="66"/>
      <c r="L55" s="66">
        <v>51</v>
      </c>
      <c r="M55" s="66"/>
      <c r="N55" s="66">
        <v>50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>
        <v>0</v>
      </c>
      <c r="E56" s="96"/>
      <c r="F56" s="66">
        <v>0</v>
      </c>
      <c r="G56" s="96"/>
      <c r="H56" s="66">
        <v>0</v>
      </c>
      <c r="I56" s="96"/>
      <c r="J56" s="66">
        <v>0</v>
      </c>
      <c r="K56" s="96"/>
      <c r="L56" s="66">
        <v>0</v>
      </c>
      <c r="M56" s="96"/>
      <c r="N56" s="66">
        <v>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>
        <v>0</v>
      </c>
      <c r="E60" s="65">
        <f>D60/1000</f>
        <v>0</v>
      </c>
      <c r="F60" s="66">
        <v>0</v>
      </c>
      <c r="G60" s="65">
        <f>F60/1000</f>
        <v>0</v>
      </c>
      <c r="H60" s="66">
        <v>0</v>
      </c>
      <c r="I60" s="65">
        <f>H60/1000</f>
        <v>0</v>
      </c>
      <c r="J60" s="66">
        <v>0</v>
      </c>
      <c r="K60" s="65">
        <f>J60/1000</f>
        <v>0</v>
      </c>
      <c r="L60" s="66">
        <v>0</v>
      </c>
      <c r="M60" s="65">
        <f>L60/1000</f>
        <v>0</v>
      </c>
      <c r="N60" s="66">
        <v>0</v>
      </c>
      <c r="O60" s="65">
        <f>N60/1000</f>
        <v>0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0.3</v>
      </c>
      <c r="E61" s="68"/>
      <c r="F61" s="66">
        <v>0.5</v>
      </c>
      <c r="G61" s="68"/>
      <c r="H61" s="66">
        <v>0.4</v>
      </c>
      <c r="I61" s="68"/>
      <c r="J61" s="66">
        <v>0.5</v>
      </c>
      <c r="K61" s="68"/>
      <c r="L61" s="66">
        <v>0.3</v>
      </c>
      <c r="M61" s="68"/>
      <c r="N61" s="66">
        <v>0.5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</v>
      </c>
      <c r="E62" s="68"/>
      <c r="F62" s="66">
        <v>7.3</v>
      </c>
      <c r="G62" s="68"/>
      <c r="H62" s="66">
        <v>7.1</v>
      </c>
      <c r="I62" s="68"/>
      <c r="J62" s="66">
        <v>7.2</v>
      </c>
      <c r="K62" s="68"/>
      <c r="L62" s="66">
        <v>7.1</v>
      </c>
      <c r="M62" s="68"/>
      <c r="N62" s="66">
        <v>7.3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</v>
      </c>
      <c r="I65" s="68"/>
      <c r="J65" s="66">
        <v>0</v>
      </c>
      <c r="K65" s="68"/>
      <c r="L65" s="66">
        <v>0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08"/>
      <c r="B68" s="208"/>
      <c r="C68" s="146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6"/>
      <c r="Q68" s="162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9">
        <v>0</v>
      </c>
      <c r="E70" s="65">
        <f t="shared" ref="E70:E75" si="24">D70/1000</f>
        <v>0</v>
      </c>
      <c r="F70" s="119">
        <v>0</v>
      </c>
      <c r="G70" s="65">
        <f t="shared" ref="G70:G75" si="25">F70/1000</f>
        <v>0</v>
      </c>
      <c r="H70" s="119">
        <v>0</v>
      </c>
      <c r="I70" s="65">
        <f t="shared" ref="I70:I75" si="26">H70/1000</f>
        <v>0</v>
      </c>
      <c r="J70" s="119">
        <v>0</v>
      </c>
      <c r="K70" s="65">
        <f t="shared" ref="K70:K75" si="27">J70/1000</f>
        <v>0</v>
      </c>
      <c r="L70" s="119">
        <v>0</v>
      </c>
      <c r="M70" s="65">
        <f t="shared" ref="M70:M75" si="28">L70/1000</f>
        <v>0</v>
      </c>
      <c r="N70" s="119">
        <v>0</v>
      </c>
      <c r="O70" s="65">
        <f t="shared" ref="O70:O75" si="29">N70/1000</f>
        <v>0</v>
      </c>
      <c r="P70" s="118"/>
      <c r="Q70" s="65"/>
      <c r="R70" s="119"/>
      <c r="S70" s="65"/>
      <c r="T70" s="82"/>
      <c r="U70" s="65"/>
      <c r="V70" s="119"/>
      <c r="W70" s="65"/>
      <c r="X70" s="119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90">
        <v>0</v>
      </c>
      <c r="E71" s="65">
        <f t="shared" si="24"/>
        <v>0</v>
      </c>
      <c r="F71" s="90">
        <v>0</v>
      </c>
      <c r="G71" s="65">
        <f t="shared" si="25"/>
        <v>0</v>
      </c>
      <c r="H71" s="90">
        <v>0</v>
      </c>
      <c r="I71" s="65">
        <f t="shared" si="26"/>
        <v>0</v>
      </c>
      <c r="J71" s="90">
        <v>0</v>
      </c>
      <c r="K71" s="65">
        <f t="shared" si="27"/>
        <v>0</v>
      </c>
      <c r="L71" s="90">
        <v>0</v>
      </c>
      <c r="M71" s="65">
        <f t="shared" si="28"/>
        <v>0</v>
      </c>
      <c r="N71" s="90">
        <v>0</v>
      </c>
      <c r="O71" s="65">
        <f t="shared" si="29"/>
        <v>0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4">
        <v>0</v>
      </c>
      <c r="E72" s="65">
        <f t="shared" si="24"/>
        <v>0</v>
      </c>
      <c r="F72" s="94">
        <v>0</v>
      </c>
      <c r="G72" s="65">
        <f t="shared" si="25"/>
        <v>0</v>
      </c>
      <c r="H72" s="94">
        <v>0</v>
      </c>
      <c r="I72" s="65">
        <f t="shared" si="26"/>
        <v>0</v>
      </c>
      <c r="J72" s="94">
        <v>0</v>
      </c>
      <c r="K72" s="65">
        <f t="shared" si="27"/>
        <v>0</v>
      </c>
      <c r="L72" s="94">
        <v>0</v>
      </c>
      <c r="M72" s="65">
        <f t="shared" si="28"/>
        <v>0</v>
      </c>
      <c r="N72" s="94">
        <v>0</v>
      </c>
      <c r="O72" s="65">
        <f t="shared" si="29"/>
        <v>0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/>
      <c r="F81" s="68">
        <v>0.6</v>
      </c>
      <c r="G81" s="68"/>
      <c r="H81" s="68">
        <v>0.8</v>
      </c>
      <c r="I81" s="68"/>
      <c r="J81" s="68">
        <v>0.6</v>
      </c>
      <c r="K81" s="68"/>
      <c r="L81" s="68">
        <v>0.8</v>
      </c>
      <c r="M81" s="68"/>
      <c r="N81" s="68">
        <v>0.8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8">
        <v>16.962389999999999</v>
      </c>
      <c r="E82" s="68"/>
      <c r="F82" s="68">
        <v>17.021397799999999</v>
      </c>
      <c r="G82" s="68"/>
      <c r="H82" s="68">
        <v>12.161626399999999</v>
      </c>
      <c r="I82" s="68"/>
      <c r="J82" s="68">
        <v>11.9819472</v>
      </c>
      <c r="K82" s="68"/>
      <c r="L82" s="68">
        <v>11.6555483</v>
      </c>
      <c r="M82" s="68"/>
      <c r="N82" s="68">
        <v>11.5627844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4">
        <v>0</v>
      </c>
      <c r="E83" s="154">
        <f t="shared" ref="E83" si="30">D83/1000</f>
        <v>0</v>
      </c>
      <c r="F83" s="94">
        <v>0</v>
      </c>
      <c r="G83" s="154">
        <f t="shared" ref="G83" si="31">F83/1000</f>
        <v>0</v>
      </c>
      <c r="H83" s="94">
        <v>0</v>
      </c>
      <c r="I83" s="154">
        <f t="shared" ref="I83" si="32">H83/1000</f>
        <v>0</v>
      </c>
      <c r="J83" s="94">
        <v>0</v>
      </c>
      <c r="K83" s="154">
        <f t="shared" ref="K83" si="33">J83/1000</f>
        <v>0</v>
      </c>
      <c r="L83" s="94">
        <v>0</v>
      </c>
      <c r="M83" s="154">
        <f t="shared" ref="M83" si="34">L83/1000</f>
        <v>0</v>
      </c>
      <c r="N83" s="94">
        <v>0</v>
      </c>
      <c r="O83" s="154">
        <f t="shared" ref="O83" si="35">N83/1000</f>
        <v>0</v>
      </c>
      <c r="P83" s="93"/>
      <c r="Q83" s="154"/>
      <c r="R83" s="94"/>
      <c r="S83" s="154"/>
      <c r="T83" s="66"/>
      <c r="U83" s="154"/>
      <c r="V83" s="94"/>
      <c r="W83" s="154"/>
      <c r="X83" s="94"/>
      <c r="Y83" s="154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6">
        <v>53</v>
      </c>
      <c r="E89" s="66"/>
      <c r="F89" s="66">
        <v>51</v>
      </c>
      <c r="G89" s="66"/>
      <c r="H89" s="66">
        <v>47</v>
      </c>
      <c r="I89" s="66"/>
      <c r="J89" s="66">
        <v>47</v>
      </c>
      <c r="K89" s="66"/>
      <c r="L89" s="66">
        <v>51</v>
      </c>
      <c r="M89" s="66"/>
      <c r="N89" s="66">
        <v>50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8">
        <v>7</v>
      </c>
      <c r="E91" s="68"/>
      <c r="F91" s="68">
        <v>7.3</v>
      </c>
      <c r="G91" s="68"/>
      <c r="H91" s="68">
        <v>7.1</v>
      </c>
      <c r="I91" s="68"/>
      <c r="J91" s="68">
        <v>7.2</v>
      </c>
      <c r="K91" s="68"/>
      <c r="L91" s="68">
        <v>7.1</v>
      </c>
      <c r="M91" s="68"/>
      <c r="N91" s="68">
        <v>7.3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125">
        <v>0</v>
      </c>
      <c r="E95" s="154">
        <f t="shared" ref="E95" si="36">D95/1000</f>
        <v>0</v>
      </c>
      <c r="F95" s="125">
        <v>0</v>
      </c>
      <c r="G95" s="154">
        <f t="shared" ref="G95" si="37">F95/1000</f>
        <v>0</v>
      </c>
      <c r="H95" s="125">
        <v>0</v>
      </c>
      <c r="I95" s="154">
        <f t="shared" ref="I95" si="38">H95/1000</f>
        <v>0</v>
      </c>
      <c r="J95" s="125">
        <v>0</v>
      </c>
      <c r="K95" s="154">
        <f t="shared" ref="K95" si="39">J95/1000</f>
        <v>0</v>
      </c>
      <c r="L95" s="125">
        <v>0</v>
      </c>
      <c r="M95" s="154">
        <f t="shared" ref="M95" si="40">L95/1000</f>
        <v>0</v>
      </c>
      <c r="N95" s="125">
        <v>0</v>
      </c>
      <c r="O95" s="154">
        <f t="shared" ref="O95" si="41">N95/1000</f>
        <v>0</v>
      </c>
      <c r="P95" s="95"/>
      <c r="Q95" s="154"/>
      <c r="R95" s="125"/>
      <c r="S95" s="154"/>
      <c r="T95" s="126"/>
      <c r="U95" s="154"/>
      <c r="V95" s="125"/>
      <c r="W95" s="154"/>
      <c r="X95" s="125"/>
      <c r="Y95" s="154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30" t="s">
        <v>370</v>
      </c>
      <c r="E96" s="65" t="e">
        <f>D96/1000</f>
        <v>#VALUE!</v>
      </c>
      <c r="F96" s="130" t="s">
        <v>370</v>
      </c>
      <c r="G96" s="65" t="e">
        <f>F96/1000</f>
        <v>#VALUE!</v>
      </c>
      <c r="H96" s="130" t="s">
        <v>370</v>
      </c>
      <c r="I96" s="65" t="e">
        <f>H96/1000</f>
        <v>#VALUE!</v>
      </c>
      <c r="J96" s="130" t="s">
        <v>370</v>
      </c>
      <c r="K96" s="65" t="e">
        <f>J96/1000</f>
        <v>#VALUE!</v>
      </c>
      <c r="L96" s="130" t="s">
        <v>370</v>
      </c>
      <c r="M96" s="65" t="e">
        <f>L96/1000</f>
        <v>#VALUE!</v>
      </c>
      <c r="N96" s="130" t="s">
        <v>370</v>
      </c>
      <c r="O96" s="65" t="e">
        <f>N96/1000</f>
        <v>#VALUE!</v>
      </c>
      <c r="P96" s="129"/>
      <c r="Q96" s="65"/>
      <c r="R96" s="130"/>
      <c r="S96" s="65"/>
      <c r="T96" s="108"/>
      <c r="U96" s="65"/>
      <c r="V96" s="130"/>
      <c r="W96" s="65"/>
      <c r="X96" s="130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334</v>
      </c>
      <c r="C98" s="133" t="s">
        <v>60</v>
      </c>
      <c r="D98" s="135" t="s">
        <v>370</v>
      </c>
      <c r="E98" s="135"/>
      <c r="F98" s="135" t="s">
        <v>370</v>
      </c>
      <c r="G98" s="135"/>
      <c r="H98" s="135" t="s">
        <v>370</v>
      </c>
      <c r="I98" s="135"/>
      <c r="J98" s="135" t="s">
        <v>370</v>
      </c>
      <c r="K98" s="135"/>
      <c r="L98" s="135" t="s">
        <v>370</v>
      </c>
      <c r="M98" s="135"/>
      <c r="N98" s="135" t="s">
        <v>370</v>
      </c>
      <c r="O98" s="135"/>
      <c r="P98" s="134"/>
      <c r="Q98" s="134"/>
      <c r="R98" s="135"/>
      <c r="S98" s="135"/>
      <c r="T98" s="82"/>
      <c r="U98" s="135"/>
      <c r="V98" s="135"/>
      <c r="W98" s="135"/>
      <c r="X98" s="135"/>
      <c r="Y98" s="135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335</v>
      </c>
      <c r="C99" s="137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8">
        <v>6.1</v>
      </c>
      <c r="E100" s="68"/>
      <c r="F100" s="68">
        <v>6.1</v>
      </c>
      <c r="G100" s="68"/>
      <c r="H100" s="68">
        <v>5</v>
      </c>
      <c r="I100" s="68"/>
      <c r="J100" s="68">
        <v>4.9000000000000004</v>
      </c>
      <c r="K100" s="68"/>
      <c r="L100" s="68">
        <v>5.0999999999999996</v>
      </c>
      <c r="M100" s="68"/>
      <c r="N100" s="68">
        <v>4.9000000000000004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8">
        <v>0.22</v>
      </c>
      <c r="E101" s="68"/>
      <c r="F101" s="68">
        <v>0.23</v>
      </c>
      <c r="G101" s="68"/>
      <c r="H101" s="68">
        <v>0.18</v>
      </c>
      <c r="I101" s="68"/>
      <c r="J101" s="68">
        <v>0.18</v>
      </c>
      <c r="K101" s="68"/>
      <c r="L101" s="68">
        <v>0.1</v>
      </c>
      <c r="M101" s="68"/>
      <c r="N101" s="68">
        <v>0.1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4"/>
      <c r="Q105" s="144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08"/>
      <c r="B132" s="208"/>
      <c r="C132" s="162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62"/>
      <c r="Q132" s="162"/>
      <c r="R132" s="145"/>
      <c r="S132" s="145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X4:Y5"/>
    <mergeCell ref="V4:W5"/>
    <mergeCell ref="L4:M5"/>
    <mergeCell ref="J4:K5"/>
    <mergeCell ref="N4:O5"/>
    <mergeCell ref="A2:B2"/>
    <mergeCell ref="R4:S5"/>
    <mergeCell ref="T4:U5"/>
    <mergeCell ref="R6:R7"/>
    <mergeCell ref="T6:T7"/>
    <mergeCell ref="H4:I5"/>
    <mergeCell ref="F4:G5"/>
    <mergeCell ref="D4:E5"/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70">
        <v>45962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71">
        <v>45962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45963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45964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45965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45966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45967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45968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45969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45970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45971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45972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45973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45974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45975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45976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45977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45978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45979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45980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45981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45982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45983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45984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45985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45986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45987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45988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45989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45990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45991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2025-12-24T07:34:21Z</dcterms:modified>
</cp:coreProperties>
</file>