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C3F3BD92-6B35-41C3-A8DA-208630D855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<sst xmlns="http://schemas.openxmlformats.org/spreadsheetml/2006/main" count="2831" uniqueCount="395">
  <si>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</si>
  <si>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</si>
  <si>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</si>
  <si>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</si>
  <si>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</si>
  <si>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</si>
  <si>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</si>
  <si>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</si>
  <si>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</si>
  <si>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</si>
  <si>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</si>
  <si>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</si>
  <si>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</si>
  <si>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</si>
  <si>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</si>
  <si>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</si>
  <si>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</si>
  <si>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</si>
  <si>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</si>
  <si>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</si>
  <si>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</si>
  <si>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</si>
  <si>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</si>
  <si>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</si>
  <si>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</si>
  <si>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</si>
  <si>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</si>
  <si>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</si>
  <si>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</si>
  <si>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</si>
  <si>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</si>
  <si>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</si>
  <si>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</si>
  <si>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</si>
  <si>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</si>
  <si>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</si>
  <si>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</si>
  <si>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</si>
  <si>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</si>
  <si>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</si>
  <si>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</si>
  <si>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</si>
  <si>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</si>
  <si>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</si>
  <si>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</si>
  <si>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</si>
  <si>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</si>
  <si>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</si>
  <si>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</si>
  <si>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</si>
  <si>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</si>
  <si>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</si>
  <si>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</si>
  <si>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</si>
  <si>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</si>
  <si>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</si>
  <si>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</si>
  <si>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</si>
  <si>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</si>
  <si>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</si>
  <si>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</si>
  <si>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</si>
  <si>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</si>
  <si>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</si>
  <si>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</si>
  <si>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</si>
  <si>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</si>
  <si>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</si>
  <si>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</si>
  <si>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</si>
  <si>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</si>
  <si>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</si>
  <si>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</si>
  <si>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</si>
  <si>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</si>
  <si>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</si>
  <si>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</si>
  <si>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</si>
  <si>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</si>
  <si>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</si>
  <si>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</si>
  <si>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</si>
  <si>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</si>
  <si>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</si>
  <si>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</si>
  <si>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</si>
  <si>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</si>
  <si>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</si>
  <si>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</si>
  <si>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</si>
  <si>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</si>
  <si>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</si>
  <si>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</si>
  <si>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</si>
  <si>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</si>
  <si>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</si>
  <si>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</si>
  <si>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</si>
  <si>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</si>
  <si>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</si>
  <si>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</si>
  <si>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</si>
  <si>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</si>
  <si>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</si>
  <si>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</si>
  <si>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</si>
  <si>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</si>
  <si>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</si>
  <si>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</si>
  <si>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</si>
  <si>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</si>
  <si>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</si>
  <si>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</si>
  <si>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</si>
  <si>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</si>
  <si>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</si>
  <si>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</si>
  <si>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</si>
  <si>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</si>
  <si>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</si>
  <si>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</si>
  <si>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</si>
  <si>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</si>
  <si>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</si>
  <si>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</si>
  <si>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</si>
  <si>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</si>
  <si>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</si>
  <si>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</si>
  <si>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</si>
  <si>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</si>
  <si>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</si>
  <si>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</si>
  <si>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</si>
  <si>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</si>
  <si>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</si>
  <si>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</si>
  <si>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</si>
  <si>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</si>
  <si>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</si>
  <si>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</si>
  <si>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</si>
  <si>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</si>
  <si>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</si>
  <si>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</si>
  <si>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</si>
  <si>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</si>
  <si>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</si>
  <si>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</si>
  <si>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</si>
  <si>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</si>
  <si>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</si>
  <si>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</si>
  <si>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</si>
  <si>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</si>
  <si>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</si>
  <si>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</si>
  <si>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</si>
  <si>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</si>
  <si>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</si>
  <si>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</si>
  <si>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</si>
  <si>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</si>
  <si>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</si>
  <si>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</si>
  <si>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</si>
  <si>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</si>
  <si>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</si>
  <si>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</si>
  <si>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</si>
  <si>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</si>
  <si>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</si>
  <si>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</si>
  <si>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</si>
  <si>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</si>
  <si>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</si>
  <si>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</si>
  <si>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</si>
  <si>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</si>
  <si>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</si>
  <si>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</si>
  <si>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</si>
  <si>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</si>
  <si>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</si>
  <si>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</si>
  <si>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</si>
  <si>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</si>
  <si>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</si>
  <si>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</si>
  <si>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</si>
  <si>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</si>
  <si>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</si>
  <si>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</si>
  <si>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</si>
  <si>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</si>
  <si>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</si>
  <si>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</si>
  <si>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</si>
  <si>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</si>
  <si>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</si>
  <si>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</si>
  <si>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</si>
  <si>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</si>
  <si>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</si>
  <si>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</si>
  <si>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</si>
  <si>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</si>
  <si>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</si>
  <si>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</si>
  <si>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</si>
  <si>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</si>
  <si>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</si>
  <si>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</si>
  <si>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</si>
  <si>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</si>
  <si>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</si>
  <si>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</si>
  <si>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</si>
  <si>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</si>
  <si>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</si>
  <si>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</si>
  <si>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</si>
  <si>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</si>
  <si>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</si>
  <si>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</si>
  <si>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</si>
  <si>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</si>
  <si>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</si>
  <si>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</si>
  <si>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</si>
  <si>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</si>
  <si>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</si>
  <si>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</si>
  <si>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</si>
  <si>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</si>
  <si>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</si>
  <si>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</si>
  <si>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</si>
  <si>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</si>
  <si>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</si>
  <si>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</si>
  <si>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</si>
  <si>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</si>
  <si>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</si>
  <si>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</si>
  <si>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</si>
  <si>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</si>
  <si>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</si>
  <si>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</si>
  <si>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</si>
  <si>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</si>
  <si>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</si>
  <si>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</si>
  <si>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</si>
  <si>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</si>
  <si>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</si>
  <si>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</si>
  <si>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</si>
  <si>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</si>
  <si>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</si>
  <si>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</si>
  <si>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</si>
  <si>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</si>
  <si>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</si>
  <si>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</si>
  <si>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</si>
  <si>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</si>
  <si>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</si>
  <si>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</si>
  <si>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</si>
  <si>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</si>
  <si>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</si>
  <si>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</si>
  <si>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</si>
  <si>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</si>
  <si>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</si>
  <si>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</si>
  <si>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</si>
  <si>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</si>
  <si>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</si>
  <si>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</si>
  <si>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</si>
  <si>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</si>
  <si>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</si>
  <si>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</si>
  <si>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</si>
  <si>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</si>
  <si>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</si>
  <si>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</si>
  <si>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</si>
  <si>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</si>
  <si>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</si>
  <si>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</si>
  <si>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</si>
  <si>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</si>
  <si>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</si>
  <si>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</si>
  <si>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</si>
  <si>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</si>
  <si>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</si>
  <si>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</si>
  <si>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</si>
  <si>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</si>
  <si>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</si>
  <si>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</si>
  <si>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</si>
  <si>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</si>
  <si>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</si>
  <si>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</si>
  <si>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</si>
  <si>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</si>
  <si>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</si>
  <si>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</si>
  <si>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</si>
  <si>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</si>
  <si>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</si>
  <si>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</si>
  <si>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</si>
  <si>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</si>
  <si>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</si>
  <si>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</si>
  <si>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</si>
  <si>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</si>
  <si>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</si>
  <si>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</si>
  <si>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</si>
  <si>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</si>
  <si>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</si>
  <si>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</si>
  <si>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</si>
  <si>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</si>
  <si>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</si>
  <si>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</si>
  <si>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</si>
  <si>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</si>
  <si>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</si>
  <si>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</si>
  <si>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</si>
  <si>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</si>
  <si>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</si>
  <si>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</si>
  <si>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</si>
  <si>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</si>
  <si>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</si>
  <si>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</si>
  <si>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</si>
  <si>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</si>
  <si>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</si>
  <si>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</si>
  <si>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</si>
  <si>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</si>
  <si>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</si>
  <si>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</si>
  <si>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</si>
  <si>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</si>
  <si>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</si>
  <si>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</si>
  <si>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</si>
  <si>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</si>
  <si>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</si>
  <si>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</si>
  <si>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</si>
  <si>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</si>
  <si>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</si>
  <si>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</si>
  <si>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</si>
  <si>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</si>
  <si>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</si>
  <si>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</si>
  <si>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</si>
  <si>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</si>
  <si>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</si>
  <si>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</si>
  <si>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</si>
  <si>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</si>
  <si>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</si>
  <si>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</si>
  <si>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</si>
  <si>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</si>
  <si>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</si>
  <si>
    <t>2025/07/10</t>
  </si>
  <si>
    <t>10:39</t>
  </si>
  <si>
    <t>11:04</t>
  </si>
  <si>
    <t>10:01</t>
  </si>
  <si>
    <t>10:31</t>
  </si>
  <si>
    <t>09:40</t>
  </si>
  <si>
    <t>09:25</t>
  </si>
  <si>
    <t>0.004未満</t>
  </si>
  <si>
    <t>0.001未満</t>
  </si>
  <si>
    <t>0.05未満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</si>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</sst>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2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60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1" xfId="3" quotePrefix="1" applyFont="1" applyBorder="1" applyAlignment="1">
      <alignment vertical="center"/>
    </xf>
    <xf numFmtId="0" fontId="18" fillId="0" borderId="6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2" fontId="25" fillId="0" borderId="50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4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0" fillId="0" borderId="60" xfId="0" applyFont="1" applyBorder="1" applyAlignment="1">
      <alignment horizontal="left" vertical="top" wrapText="1" shrinkToFi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9"/>
  <cols>
    <col min="1" max="1" width="3.09765625" style="30" customWidth="1"/>
    <col min="2" max="2" width="25.59765625" style="30" customWidth="1"/>
    <col min="3" max="3" width="6" style="30" customWidth="1"/>
    <col min="4" max="9" width="12.59765625" style="31" customWidth="1"/>
    <col min="10" max="16384" width="9" style="30"/>
  </cols>
  <sheetData>
    <row r="2" spans="1:9" ht="10.8">
      <c r="A2" s="204">
        <v>45748</v>
      </c>
      <c r="B2" s="204"/>
      <c r="C2" s="205">
        <v>45839</v>
      </c>
      <c r="D2" s="205"/>
    </row>
    <row r="3" spans="1:9" ht="9.9" customHeight="1" thickBot="1"/>
    <row r="4" spans="1:9" ht="11.1" customHeight="1">
      <c r="A4" s="33"/>
      <c r="B4" s="34"/>
      <c r="C4" s="35" t="s">
        <v>87</v>
      </c>
      <c r="D4" s="200" t="s">
        <v>338</v>
      </c>
      <c r="E4" s="202" t="s">
        <v>341</v>
      </c>
      <c r="F4" s="200" t="s">
        <v>344</v>
      </c>
      <c r="G4" s="202" t="s">
        <v>348</v>
      </c>
      <c r="H4" s="200" t="s">
        <v>350</v>
      </c>
      <c r="I4" s="186" t="s">
        <v>353</v>
      </c>
    </row>
    <row r="5" spans="1:9" ht="11.1" customHeight="1">
      <c r="A5" s="36"/>
      <c r="B5" s="37"/>
      <c r="C5" s="38"/>
      <c r="D5" s="201"/>
      <c r="E5" s="203"/>
      <c r="F5" s="201"/>
      <c r="G5" s="203"/>
      <c r="H5" s="201"/>
      <c r="I5" s="187"/>
    </row>
    <row r="6" spans="1:9" ht="11.1" customHeight="1">
      <c r="A6" s="36"/>
      <c r="B6" s="39"/>
      <c r="C6" s="40" t="s">
        <v>88</v>
      </c>
      <c r="D6" s="196" t="s">
        <v>339</v>
      </c>
      <c r="E6" s="194" t="s">
        <v>342</v>
      </c>
      <c r="F6" s="196" t="s">
        <v>345</v>
      </c>
      <c r="G6" s="206" t="s">
        <v>347</v>
      </c>
      <c r="H6" s="190" t="s">
        <v>351</v>
      </c>
      <c r="I6" s="188" t="s">
        <v>354</v>
      </c>
    </row>
    <row r="7" spans="1:9" ht="11.1" customHeight="1" thickBot="1">
      <c r="A7" s="43" t="s">
        <v>85</v>
      </c>
      <c r="B7" s="44" t="s">
        <v>86</v>
      </c>
      <c r="C7" s="45"/>
      <c r="D7" s="197"/>
      <c r="E7" s="195"/>
      <c r="F7" s="197"/>
      <c r="G7" s="207"/>
      <c r="H7" s="191"/>
      <c r="I7" s="189"/>
    </row>
    <row r="8" spans="1:9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</row>
    <row r="9" spans="1:9" ht="11.1" customHeight="1">
      <c r="A9" s="53">
        <v>1</v>
      </c>
      <c r="B9" s="54" t="s">
        <v>80</v>
      </c>
      <c r="C9" s="55" t="s">
        <v>75</v>
      </c>
      <c r="D9" s="147" t="s">
        <v>380</v>
      </c>
      <c r="E9" s="147" t="s">
        <v>380</v>
      </c>
      <c r="F9" s="147" t="s">
        <v>380</v>
      </c>
      <c r="G9" s="147" t="s">
        <v>380</v>
      </c>
      <c r="H9" s="147" t="s">
        <v>380</v>
      </c>
      <c r="I9" s="173" t="s">
        <v>380</v>
      </c>
    </row>
    <row r="10" spans="1:9" ht="11.1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</row>
    <row r="11" spans="1:9" ht="11.1" customHeight="1">
      <c r="A11" s="61">
        <v>3</v>
      </c>
      <c r="B11" s="62" t="s">
        <v>82</v>
      </c>
      <c r="C11" s="63" t="s">
        <v>75</v>
      </c>
      <c r="D11" s="66" t="s">
        <v>371</v>
      </c>
      <c r="E11" s="66" t="s">
        <v>371</v>
      </c>
      <c r="F11" s="66" t="s">
        <v>371</v>
      </c>
      <c r="G11" s="66" t="s">
        <v>371</v>
      </c>
      <c r="H11" s="66" t="s">
        <v>371</v>
      </c>
      <c r="I11" s="112" t="s">
        <v>371</v>
      </c>
    </row>
    <row r="12" spans="1:9" ht="11.1" customHeight="1">
      <c r="A12" s="61">
        <v>4</v>
      </c>
      <c r="B12" s="62" t="s">
        <v>83</v>
      </c>
      <c r="C12" s="63" t="s">
        <v>75</v>
      </c>
      <c r="D12" s="66" t="s">
        <v>374</v>
      </c>
      <c r="E12" s="66" t="s">
        <v>374</v>
      </c>
      <c r="F12" s="66" t="s">
        <v>374</v>
      </c>
      <c r="G12" s="66" t="s">
        <v>374</v>
      </c>
      <c r="H12" s="66" t="s">
        <v>374</v>
      </c>
      <c r="I12" s="112" t="s">
        <v>374</v>
      </c>
    </row>
    <row r="13" spans="1:9" ht="11.1" customHeight="1">
      <c r="A13" s="61">
        <v>5</v>
      </c>
      <c r="B13" s="62" t="s">
        <v>44</v>
      </c>
      <c r="C13" s="63" t="s">
        <v>84</v>
      </c>
      <c r="D13" s="68">
        <v>28.8</v>
      </c>
      <c r="E13" s="68">
        <v>27.9</v>
      </c>
      <c r="F13" s="68">
        <v>26.9</v>
      </c>
      <c r="G13" s="68">
        <v>28.2</v>
      </c>
      <c r="H13" s="68">
        <v>26.3</v>
      </c>
      <c r="I13" s="174">
        <v>28</v>
      </c>
    </row>
    <row r="14" spans="1:9" ht="11.1" customHeight="1" thickBot="1">
      <c r="A14" s="71">
        <v>6</v>
      </c>
      <c r="B14" s="72" t="s">
        <v>45</v>
      </c>
      <c r="C14" s="73" t="s">
        <v>84</v>
      </c>
      <c r="D14" s="75">
        <v>22.1</v>
      </c>
      <c r="E14" s="75">
        <v>24.7</v>
      </c>
      <c r="F14" s="75">
        <v>21.7</v>
      </c>
      <c r="G14" s="75">
        <v>23.1</v>
      </c>
      <c r="H14" s="75">
        <v>21.8</v>
      </c>
      <c r="I14" s="175">
        <v>24.7</v>
      </c>
    </row>
    <row r="15" spans="1:9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</row>
    <row r="16" spans="1:9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76">
        <v>0</v>
      </c>
    </row>
    <row r="17" spans="1:9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</row>
    <row r="18" spans="1:9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77" t="s">
        <v>370</v>
      </c>
    </row>
    <row r="19" spans="1:9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78" t="s">
        <v>370</v>
      </c>
    </row>
    <row r="20" spans="1:9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79" t="s">
        <v>370</v>
      </c>
    </row>
    <row r="21" spans="1:9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79" t="s">
        <v>370</v>
      </c>
    </row>
    <row r="22" spans="1:9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79" t="s">
        <v>370</v>
      </c>
    </row>
    <row r="23" spans="1:9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79" t="s">
        <v>370</v>
      </c>
    </row>
    <row r="24" spans="1:9" ht="11.1" customHeight="1">
      <c r="A24" s="85">
        <v>9</v>
      </c>
      <c r="B24" s="62" t="s">
        <v>7</v>
      </c>
      <c r="C24" s="88" t="s">
        <v>78</v>
      </c>
      <c r="D24" s="94" t="s">
        <v>387</v>
      </c>
      <c r="E24" s="94" t="s">
        <v>387</v>
      </c>
      <c r="F24" s="94" t="s">
        <v>387</v>
      </c>
      <c r="G24" s="94" t="s">
        <v>387</v>
      </c>
      <c r="H24" s="94" t="s">
        <v>387</v>
      </c>
      <c r="I24" s="179" t="s">
        <v>387</v>
      </c>
    </row>
    <row r="25" spans="1:9" ht="11.1" customHeight="1">
      <c r="A25" s="85">
        <v>10</v>
      </c>
      <c r="B25" s="62" t="s">
        <v>8</v>
      </c>
      <c r="C25" s="88" t="s">
        <v>78</v>
      </c>
      <c r="D25" s="94" t="s">
        <v>388</v>
      </c>
      <c r="E25" s="94" t="s">
        <v>388</v>
      </c>
      <c r="F25" s="94" t="s">
        <v>388</v>
      </c>
      <c r="G25" s="94" t="s">
        <v>388</v>
      </c>
      <c r="H25" s="94" t="s">
        <v>388</v>
      </c>
      <c r="I25" s="179" t="s">
        <v>388</v>
      </c>
    </row>
    <row r="26" spans="1:9" ht="11.1" customHeight="1">
      <c r="A26" s="85">
        <v>11</v>
      </c>
      <c r="B26" s="62" t="s">
        <v>9</v>
      </c>
      <c r="C26" s="88" t="s">
        <v>78</v>
      </c>
      <c r="D26" s="96">
        <v>0.26</v>
      </c>
      <c r="E26" s="96">
        <v>0.26</v>
      </c>
      <c r="F26" s="96">
        <v>0.21</v>
      </c>
      <c r="G26" s="96">
        <v>0.21</v>
      </c>
      <c r="H26" s="96">
        <v>0.14000000000000001</v>
      </c>
      <c r="I26" s="180">
        <v>0.14000000000000001</v>
      </c>
    </row>
    <row r="27" spans="1:9" ht="11.1" customHeight="1">
      <c r="A27" s="85">
        <v>12</v>
      </c>
      <c r="B27" s="62" t="s">
        <v>10</v>
      </c>
      <c r="C27" s="88" t="s">
        <v>78</v>
      </c>
      <c r="D27" s="96" t="s">
        <v>389</v>
      </c>
      <c r="E27" s="96" t="s">
        <v>389</v>
      </c>
      <c r="F27" s="96" t="s">
        <v>389</v>
      </c>
      <c r="G27" s="96" t="s">
        <v>389</v>
      </c>
      <c r="H27" s="96" t="s">
        <v>389</v>
      </c>
      <c r="I27" s="180" t="s">
        <v>389</v>
      </c>
    </row>
    <row r="28" spans="1:9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80" t="s">
        <v>370</v>
      </c>
    </row>
    <row r="29" spans="1:9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77" t="s">
        <v>370</v>
      </c>
    </row>
    <row r="30" spans="1:9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79" t="s">
        <v>370</v>
      </c>
    </row>
    <row r="31" spans="1:9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79" t="s">
        <v>370</v>
      </c>
    </row>
    <row r="32" spans="1:9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79" t="s">
        <v>370</v>
      </c>
    </row>
    <row r="33" spans="1:9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79" t="s">
        <v>370</v>
      </c>
    </row>
    <row r="34" spans="1:9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79" t="s">
        <v>370</v>
      </c>
    </row>
    <row r="35" spans="1:9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79" t="s">
        <v>370</v>
      </c>
    </row>
    <row r="36" spans="1:9" ht="11.1" customHeight="1">
      <c r="A36" s="85">
        <v>21</v>
      </c>
      <c r="B36" s="62" t="s">
        <v>17</v>
      </c>
      <c r="C36" s="88" t="s">
        <v>78</v>
      </c>
      <c r="D36" s="96">
        <v>0.08</v>
      </c>
      <c r="E36" s="96">
        <v>0.1</v>
      </c>
      <c r="F36" s="96">
        <v>0.09</v>
      </c>
      <c r="G36" s="96">
        <v>0.09</v>
      </c>
      <c r="H36" s="96">
        <v>0.08</v>
      </c>
      <c r="I36" s="180">
        <v>0.11</v>
      </c>
    </row>
    <row r="37" spans="1:9" ht="11.1" customHeight="1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79" t="s">
        <v>370</v>
      </c>
    </row>
    <row r="38" spans="1:9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79" t="s">
        <v>370</v>
      </c>
    </row>
    <row r="39" spans="1:9" ht="11.1" customHeight="1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79" t="s">
        <v>370</v>
      </c>
    </row>
    <row r="40" spans="1:9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79" t="s">
        <v>370</v>
      </c>
    </row>
    <row r="41" spans="1:9" ht="11.1" customHeight="1">
      <c r="A41" s="85">
        <v>26</v>
      </c>
      <c r="B41" s="62" t="s">
        <v>22</v>
      </c>
      <c r="C41" s="88" t="s">
        <v>78</v>
      </c>
      <c r="D41" s="94" t="s">
        <v>388</v>
      </c>
      <c r="E41" s="94" t="s">
        <v>388</v>
      </c>
      <c r="F41" s="94" t="s">
        <v>388</v>
      </c>
      <c r="G41" s="94" t="s">
        <v>388</v>
      </c>
      <c r="H41" s="94" t="s">
        <v>388</v>
      </c>
      <c r="I41" s="179" t="s">
        <v>388</v>
      </c>
    </row>
    <row r="42" spans="1:9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79" t="s">
        <v>370</v>
      </c>
    </row>
    <row r="43" spans="1:9" ht="11.1" customHeight="1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79" t="s">
        <v>370</v>
      </c>
    </row>
    <row r="44" spans="1:9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79" t="s">
        <v>370</v>
      </c>
    </row>
    <row r="45" spans="1:9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79" t="s">
        <v>370</v>
      </c>
    </row>
    <row r="46" spans="1:9" ht="11.1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79" t="s">
        <v>370</v>
      </c>
    </row>
    <row r="47" spans="1:9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79" t="s">
        <v>370</v>
      </c>
    </row>
    <row r="48" spans="1:9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80" t="s">
        <v>370</v>
      </c>
    </row>
    <row r="49" spans="1:9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80" t="s">
        <v>370</v>
      </c>
    </row>
    <row r="50" spans="1:9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79" t="s">
        <v>370</v>
      </c>
    </row>
    <row r="51" spans="1:9" ht="11.1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74" t="s">
        <v>370</v>
      </c>
    </row>
    <row r="52" spans="1:9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79" t="s">
        <v>370</v>
      </c>
    </row>
    <row r="53" spans="1:9" ht="11.1" customHeight="1">
      <c r="A53" s="85">
        <v>38</v>
      </c>
      <c r="B53" s="62" t="s">
        <v>35</v>
      </c>
      <c r="C53" s="88" t="s">
        <v>78</v>
      </c>
      <c r="D53" s="68">
        <v>6.5</v>
      </c>
      <c r="E53" s="68">
        <v>5.7</v>
      </c>
      <c r="F53" s="68">
        <v>5.6</v>
      </c>
      <c r="G53" s="68">
        <v>5.2</v>
      </c>
      <c r="H53" s="68">
        <v>5.9</v>
      </c>
      <c r="I53" s="174">
        <v>5.2</v>
      </c>
    </row>
    <row r="54" spans="1:9" ht="11.1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74" t="s">
        <v>370</v>
      </c>
    </row>
    <row r="55" spans="1:9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</row>
    <row r="56" spans="1:9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80" t="s">
        <v>370</v>
      </c>
    </row>
    <row r="57" spans="1:9" ht="11.1" customHeight="1">
      <c r="A57" s="85">
        <v>42</v>
      </c>
      <c r="B57" s="62" t="s">
        <v>38</v>
      </c>
      <c r="C57" s="88" t="s">
        <v>78</v>
      </c>
      <c r="D57" s="100" t="s">
        <v>390</v>
      </c>
      <c r="E57" s="100" t="s">
        <v>390</v>
      </c>
      <c r="F57" s="100" t="s">
        <v>390</v>
      </c>
      <c r="G57" s="100" t="s">
        <v>390</v>
      </c>
      <c r="H57" s="100" t="s">
        <v>390</v>
      </c>
      <c r="I57" s="181" t="s">
        <v>390</v>
      </c>
    </row>
    <row r="58" spans="1:9" ht="11.1" customHeight="1">
      <c r="A58" s="85">
        <v>43</v>
      </c>
      <c r="B58" s="62" t="s">
        <v>102</v>
      </c>
      <c r="C58" s="88" t="s">
        <v>78</v>
      </c>
      <c r="D58" s="100" t="s">
        <v>390</v>
      </c>
      <c r="E58" s="100" t="s">
        <v>390</v>
      </c>
      <c r="F58" s="100" t="s">
        <v>390</v>
      </c>
      <c r="G58" s="100" t="s">
        <v>390</v>
      </c>
      <c r="H58" s="100" t="s">
        <v>390</v>
      </c>
      <c r="I58" s="181" t="s">
        <v>390</v>
      </c>
    </row>
    <row r="59" spans="1:9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79" t="s">
        <v>370</v>
      </c>
    </row>
    <row r="60" spans="1:9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77" t="s">
        <v>370</v>
      </c>
    </row>
    <row r="61" spans="1:9" ht="10.5" customHeight="1">
      <c r="A61" s="85">
        <v>46</v>
      </c>
      <c r="B61" s="62" t="s">
        <v>336</v>
      </c>
      <c r="C61" s="88" t="s">
        <v>78</v>
      </c>
      <c r="D61" s="68">
        <v>0.4</v>
      </c>
      <c r="E61" s="68">
        <v>0.5</v>
      </c>
      <c r="F61" s="68">
        <v>0.5</v>
      </c>
      <c r="G61" s="68">
        <v>0.7</v>
      </c>
      <c r="H61" s="68">
        <v>0.3</v>
      </c>
      <c r="I61" s="174">
        <v>0.5</v>
      </c>
    </row>
    <row r="62" spans="1:9" ht="11.1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</v>
      </c>
      <c r="G62" s="68">
        <v>7.1</v>
      </c>
      <c r="H62" s="68">
        <v>6.9</v>
      </c>
      <c r="I62" s="174">
        <v>7.2</v>
      </c>
    </row>
    <row r="63" spans="1:9" ht="11.1" customHeight="1">
      <c r="A63" s="85">
        <v>48</v>
      </c>
      <c r="B63" s="62" t="s">
        <v>33</v>
      </c>
      <c r="C63" s="101" t="s">
        <v>75</v>
      </c>
      <c r="D63" s="66" t="s">
        <v>391</v>
      </c>
      <c r="E63" s="66" t="s">
        <v>391</v>
      </c>
      <c r="F63" s="66" t="s">
        <v>391</v>
      </c>
      <c r="G63" s="66" t="s">
        <v>391</v>
      </c>
      <c r="H63" s="66" t="s">
        <v>391</v>
      </c>
      <c r="I63" s="112" t="s">
        <v>391</v>
      </c>
    </row>
    <row r="64" spans="1:9" ht="11.1" customHeight="1">
      <c r="A64" s="85">
        <v>49</v>
      </c>
      <c r="B64" s="62" t="s">
        <v>41</v>
      </c>
      <c r="C64" s="101" t="s">
        <v>75</v>
      </c>
      <c r="D64" s="66" t="s">
        <v>391</v>
      </c>
      <c r="E64" s="66" t="s">
        <v>391</v>
      </c>
      <c r="F64" s="66" t="s">
        <v>391</v>
      </c>
      <c r="G64" s="66" t="s">
        <v>391</v>
      </c>
      <c r="H64" s="66" t="s">
        <v>391</v>
      </c>
      <c r="I64" s="112" t="s">
        <v>391</v>
      </c>
    </row>
    <row r="65" spans="1:9" ht="11.1" customHeight="1">
      <c r="A65" s="85">
        <v>50</v>
      </c>
      <c r="B65" s="62" t="s">
        <v>42</v>
      </c>
      <c r="C65" s="88" t="s">
        <v>79</v>
      </c>
      <c r="D65" s="68" t="s">
        <v>392</v>
      </c>
      <c r="E65" s="68" t="s">
        <v>392</v>
      </c>
      <c r="F65" s="68">
        <v>0.5</v>
      </c>
      <c r="G65" s="68">
        <v>0.6</v>
      </c>
      <c r="H65" s="68" t="s">
        <v>392</v>
      </c>
      <c r="I65" s="174" t="s">
        <v>392</v>
      </c>
    </row>
    <row r="66" spans="1:9" ht="11.1" customHeight="1" thickBot="1">
      <c r="A66" s="103">
        <v>51</v>
      </c>
      <c r="B66" s="104" t="s">
        <v>43</v>
      </c>
      <c r="C66" s="105" t="s">
        <v>79</v>
      </c>
      <c r="D66" s="107" t="s">
        <v>393</v>
      </c>
      <c r="E66" s="107" t="s">
        <v>393</v>
      </c>
      <c r="F66" s="107" t="s">
        <v>393</v>
      </c>
      <c r="G66" s="107" t="s">
        <v>393</v>
      </c>
      <c r="H66" s="107" t="s">
        <v>393</v>
      </c>
      <c r="I66" s="182" t="s">
        <v>393</v>
      </c>
    </row>
    <row r="67" spans="1:9" ht="11.1" customHeight="1" thickBot="1">
      <c r="B67" s="109"/>
      <c r="C67" s="32"/>
    </row>
    <row r="68" spans="1:9" ht="11.1" customHeight="1" thickTop="1">
      <c r="A68" s="198">
        <v>45748</v>
      </c>
      <c r="B68" s="198"/>
      <c r="C68" s="199">
        <v>45839</v>
      </c>
      <c r="D68" s="199"/>
      <c r="E68" s="110"/>
      <c r="F68" s="110"/>
      <c r="G68" s="110"/>
      <c r="H68" s="110"/>
      <c r="I68" s="110"/>
    </row>
    <row r="69" spans="1:9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</row>
    <row r="70" spans="1:9" ht="11.1" customHeight="1">
      <c r="A70" s="80">
        <v>1</v>
      </c>
      <c r="B70" s="117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79" t="s">
        <v>370</v>
      </c>
    </row>
    <row r="71" spans="1:9" ht="11.1" customHeight="1">
      <c r="A71" s="85">
        <v>2</v>
      </c>
      <c r="B71" s="120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77" t="s">
        <v>370</v>
      </c>
    </row>
    <row r="72" spans="1:9" ht="11.1" customHeight="1">
      <c r="A72" s="85">
        <v>3</v>
      </c>
      <c r="B72" s="120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79" t="s">
        <v>370</v>
      </c>
    </row>
    <row r="73" spans="1:9" ht="11.1" customHeight="1">
      <c r="A73" s="85">
        <v>4</v>
      </c>
      <c r="B73" s="120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77" t="s">
        <v>370</v>
      </c>
    </row>
    <row r="74" spans="1:9" ht="11.1" customHeight="1">
      <c r="A74" s="85">
        <v>5</v>
      </c>
      <c r="B74" s="120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79" t="s">
        <v>370</v>
      </c>
    </row>
    <row r="75" spans="1:9" ht="11.1" customHeight="1">
      <c r="A75" s="85">
        <v>6</v>
      </c>
      <c r="B75" s="120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79" t="s">
        <v>370</v>
      </c>
    </row>
    <row r="76" spans="1:9" ht="11.1" customHeight="1">
      <c r="A76" s="85">
        <v>7</v>
      </c>
      <c r="B76" s="120" t="s">
        <v>50</v>
      </c>
      <c r="C76" s="88" t="s">
        <v>78</v>
      </c>
      <c r="D76" s="66"/>
      <c r="E76" s="66"/>
      <c r="F76" s="66"/>
      <c r="G76" s="66"/>
      <c r="H76" s="66"/>
      <c r="I76" s="112"/>
    </row>
    <row r="77" spans="1:9" ht="11.1" customHeight="1">
      <c r="A77" s="85">
        <v>8</v>
      </c>
      <c r="B77" s="120" t="s">
        <v>51</v>
      </c>
      <c r="C77" s="88" t="s">
        <v>78</v>
      </c>
      <c r="D77" s="66"/>
      <c r="E77" s="66"/>
      <c r="F77" s="66"/>
      <c r="G77" s="66"/>
      <c r="H77" s="66"/>
      <c r="I77" s="112"/>
    </row>
    <row r="78" spans="1:9" ht="11.1" customHeight="1">
      <c r="A78" s="85">
        <v>9</v>
      </c>
      <c r="B78" s="120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79" t="s">
        <v>370</v>
      </c>
    </row>
    <row r="79" spans="1:9" ht="11.1" customHeight="1">
      <c r="A79" s="85">
        <v>10</v>
      </c>
      <c r="B79" s="120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79" t="s">
        <v>370</v>
      </c>
    </row>
    <row r="80" spans="1:9" ht="11.1" customHeight="1">
      <c r="A80" s="85">
        <v>11</v>
      </c>
      <c r="B80" s="120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74" t="s">
        <v>370</v>
      </c>
    </row>
    <row r="81" spans="1:9" ht="11.1" customHeight="1">
      <c r="A81" s="85">
        <v>12</v>
      </c>
      <c r="B81" s="120" t="s">
        <v>54</v>
      </c>
      <c r="C81" s="88" t="s">
        <v>78</v>
      </c>
      <c r="D81" s="68">
        <v>1</v>
      </c>
      <c r="E81" s="68">
        <v>0.6</v>
      </c>
      <c r="F81" s="68">
        <v>0.6</v>
      </c>
      <c r="G81" s="68">
        <v>0.6</v>
      </c>
      <c r="H81" s="68">
        <v>0.6</v>
      </c>
      <c r="I81" s="174">
        <v>0.6</v>
      </c>
    </row>
    <row r="82" spans="1:9" ht="11.1" customHeight="1">
      <c r="A82" s="85">
        <v>13</v>
      </c>
      <c r="B82" s="120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74" t="s">
        <v>370</v>
      </c>
    </row>
    <row r="83" spans="1:9" ht="11.1" customHeight="1">
      <c r="A83" s="85">
        <v>14</v>
      </c>
      <c r="B83" s="120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79" t="s">
        <v>370</v>
      </c>
    </row>
    <row r="84" spans="1:9" ht="11.1" customHeight="1">
      <c r="A84" s="85">
        <v>15</v>
      </c>
      <c r="B84" s="120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74" t="s">
        <v>370</v>
      </c>
    </row>
    <row r="85" spans="1:9" ht="11.1" customHeight="1">
      <c r="A85" s="85">
        <v>16</v>
      </c>
      <c r="B85" s="120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79" t="s">
        <v>370</v>
      </c>
    </row>
    <row r="86" spans="1:9" ht="11.1" customHeight="1">
      <c r="A86" s="85">
        <v>17</v>
      </c>
      <c r="B86" s="120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79" t="s">
        <v>370</v>
      </c>
    </row>
    <row r="87" spans="1:9" ht="11.1" customHeight="1">
      <c r="A87" s="85">
        <v>18</v>
      </c>
      <c r="B87" s="120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74" t="s">
        <v>370</v>
      </c>
    </row>
    <row r="88" spans="1:9" ht="11.1" customHeight="1">
      <c r="A88" s="85">
        <v>19</v>
      </c>
      <c r="B88" s="120" t="s">
        <v>98</v>
      </c>
      <c r="C88" s="101" t="s">
        <v>90</v>
      </c>
      <c r="D88" s="66" t="s">
        <v>394</v>
      </c>
      <c r="E88" s="66" t="s">
        <v>394</v>
      </c>
      <c r="F88" s="66" t="s">
        <v>394</v>
      </c>
      <c r="G88" s="66" t="s">
        <v>394</v>
      </c>
      <c r="H88" s="66" t="s">
        <v>394</v>
      </c>
      <c r="I88" s="112" t="s">
        <v>394</v>
      </c>
    </row>
    <row r="89" spans="1:9" ht="11.1" customHeight="1">
      <c r="A89" s="85">
        <v>20</v>
      </c>
      <c r="B89" s="120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</row>
    <row r="90" spans="1:9" ht="11.1" customHeight="1">
      <c r="A90" s="85">
        <v>21</v>
      </c>
      <c r="B90" s="120" t="s">
        <v>43</v>
      </c>
      <c r="C90" s="122" t="s">
        <v>91</v>
      </c>
      <c r="D90" s="68" t="s">
        <v>393</v>
      </c>
      <c r="E90" s="68" t="s">
        <v>393</v>
      </c>
      <c r="F90" s="68" t="s">
        <v>393</v>
      </c>
      <c r="G90" s="68" t="s">
        <v>393</v>
      </c>
      <c r="H90" s="68" t="s">
        <v>393</v>
      </c>
      <c r="I90" s="174" t="s">
        <v>393</v>
      </c>
    </row>
    <row r="91" spans="1:9" ht="11.1" customHeight="1">
      <c r="A91" s="85">
        <v>22</v>
      </c>
      <c r="B91" s="120" t="s">
        <v>103</v>
      </c>
      <c r="C91" s="101" t="s">
        <v>90</v>
      </c>
      <c r="D91" s="68">
        <v>7</v>
      </c>
      <c r="E91" s="68">
        <v>7.2</v>
      </c>
      <c r="F91" s="68">
        <v>7</v>
      </c>
      <c r="G91" s="68">
        <v>7.1</v>
      </c>
      <c r="H91" s="68">
        <v>6.9</v>
      </c>
      <c r="I91" s="174">
        <v>7.2</v>
      </c>
    </row>
    <row r="92" spans="1:9" ht="11.1" customHeight="1">
      <c r="A92" s="85">
        <v>23</v>
      </c>
      <c r="B92" s="120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74" t="s">
        <v>370</v>
      </c>
    </row>
    <row r="93" spans="1:9" ht="11.1" customHeight="1">
      <c r="A93" s="85">
        <v>24</v>
      </c>
      <c r="B93" s="123" t="s">
        <v>58</v>
      </c>
      <c r="C93" s="124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</row>
    <row r="94" spans="1:9" ht="11.1" customHeight="1">
      <c r="A94" s="85">
        <v>25</v>
      </c>
      <c r="B94" s="120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79" t="s">
        <v>370</v>
      </c>
    </row>
    <row r="95" spans="1:9" ht="11.1" customHeight="1">
      <c r="A95" s="85">
        <v>26</v>
      </c>
      <c r="B95" s="148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80" t="s">
        <v>370</v>
      </c>
    </row>
    <row r="96" spans="1:9" ht="11.1" customHeight="1" thickBot="1">
      <c r="A96" s="127">
        <v>27</v>
      </c>
      <c r="B96" s="128" t="s">
        <v>176</v>
      </c>
      <c r="C96" s="105" t="s">
        <v>356</v>
      </c>
      <c r="D96" s="161" t="s">
        <v>370</v>
      </c>
      <c r="E96" s="161" t="s">
        <v>370</v>
      </c>
      <c r="F96" s="161" t="s">
        <v>370</v>
      </c>
      <c r="G96" s="161" t="s">
        <v>370</v>
      </c>
      <c r="H96" s="161" t="s">
        <v>370</v>
      </c>
      <c r="I96" s="183" t="s">
        <v>370</v>
      </c>
    </row>
    <row r="97" spans="1:9" ht="11.1" customHeight="1" thickBot="1">
      <c r="A97" s="76" t="s">
        <v>93</v>
      </c>
      <c r="B97" s="131"/>
      <c r="C97" s="50" t="s">
        <v>76</v>
      </c>
      <c r="D97" s="51"/>
      <c r="E97" s="51"/>
      <c r="F97" s="51"/>
      <c r="G97" s="51"/>
      <c r="H97" s="51"/>
      <c r="I97" s="51"/>
    </row>
    <row r="98" spans="1:9" ht="11.1" customHeight="1">
      <c r="A98" s="80">
        <v>1</v>
      </c>
      <c r="B98" s="132" t="s">
        <v>178</v>
      </c>
      <c r="C98" s="149" t="s">
        <v>60</v>
      </c>
      <c r="D98" s="135" t="s">
        <v>370</v>
      </c>
      <c r="E98" s="135" t="s">
        <v>370</v>
      </c>
      <c r="F98" s="135" t="s">
        <v>370</v>
      </c>
      <c r="G98" s="135" t="s">
        <v>370</v>
      </c>
      <c r="H98" s="135" t="s">
        <v>370</v>
      </c>
      <c r="I98" s="184" t="s">
        <v>370</v>
      </c>
    </row>
    <row r="99" spans="1:9" ht="11.1" customHeight="1">
      <c r="A99" s="85">
        <v>2</v>
      </c>
      <c r="B99" s="136" t="s">
        <v>179</v>
      </c>
      <c r="C99" s="150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74" t="s">
        <v>370</v>
      </c>
    </row>
    <row r="100" spans="1:9" ht="11.1" customHeight="1">
      <c r="A100" s="85">
        <v>3</v>
      </c>
      <c r="B100" s="136" t="s">
        <v>59</v>
      </c>
      <c r="C100" s="150" t="s">
        <v>358</v>
      </c>
      <c r="D100" s="68">
        <v>6</v>
      </c>
      <c r="E100" s="68">
        <v>6.2</v>
      </c>
      <c r="F100" s="68">
        <v>5</v>
      </c>
      <c r="G100" s="68">
        <v>4.9000000000000004</v>
      </c>
      <c r="H100" s="68">
        <v>5.0999999999999996</v>
      </c>
      <c r="I100" s="174">
        <v>5</v>
      </c>
    </row>
    <row r="101" spans="1:9" ht="11.1" customHeight="1">
      <c r="A101" s="85">
        <v>4</v>
      </c>
      <c r="B101" s="136" t="s">
        <v>219</v>
      </c>
      <c r="C101" s="150" t="s">
        <v>356</v>
      </c>
      <c r="D101" s="96">
        <v>0.26</v>
      </c>
      <c r="E101" s="96">
        <v>0.26</v>
      </c>
      <c r="F101" s="96">
        <v>0.21</v>
      </c>
      <c r="G101" s="96">
        <v>0.21</v>
      </c>
      <c r="H101" s="96">
        <v>0.14000000000000001</v>
      </c>
      <c r="I101" s="180">
        <v>0.14000000000000001</v>
      </c>
    </row>
    <row r="102" spans="1:9" ht="11.1" customHeight="1">
      <c r="A102" s="85">
        <v>5</v>
      </c>
      <c r="B102" s="141" t="s">
        <v>177</v>
      </c>
      <c r="C102" s="122" t="s">
        <v>60</v>
      </c>
      <c r="D102" s="66"/>
      <c r="E102" s="66"/>
      <c r="F102" s="66"/>
      <c r="G102" s="66"/>
      <c r="H102" s="66"/>
      <c r="I102" s="112"/>
    </row>
    <row r="103" spans="1:9" ht="11.1" customHeight="1">
      <c r="A103" s="85">
        <v>6</v>
      </c>
      <c r="B103" s="151" t="s">
        <v>69</v>
      </c>
      <c r="C103" s="122" t="s">
        <v>60</v>
      </c>
      <c r="D103" s="66"/>
      <c r="E103" s="66"/>
      <c r="F103" s="66"/>
      <c r="G103" s="66"/>
      <c r="H103" s="66"/>
      <c r="I103" s="112"/>
    </row>
    <row r="104" spans="1:9" ht="11.1" customHeight="1">
      <c r="A104" s="85">
        <v>7</v>
      </c>
      <c r="B104" s="141" t="s">
        <v>70</v>
      </c>
      <c r="C104" s="122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</row>
    <row r="105" spans="1:9" ht="11.1" customHeight="1" thickBot="1">
      <c r="A105" s="103">
        <v>8</v>
      </c>
      <c r="B105" s="142" t="s">
        <v>71</v>
      </c>
      <c r="C105" s="143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185" t="s">
        <v>370</v>
      </c>
    </row>
    <row r="106" spans="1:9" ht="11.1" customHeight="1"/>
    <row r="107" spans="1:9" ht="11.1" customHeight="1"/>
    <row r="108" spans="1:9" ht="11.1" customHeight="1"/>
    <row r="109" spans="1:9" ht="11.1" customHeight="1"/>
    <row r="110" spans="1:9" ht="11.1" customHeight="1"/>
    <row r="111" spans="1:9" ht="11.1" customHeight="1"/>
    <row r="112" spans="1:9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9" ht="11.1" customHeight="1" thickBot="1"/>
    <row r="130" spans="1:9" ht="11.1" customHeight="1" thickTop="1">
      <c r="A130" s="198">
        <v>45748</v>
      </c>
      <c r="B130" s="198"/>
      <c r="C130" s="199">
        <v>45839</v>
      </c>
      <c r="D130" s="199"/>
      <c r="E130" s="110"/>
      <c r="F130" s="110"/>
      <c r="G130" s="110"/>
      <c r="H130" s="110"/>
      <c r="I130" s="110"/>
    </row>
  </sheetData>
  <mergeCells count="18">
    <mergeCell ref="A2:B2"/>
    <mergeCell ref="C2:D2"/>
    <mergeCell ref="A68:B68"/>
    <mergeCell ref="C68:D68"/>
    <mergeCell ref="F4:F5"/>
    <mergeCell ref="D6:D7"/>
    <mergeCell ref="E6:E7"/>
    <mergeCell ref="F6:F7"/>
    <mergeCell ref="G6:G7"/>
    <mergeCell ref="H4:H5"/>
    <mergeCell ref="G4:G5"/>
    <mergeCell ref="A130:B130"/>
    <mergeCell ref="C130:D130"/>
    <mergeCell ref="D4:D5"/>
    <mergeCell ref="E4:E5"/>
    <mergeCell ref="H6:H7"/>
    <mergeCell ref="I4:I5"/>
    <mergeCell ref="I6:I7"/>
  </mergeCells>
  <phoneticPr fontId="2"/>
  <conditionalFormatting sqref="D18:H18">
    <cfRule type="containsText" dxfId="129" priority="190" operator="containsText" text="0.0003未満">
      <formula>NOT(ISERROR(SEARCH("0.0003未満",D18)))</formula>
    </cfRule>
  </conditionalFormatting>
  <conditionalFormatting sqref="D16:I67 E68:I68 D69:I105">
    <cfRule type="containsBlanks" dxfId="128" priority="2">
      <formula>LEN(TRIM(D16))=0</formula>
    </cfRule>
    <cfRule type="endsWith" dxfId="127" priority="6" operator="endsWith" text="未満">
      <formula>RIGHT(D16,LEN("未満"))="未満"</formula>
    </cfRule>
  </conditionalFormatting>
  <conditionalFormatting sqref="D63:I63">
    <cfRule type="containsText" dxfId="126" priority="200" operator="containsText" text="あり">
      <formula>NOT(ISERROR(SEARCH("あり",D63)))</formula>
    </cfRule>
  </conditionalFormatting>
  <conditionalFormatting sqref="D64:I64">
    <cfRule type="expression" dxfId="125" priority="1">
      <formula>D$64=""</formula>
    </cfRule>
    <cfRule type="containsText" priority="3" operator="containsText" text="異常なし">
      <formula>NOT(ISERROR(SEARCH("異常なし",D64)))</formula>
    </cfRule>
    <cfRule type="notContainsText" dxfId="124" priority="7" operator="notContains" text="異常なし">
      <formula>ISERROR(SEARCH("異常なし",D64))</formula>
    </cfRule>
  </conditionalFormatting>
  <conditionalFormatting sqref="D104:I105">
    <cfRule type="beginsWith" dxfId="123" priority="1331" operator="beginsWith" text="検出">
      <formula>LEFT(D104,LEN("検出"))="検出"</formula>
    </cfRule>
  </conditionalFormatting>
  <conditionalFormatting sqref="D17:I17">
    <cfRule type="beginsWith" dxfId="122" priority="14" operator="beginsWith" text="検出">
      <formula>LEFT(D17,LEN("検出"))="検出"</formula>
    </cfRule>
  </conditionalFormatting>
  <conditionalFormatting sqref="D20:I22">
    <cfRule type="containsText" dxfId="121" priority="19" operator="containsText" text="0.001未満">
      <formula>NOT(ISERROR(SEARCH("0.001未満",D20)))</formula>
    </cfRule>
  </conditionalFormatting>
  <conditionalFormatting sqref="D32:I35">
    <cfRule type="containsText" dxfId="120" priority="31" operator="containsText" text="0.001未満">
      <formula>NOT(ISERROR(SEARCH("0.001未満",D32)))</formula>
    </cfRule>
  </conditionalFormatting>
  <conditionalFormatting sqref="D40:I42">
    <cfRule type="containsText" dxfId="119" priority="24" operator="containsText" text="0.001未満">
      <formula>NOT(ISERROR(SEARCH("0.001未満",D40)))</formula>
    </cfRule>
  </conditionalFormatting>
  <conditionalFormatting sqref="E21:I21">
    <cfRule type="containsText" dxfId="118" priority="9" operator="containsText" text="0.001未満">
      <formula>NOT(ISERROR(SEARCH("0.001未満",E21)))</formula>
    </cfRule>
  </conditionalFormatting>
  <conditionalFormatting sqref="D18:I18">
    <cfRule type="cellIs" dxfId="117" priority="1957" operator="greaterThan">
      <formula>#REF!</formula>
    </cfRule>
    <cfRule type="cellIs" dxfId="116" priority="1958" operator="greaterThan">
      <formula>#REF!</formula>
    </cfRule>
  </conditionalFormatting>
  <conditionalFormatting sqref="D21:I21">
    <cfRule type="cellIs" dxfId="115" priority="1959" operator="greaterThan">
      <formula>#REF!</formula>
    </cfRule>
    <cfRule type="cellIs" dxfId="114" priority="1960" operator="greaterThan">
      <formula>#REF!</formula>
    </cfRule>
  </conditionalFormatting>
  <conditionalFormatting sqref="D62:I62">
    <cfRule type="cellIs" dxfId="113" priority="1961" operator="notBetween">
      <formula>#REF!</formula>
      <formula>#REF!</formula>
    </cfRule>
    <cfRule type="cellIs" dxfId="112" priority="1962" operator="greaterThan">
      <formula>#REF!</formula>
    </cfRule>
  </conditionalFormatting>
  <conditionalFormatting sqref="D82:I82">
    <cfRule type="cellIs" dxfId="111" priority="1963" operator="notBetween">
      <formula>#REF!</formula>
      <formula>#REF!</formula>
    </cfRule>
  </conditionalFormatting>
  <conditionalFormatting sqref="D89:I89">
    <cfRule type="cellIs" dxfId="110" priority="1964" operator="notBetween">
      <formula>#REF!</formula>
      <formula>#REF!</formula>
    </cfRule>
  </conditionalFormatting>
  <conditionalFormatting sqref="D70:I71 D73:I75 D80:I81 D83:I88 D90:I95">
    <cfRule type="cellIs" dxfId="109" priority="1968" operator="greaterThan">
      <formula>#REF!</formula>
    </cfRule>
  </conditionalFormatting>
  <conditionalFormatting sqref="D96:I96">
    <cfRule type="cellIs" dxfId="108" priority="1973" operator="greaterThan">
      <formula>#REF!</formula>
    </cfRule>
  </conditionalFormatting>
  <conditionalFormatting sqref="D16:I16">
    <cfRule type="cellIs" dxfId="107" priority="1974" operator="greaterThan">
      <formula>#REF!</formula>
    </cfRule>
    <cfRule type="cellIs" dxfId="106" priority="1975" operator="greaterThan">
      <formula>#REF!</formula>
    </cfRule>
  </conditionalFormatting>
  <conditionalFormatting sqref="D19:I19">
    <cfRule type="containsText" dxfId="105" priority="1976" operator="containsText" text="0.00005未満">
      <formula>NOT(ISERROR(SEARCH("0.00005未満",D19)))</formula>
    </cfRule>
    <cfRule type="cellIs" dxfId="104" priority="1977" operator="greaterThan">
      <formula>#REF!</formula>
    </cfRule>
    <cfRule type="cellIs" dxfId="103" priority="1978" operator="greaterThan">
      <formula>#REF!</formula>
    </cfRule>
  </conditionalFormatting>
  <conditionalFormatting sqref="D20:I20">
    <cfRule type="cellIs" dxfId="102" priority="1979" operator="greaterThan">
      <formula>#REF!</formula>
    </cfRule>
    <cfRule type="cellIs" dxfId="101" priority="1980" operator="greaterThan">
      <formula>#REF!</formula>
    </cfRule>
  </conditionalFormatting>
  <conditionalFormatting sqref="D22:I22">
    <cfRule type="cellIs" dxfId="100" priority="1981" operator="greaterThan">
      <formula>#REF!</formula>
    </cfRule>
    <cfRule type="cellIs" dxfId="99" priority="1982" operator="greaterThan">
      <formula>#REF!</formula>
    </cfRule>
  </conditionalFormatting>
  <conditionalFormatting sqref="D23:I23">
    <cfRule type="containsText" dxfId="98" priority="1983" operator="containsText" text="0.005未満">
      <formula>NOT(ISERROR(SEARCH("0.005未満",D23)))</formula>
    </cfRule>
    <cfRule type="cellIs" dxfId="97" priority="1984" operator="greaterThan">
      <formula>#REF!</formula>
    </cfRule>
    <cfRule type="cellIs" dxfId="96" priority="1985" operator="greaterThan">
      <formula>#REF!</formula>
    </cfRule>
  </conditionalFormatting>
  <conditionalFormatting sqref="D24:I24">
    <cfRule type="containsText" dxfId="95" priority="1986" operator="containsText" text="0.004未満">
      <formula>NOT(ISERROR(SEARCH("0.004未満",D24)))</formula>
    </cfRule>
    <cfRule type="cellIs" dxfId="94" priority="1987" operator="greaterThan">
      <formula>#REF!</formula>
    </cfRule>
    <cfRule type="cellIs" dxfId="93" priority="1988" operator="greaterThan">
      <formula>#REF!</formula>
    </cfRule>
  </conditionalFormatting>
  <conditionalFormatting sqref="D25:I25">
    <cfRule type="containsText" dxfId="92" priority="1989" operator="containsText" text="0.001未満">
      <formula>NOT(ISERROR(SEARCH("0.001未満",D25)))</formula>
    </cfRule>
    <cfRule type="cellIs" dxfId="91" priority="1990" operator="greaterThan">
      <formula>#REF!</formula>
    </cfRule>
    <cfRule type="cellIs" dxfId="90" priority="1991" operator="greaterThan">
      <formula>#REF!</formula>
    </cfRule>
  </conditionalFormatting>
  <conditionalFormatting sqref="D26:I26">
    <cfRule type="containsText" dxfId="89" priority="1992" operator="containsText" text="0.02未満">
      <formula>NOT(ISERROR(SEARCH("0.02未満",D26)))</formula>
    </cfRule>
    <cfRule type="cellIs" dxfId="88" priority="1993" operator="greaterThan">
      <formula>#REF!</formula>
    </cfRule>
    <cfRule type="cellIs" dxfId="87" priority="1994" operator="greaterThan">
      <formula>#REF!</formula>
    </cfRule>
  </conditionalFormatting>
  <conditionalFormatting sqref="D27:I27">
    <cfRule type="containsText" dxfId="86" priority="1995" operator="containsText" text="0.05未満">
      <formula>NOT(ISERROR(SEARCH("0.05未満",D27)))</formula>
    </cfRule>
    <cfRule type="cellIs" dxfId="85" priority="1996" operator="greaterThan">
      <formula>#REF!</formula>
    </cfRule>
    <cfRule type="cellIs" dxfId="84" priority="1997" operator="greaterThan">
      <formula>#REF!</formula>
    </cfRule>
  </conditionalFormatting>
  <conditionalFormatting sqref="D28:I28">
    <cfRule type="containsText" dxfId="83" priority="1998" operator="containsText" text="0.01未満">
      <formula>NOT(ISERROR(SEARCH("0.01未満",D28)))</formula>
    </cfRule>
    <cfRule type="cellIs" dxfId="82" priority="1999" operator="greaterThan">
      <formula>#REF!</formula>
    </cfRule>
    <cfRule type="cellIs" dxfId="81" priority="2000" operator="greaterThan">
      <formula>#REF!</formula>
    </cfRule>
  </conditionalFormatting>
  <conditionalFormatting sqref="D29:I29">
    <cfRule type="containsText" dxfId="80" priority="2001" operator="containsText" text="0.0002未満">
      <formula>NOT(ISERROR(SEARCH("0.0002未満",D29)))</formula>
    </cfRule>
    <cfRule type="cellIs" dxfId="79" priority="2002" operator="greaterThan">
      <formula>#REF!</formula>
    </cfRule>
    <cfRule type="cellIs" dxfId="78" priority="2003" operator="greaterThan">
      <formula>#REF!</formula>
    </cfRule>
  </conditionalFormatting>
  <conditionalFormatting sqref="D30:I30">
    <cfRule type="containsText" dxfId="77" priority="2004" operator="containsText" text="0.001未満">
      <formula>NOT(ISERROR(SEARCH("0.001未満",D30)))</formula>
    </cfRule>
    <cfRule type="cellIs" dxfId="76" priority="2005" operator="greaterThan">
      <formula>#REF!</formula>
    </cfRule>
    <cfRule type="cellIs" dxfId="75" priority="2006" operator="greaterThan">
      <formula>#REF!</formula>
    </cfRule>
  </conditionalFormatting>
  <conditionalFormatting sqref="D31:I31">
    <cfRule type="containsText" dxfId="74" priority="2007" operator="containsText" text="0.004未満">
      <formula>NOT(ISERROR(SEARCH("0.004未満",D31)))</formula>
    </cfRule>
    <cfRule type="cellIs" dxfId="73" priority="2008" operator="greaterThan">
      <formula>#REF!</formula>
    </cfRule>
    <cfRule type="cellIs" dxfId="72" priority="2009" operator="greaterThan">
      <formula>#REF!</formula>
    </cfRule>
  </conditionalFormatting>
  <conditionalFormatting sqref="D32:I32">
    <cfRule type="cellIs" dxfId="71" priority="2010" operator="greaterThan">
      <formula>#REF!</formula>
    </cfRule>
    <cfRule type="cellIs" dxfId="70" priority="2011" operator="greaterThan">
      <formula>#REF!</formula>
    </cfRule>
  </conditionalFormatting>
  <conditionalFormatting sqref="D33:I33">
    <cfRule type="cellIs" dxfId="69" priority="2012" operator="greaterThan">
      <formula>#REF!</formula>
    </cfRule>
    <cfRule type="cellIs" dxfId="68" priority="2013" operator="greaterThan">
      <formula>#REF!</formula>
    </cfRule>
  </conditionalFormatting>
  <conditionalFormatting sqref="D34:I34">
    <cfRule type="cellIs" dxfId="67" priority="2014" operator="greaterThan">
      <formula>#REF!</formula>
    </cfRule>
    <cfRule type="cellIs" dxfId="66" priority="2015" operator="greaterThan">
      <formula>#REF!</formula>
    </cfRule>
  </conditionalFormatting>
  <conditionalFormatting sqref="D35:I35">
    <cfRule type="cellIs" dxfId="65" priority="2016" operator="greaterThan">
      <formula>#REF!</formula>
    </cfRule>
    <cfRule type="cellIs" dxfId="64" priority="2017" operator="greaterThan">
      <formula>#REF!</formula>
    </cfRule>
  </conditionalFormatting>
  <conditionalFormatting sqref="D36:I36">
    <cfRule type="containsText" dxfId="63" priority="2018" operator="containsText" text="0.05未満">
      <formula>NOT(ISERROR(SEARCH("0.05未満",D36)))</formula>
    </cfRule>
    <cfRule type="cellIs" dxfId="62" priority="2019" operator="greaterThan">
      <formula>#REF!</formula>
    </cfRule>
    <cfRule type="cellIs" dxfId="61" priority="2020" operator="greaterThan">
      <formula>#REF!</formula>
    </cfRule>
  </conditionalFormatting>
  <conditionalFormatting sqref="D37:I37">
    <cfRule type="containsText" dxfId="60" priority="2021" operator="containsText" text="0.002未満">
      <formula>NOT(ISERROR(SEARCH("0.002未満",D37)))</formula>
    </cfRule>
    <cfRule type="cellIs" dxfId="59" priority="2022" operator="greaterThan">
      <formula>#REF!</formula>
    </cfRule>
    <cfRule type="cellIs" dxfId="58" priority="2023" operator="greaterThan">
      <formula>#REF!</formula>
    </cfRule>
  </conditionalFormatting>
  <conditionalFormatting sqref="D38:I38">
    <cfRule type="containsText" dxfId="57" priority="2024" operator="containsText" text="0.001未満">
      <formula>NOT(ISERROR(SEARCH("0.001未満",D38)))</formula>
    </cfRule>
    <cfRule type="cellIs" dxfId="56" priority="2025" operator="greaterThan">
      <formula>#REF!</formula>
    </cfRule>
    <cfRule type="cellIs" dxfId="55" priority="2026" operator="greaterThan">
      <formula>#REF!</formula>
    </cfRule>
  </conditionalFormatting>
  <conditionalFormatting sqref="D39:I39">
    <cfRule type="containsText" dxfId="54" priority="2027" operator="containsText" text="0.002未満">
      <formula>NOT(ISERROR(SEARCH("0.002未満",D39)))</formula>
    </cfRule>
    <cfRule type="cellIs" dxfId="53" priority="2028" operator="greaterThan">
      <formula>#REF!</formula>
    </cfRule>
    <cfRule type="cellIs" dxfId="52" priority="2029" operator="greaterThan">
      <formula>#REF!</formula>
    </cfRule>
  </conditionalFormatting>
  <conditionalFormatting sqref="D40:I40">
    <cfRule type="cellIs" dxfId="51" priority="2030" operator="greaterThan">
      <formula>#REF!</formula>
    </cfRule>
    <cfRule type="cellIs" dxfId="50" priority="2031" operator="greaterThan">
      <formula>#REF!</formula>
    </cfRule>
  </conditionalFormatting>
  <conditionalFormatting sqref="D41:I41">
    <cfRule type="cellIs" dxfId="49" priority="2032" operator="greaterThan">
      <formula>#REF!</formula>
    </cfRule>
    <cfRule type="cellIs" dxfId="48" priority="2033" operator="greaterThan">
      <formula>#REF!</formula>
    </cfRule>
  </conditionalFormatting>
  <conditionalFormatting sqref="D42:I42">
    <cfRule type="cellIs" dxfId="47" priority="2034" operator="greaterThan">
      <formula>#REF!</formula>
    </cfRule>
    <cfRule type="cellIs" dxfId="46" priority="2035" operator="greaterThan">
      <formula>#REF!</formula>
    </cfRule>
  </conditionalFormatting>
  <conditionalFormatting sqref="D43:I43">
    <cfRule type="containsText" dxfId="45" priority="2036" operator="containsText" text="0.002未満">
      <formula>NOT(ISERROR(SEARCH("0.002未満",D43)))</formula>
    </cfRule>
    <cfRule type="cellIs" dxfId="44" priority="2037" operator="greaterThan">
      <formula>#REF!</formula>
    </cfRule>
    <cfRule type="cellIs" dxfId="43" priority="2038" operator="greaterThan">
      <formula>#REF!</formula>
    </cfRule>
  </conditionalFormatting>
  <conditionalFormatting sqref="D44:I44">
    <cfRule type="containsText" dxfId="42" priority="2039" operator="containsText" text="0.001未満">
      <formula>NOT(ISERROR(SEARCH("0.001未満",D44)))</formula>
    </cfRule>
    <cfRule type="cellIs" dxfId="41" priority="2040" operator="greaterThan">
      <formula>#REF!</formula>
    </cfRule>
    <cfRule type="cellIs" dxfId="40" priority="2041" operator="greaterThan">
      <formula>#REF!</formula>
    </cfRule>
  </conditionalFormatting>
  <conditionalFormatting sqref="D45:I45">
    <cfRule type="cellIs" dxfId="39" priority="2042" operator="greaterThan">
      <formula>#REF!</formula>
    </cfRule>
    <cfRule type="cellIs" dxfId="38" priority="2043" operator="greaterThan">
      <formula>#REF!</formula>
    </cfRule>
  </conditionalFormatting>
  <conditionalFormatting sqref="D46:I46">
    <cfRule type="cellIs" dxfId="37" priority="2044" operator="greaterThan">
      <formula>#REF!</formula>
    </cfRule>
    <cfRule type="cellIs" dxfId="36" priority="2045" operator="greaterThan">
      <formula>#REF!</formula>
    </cfRule>
  </conditionalFormatting>
  <conditionalFormatting sqref="D47:I47">
    <cfRule type="cellIs" dxfId="35" priority="2046" operator="greaterThan">
      <formula>#REF!</formula>
    </cfRule>
    <cfRule type="cellIs" dxfId="34" priority="2047" operator="greaterThan">
      <formula>#REF!</formula>
    </cfRule>
  </conditionalFormatting>
  <conditionalFormatting sqref="D48:I48">
    <cfRule type="cellIs" dxfId="33" priority="2048" operator="greaterThan">
      <formula>#REF!</formula>
    </cfRule>
    <cfRule type="cellIs" dxfId="32" priority="2049" operator="greaterThan">
      <formula>#REF!</formula>
    </cfRule>
  </conditionalFormatting>
  <conditionalFormatting sqref="D49:I49">
    <cfRule type="cellIs" dxfId="31" priority="2050" operator="greaterThan">
      <formula>#REF!</formula>
    </cfRule>
    <cfRule type="cellIs" dxfId="30" priority="2051" operator="greaterThan">
      <formula>#REF!</formula>
    </cfRule>
  </conditionalFormatting>
  <conditionalFormatting sqref="D50:I50">
    <cfRule type="cellIs" dxfId="29" priority="2052" operator="greaterThan">
      <formula>#REF!</formula>
    </cfRule>
    <cfRule type="cellIs" dxfId="28" priority="2053" operator="greaterThan">
      <formula>#REF!</formula>
    </cfRule>
  </conditionalFormatting>
  <conditionalFormatting sqref="D51:I51">
    <cfRule type="cellIs" dxfId="27" priority="2054" operator="greaterThan">
      <formula>#REF!</formula>
    </cfRule>
    <cfRule type="cellIs" dxfId="26" priority="2055" operator="greaterThan">
      <formula>#REF!</formula>
    </cfRule>
  </conditionalFormatting>
  <conditionalFormatting sqref="D52:I52">
    <cfRule type="cellIs" dxfId="25" priority="2056" operator="greaterThan">
      <formula>#REF!</formula>
    </cfRule>
    <cfRule type="cellIs" dxfId="24" priority="2057" operator="greaterThan">
      <formula>#REF!</formula>
    </cfRule>
  </conditionalFormatting>
  <conditionalFormatting sqref="D53:I53">
    <cfRule type="cellIs" dxfId="23" priority="2058" operator="greaterThan">
      <formula>#REF!</formula>
    </cfRule>
    <cfRule type="cellIs" dxfId="22" priority="2059" operator="greaterThan">
      <formula>#REF!</formula>
    </cfRule>
  </conditionalFormatting>
  <conditionalFormatting sqref="D54:I54">
    <cfRule type="cellIs" dxfId="21" priority="2060" operator="greaterThan">
      <formula>#REF!</formula>
    </cfRule>
    <cfRule type="cellIs" dxfId="20" priority="2061" operator="greaterThan">
      <formula>#REF!</formula>
    </cfRule>
  </conditionalFormatting>
  <conditionalFormatting sqref="D55:I55">
    <cfRule type="cellIs" dxfId="19" priority="2062" operator="greaterThan">
      <formula>#REF!</formula>
    </cfRule>
    <cfRule type="cellIs" dxfId="18" priority="2063" operator="greaterThan">
      <formula>#REF!</formula>
    </cfRule>
  </conditionalFormatting>
  <conditionalFormatting sqref="D56:I56">
    <cfRule type="cellIs" dxfId="17" priority="2064" operator="greaterThan">
      <formula>#REF!</formula>
    </cfRule>
    <cfRule type="cellIs" dxfId="16" priority="2065" operator="greaterThan">
      <formula>#REF!</formula>
    </cfRule>
  </conditionalFormatting>
  <conditionalFormatting sqref="D57:I57">
    <cfRule type="cellIs" dxfId="15" priority="2066" operator="greaterThan">
      <formula>#REF!</formula>
    </cfRule>
    <cfRule type="cellIs" dxfId="14" priority="2067" operator="greaterThan">
      <formula>#REF!</formula>
    </cfRule>
  </conditionalFormatting>
  <conditionalFormatting sqref="D58:I58">
    <cfRule type="cellIs" dxfId="13" priority="2068" operator="greaterThan">
      <formula>#REF!</formula>
    </cfRule>
    <cfRule type="cellIs" dxfId="12" priority="2069" operator="greaterThan">
      <formula>#REF!</formula>
    </cfRule>
  </conditionalFormatting>
  <conditionalFormatting sqref="D59:I59">
    <cfRule type="cellIs" dxfId="11" priority="2070" operator="greaterThan">
      <formula>#REF!</formula>
    </cfRule>
    <cfRule type="cellIs" dxfId="10" priority="2071" operator="greaterThan">
      <formula>#REF!</formula>
    </cfRule>
  </conditionalFormatting>
  <conditionalFormatting sqref="D60:I60">
    <cfRule type="cellIs" dxfId="9" priority="2072" operator="greaterThan">
      <formula>#REF!</formula>
    </cfRule>
    <cfRule type="cellIs" dxfId="8" priority="2073" operator="greaterThan">
      <formula>#REF!</formula>
    </cfRule>
  </conditionalFormatting>
  <conditionalFormatting sqref="D61:I61">
    <cfRule type="cellIs" dxfId="7" priority="2074" operator="greaterThan">
      <formula>#REF!</formula>
    </cfRule>
    <cfRule type="cellIs" dxfId="6" priority="2075" operator="greaterThan">
      <formula>#REF!</formula>
    </cfRule>
  </conditionalFormatting>
  <conditionalFormatting sqref="D65:I65">
    <cfRule type="cellIs" dxfId="5" priority="2076" operator="greaterThan">
      <formula>#REF!</formula>
    </cfRule>
    <cfRule type="cellIs" dxfId="4" priority="2077" operator="greaterThan">
      <formula>#REF!</formula>
    </cfRule>
  </conditionalFormatting>
  <conditionalFormatting sqref="D66:I66">
    <cfRule type="cellIs" dxfId="3" priority="2078" operator="greaterThan">
      <formula>#REF!</formula>
    </cfRule>
    <cfRule type="cellIs" dxfId="2" priority="2079" operator="greaterThan">
      <formula>#REF!</formula>
    </cfRule>
  </conditionalFormatting>
  <conditionalFormatting sqref="D72:I72 D78:I79">
    <cfRule type="cellIs" dxfId="1" priority="2080" operator="greaterThan">
      <formula>#REF!</formula>
    </cfRule>
    <cfRule type="cellIs" dxfId="0" priority="208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"/>
  <cols>
    <col min="1" max="1" width="3.09765625" style="30" customWidth="1"/>
    <col min="2" max="2" width="21.8984375" style="30" customWidth="1"/>
    <col min="3" max="3" width="6" style="30" customWidth="1"/>
    <col min="4" max="25" width="9.8984375" style="31" customWidth="1"/>
    <col min="26" max="42" width="5.59765625" style="30" hidden="1" customWidth="1"/>
    <col min="43" max="43" width="11.59765625" style="32" hidden="1" customWidth="1"/>
    <col min="44" max="44" width="3.09765625" style="32" customWidth="1"/>
    <col min="45" max="45" width="27.59765625" style="30" bestFit="1" customWidth="1"/>
    <col min="46" max="16384" width="9" style="30"/>
  </cols>
  <sheetData>
    <row r="1" spans="1:47">
      <c r="B1" s="30">
        <v>45839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0.8">
      <c r="A2" s="214"/>
      <c r="B2" s="214"/>
      <c r="C2" s="172"/>
      <c r="P2" s="172"/>
      <c r="Q2" s="163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08" t="s">
        <v>337</v>
      </c>
      <c r="E4" s="209"/>
      <c r="F4" s="208" t="s">
        <v>340</v>
      </c>
      <c r="G4" s="209"/>
      <c r="H4" s="208" t="s">
        <v>343</v>
      </c>
      <c r="I4" s="209"/>
      <c r="J4" s="208" t="s">
        <v>346</v>
      </c>
      <c r="K4" s="209"/>
      <c r="L4" s="208" t="s">
        <v>349</v>
      </c>
      <c r="M4" s="209"/>
      <c r="N4" s="208" t="s">
        <v>352</v>
      </c>
      <c r="O4" s="212"/>
      <c r="P4" s="166"/>
      <c r="Q4" s="167"/>
      <c r="R4" s="215"/>
      <c r="S4" s="216"/>
      <c r="T4" s="215"/>
      <c r="U4" s="219"/>
      <c r="V4" s="208"/>
      <c r="W4" s="209"/>
      <c r="X4" s="208"/>
      <c r="Y4" s="209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10"/>
      <c r="E5" s="211"/>
      <c r="F5" s="210"/>
      <c r="G5" s="211"/>
      <c r="H5" s="210"/>
      <c r="I5" s="211"/>
      <c r="J5" s="210"/>
      <c r="K5" s="211"/>
      <c r="L5" s="210"/>
      <c r="M5" s="211"/>
      <c r="N5" s="210"/>
      <c r="O5" s="213"/>
      <c r="P5" s="168"/>
      <c r="Q5" s="169"/>
      <c r="R5" s="217"/>
      <c r="S5" s="218"/>
      <c r="T5" s="217"/>
      <c r="U5" s="220"/>
      <c r="V5" s="210"/>
      <c r="W5" s="211"/>
      <c r="X5" s="210"/>
      <c r="Y5" s="21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196"/>
      <c r="E6" s="41"/>
      <c r="F6" s="194"/>
      <c r="G6" s="41"/>
      <c r="H6" s="196"/>
      <c r="I6" s="41"/>
      <c r="J6" s="206"/>
      <c r="K6" s="41"/>
      <c r="L6" s="190"/>
      <c r="M6" s="41"/>
      <c r="N6" s="190"/>
      <c r="O6" s="41"/>
      <c r="P6" s="164"/>
      <c r="Q6" s="41"/>
      <c r="R6" s="192"/>
      <c r="S6" s="42"/>
      <c r="T6" s="194"/>
      <c r="U6" s="41"/>
      <c r="V6" s="196"/>
      <c r="W6" s="41"/>
      <c r="X6" s="194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197"/>
      <c r="E7" s="46" t="s">
        <v>124</v>
      </c>
      <c r="F7" s="195"/>
      <c r="G7" s="46" t="s">
        <v>124</v>
      </c>
      <c r="H7" s="197"/>
      <c r="I7" s="46" t="s">
        <v>124</v>
      </c>
      <c r="J7" s="207"/>
      <c r="K7" s="46" t="s">
        <v>124</v>
      </c>
      <c r="L7" s="191"/>
      <c r="M7" s="46" t="s">
        <v>124</v>
      </c>
      <c r="N7" s="191"/>
      <c r="O7" s="46"/>
      <c r="P7" s="165"/>
      <c r="Q7" s="46"/>
      <c r="R7" s="193"/>
      <c r="S7" s="47"/>
      <c r="T7" s="195"/>
      <c r="U7" s="46"/>
      <c r="V7" s="197"/>
      <c r="W7" s="46"/>
      <c r="X7" s="195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20250710</v>
      </c>
      <c r="E9" s="57" t="str">
        <f>IF(手入力!C3="",REPLACE(D9,5,0,"/"),REPLACE(手入力!C3,5,0,"/"))</f>
        <v>2025/0710</v>
      </c>
      <c r="F9" s="56">
        <v>20250710</v>
      </c>
      <c r="G9" s="57" t="str">
        <f>IF(手入力!D3="",REPLACE(F9,5,0,"/"),REPLACE(手入力!D3,5,0,"/"))</f>
        <v>2025/0710</v>
      </c>
      <c r="H9" s="56">
        <v>20250710</v>
      </c>
      <c r="I9" s="57" t="str">
        <f>IF(手入力!E3="",REPLACE(H9,5,0,"/"),REPLACE(手入力!E3,5,0,"/"))</f>
        <v>2025/0710</v>
      </c>
      <c r="J9" s="56">
        <v>20250710</v>
      </c>
      <c r="K9" s="57" t="str">
        <f>IF(手入力!F3="",REPLACE(J9,5,0,"/"),REPLACE(手入力!F3,5,0,"/"))</f>
        <v>2025/0710</v>
      </c>
      <c r="L9" s="56">
        <v>20250710</v>
      </c>
      <c r="M9" s="57" t="str">
        <f>IF(手入力!G3="",REPLACE(L9,5,0,"/"),REPLACE(手入力!G3,5,0,"/"))</f>
        <v>2025/0710</v>
      </c>
      <c r="N9" s="56">
        <v>20250710</v>
      </c>
      <c r="O9" s="57" t="str">
        <f>IF(手入力!H3="",REPLACE(N9,5,0,"/"),REPLACE(手入力!H3,5,0,"/"))</f>
        <v>2025/0710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1039</v>
      </c>
      <c r="E10" s="65" t="str">
        <f>TEXT(D10,"0000")</f>
        <v>1039</v>
      </c>
      <c r="F10" s="66">
        <v>1104</v>
      </c>
      <c r="G10" s="65" t="str">
        <f>TEXT(F10,"0000")</f>
        <v>1104</v>
      </c>
      <c r="H10" s="66">
        <v>1001</v>
      </c>
      <c r="I10" s="65" t="str">
        <f>TEXT(H10,"0000")</f>
        <v>1001</v>
      </c>
      <c r="J10" s="66">
        <v>1031</v>
      </c>
      <c r="K10" s="65" t="str">
        <f>TEXT(J10,"0000")</f>
        <v>1031</v>
      </c>
      <c r="L10" s="66">
        <v>940</v>
      </c>
      <c r="M10" s="65" t="str">
        <f>TEXT(L10,"0000")</f>
        <v>0940</v>
      </c>
      <c r="N10" s="66">
        <v>925</v>
      </c>
      <c r="O10" s="65" t="str">
        <f>TEXT(N10,"0000")</f>
        <v>0925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晴/曇</v>
      </c>
      <c r="E11" s="66">
        <f>IF(E9=0,"",(RIGHT(E9,2))-1)</f>
        <v>9</v>
      </c>
      <c r="F11" s="66" t="str">
        <f>IF(F$9=0,"",HLOOKUP(G11,天気タグ!$B$3:$AG$39,35))</f>
        <v>晴/曇</v>
      </c>
      <c r="G11" s="66">
        <f>IF(G9=0,"",(RIGHT(G9,2))-1)</f>
        <v>9</v>
      </c>
      <c r="H11" s="66" t="str">
        <f>IF(H$9=0,"",HLOOKUP(I11,天気タグ!$B$3:$AG$39,35))</f>
        <v>晴/曇</v>
      </c>
      <c r="I11" s="66">
        <f>IF(I9=0,"",(RIGHT(I9,2))-1)</f>
        <v>9</v>
      </c>
      <c r="J11" s="66" t="str">
        <f>IF(J$9=0,"",HLOOKUP(K11,天気タグ!$B$3:$AG$39,35))</f>
        <v>晴/曇</v>
      </c>
      <c r="K11" s="66">
        <f>IF(K9=0,"",(RIGHT(K9,2))-1)</f>
        <v>9</v>
      </c>
      <c r="L11" s="66" t="str">
        <f>IF(L$9=0,"",HLOOKUP(M11,天気タグ!$B$3:$AG$39,35))</f>
        <v>晴/曇</v>
      </c>
      <c r="M11" s="66">
        <f>IF(M9=0,"",(RIGHT(M9,2))-1)</f>
        <v>9</v>
      </c>
      <c r="N11" s="66" t="str">
        <f>IF(N$9=0,"",HLOOKUP(O11,天気タグ!$B$3:$AG$39,35))</f>
        <v>晴/曇</v>
      </c>
      <c r="O11" s="66">
        <f>IF(O9=0,"",(RIGHT(O9,2))-1)</f>
        <v>9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晴|曇</v>
      </c>
      <c r="E12" s="66">
        <f>IF(E9=0,"",RIGHT(E9,2)*1)</f>
        <v>10</v>
      </c>
      <c r="F12" s="66" t="str">
        <f>IF(F$9=0,"",HLOOKUP(G12,天気タグ!$B$3:$AG$39,35))</f>
        <v>晴|曇</v>
      </c>
      <c r="G12" s="66">
        <f>IF(G9=0,"",RIGHT(G9,2)*1)</f>
        <v>10</v>
      </c>
      <c r="H12" s="66" t="str">
        <f>IF(H$9=0,"",HLOOKUP(I12,天気タグ!$B$3:$AG$39,35))</f>
        <v>晴|曇</v>
      </c>
      <c r="I12" s="66">
        <f>IF(I9=0,"",RIGHT(I9,2)*1)</f>
        <v>10</v>
      </c>
      <c r="J12" s="66" t="str">
        <f>IF(J$9=0,"",HLOOKUP(K12,天気タグ!$B$3:$AG$39,35))</f>
        <v>晴|曇</v>
      </c>
      <c r="K12" s="66">
        <f>IF(K9=0,"",RIGHT(K9,2)*1)</f>
        <v>10</v>
      </c>
      <c r="L12" s="66" t="str">
        <f>IF(L$9=0,"",HLOOKUP(M12,天気タグ!$B$3:$AG$39,35))</f>
        <v>晴|曇</v>
      </c>
      <c r="M12" s="66">
        <f>IF(M9=0,"",RIGHT(M9,2)*1)</f>
        <v>10</v>
      </c>
      <c r="N12" s="66" t="str">
        <f>IF(N$9=0,"",HLOOKUP(O12,天気タグ!$B$3:$AG$39,35))</f>
        <v>晴|曇</v>
      </c>
      <c r="O12" s="66">
        <f>IF(O9=0,"",RIGHT(O9,2)*1)</f>
        <v>10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28.8</v>
      </c>
      <c r="E13" s="68"/>
      <c r="F13" s="68">
        <v>27.9</v>
      </c>
      <c r="G13" s="68"/>
      <c r="H13" s="68">
        <v>26.9</v>
      </c>
      <c r="I13" s="68"/>
      <c r="J13" s="68">
        <v>28.2</v>
      </c>
      <c r="K13" s="68"/>
      <c r="L13" s="68">
        <v>26.3</v>
      </c>
      <c r="M13" s="68"/>
      <c r="N13" s="68">
        <v>28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22.1</v>
      </c>
      <c r="E14" s="75"/>
      <c r="F14" s="75">
        <v>24.7</v>
      </c>
      <c r="G14" s="75"/>
      <c r="H14" s="75">
        <v>21.7</v>
      </c>
      <c r="I14" s="75"/>
      <c r="J14" s="75">
        <v>23.1</v>
      </c>
      <c r="K14" s="75"/>
      <c r="L14" s="75">
        <v>21.8</v>
      </c>
      <c r="M14" s="75"/>
      <c r="N14" s="75">
        <v>24.7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66">
        <v>0</v>
      </c>
      <c r="O25" s="65">
        <f>N25/1000</f>
        <v>0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0.26</v>
      </c>
      <c r="E26" s="96"/>
      <c r="F26" s="66">
        <v>0.26</v>
      </c>
      <c r="G26" s="96"/>
      <c r="H26" s="66">
        <v>0.21</v>
      </c>
      <c r="I26" s="96"/>
      <c r="J26" s="66">
        <v>0.21</v>
      </c>
      <c r="K26" s="96"/>
      <c r="L26" s="66">
        <v>0.14000000000000001</v>
      </c>
      <c r="M26" s="96"/>
      <c r="N26" s="66">
        <v>0.14000000000000001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0.08</v>
      </c>
      <c r="E36" s="96"/>
      <c r="F36" s="66">
        <v>0.1</v>
      </c>
      <c r="G36" s="96"/>
      <c r="H36" s="66">
        <v>0.09</v>
      </c>
      <c r="I36" s="96"/>
      <c r="J36" s="66">
        <v>0.09</v>
      </c>
      <c r="K36" s="96"/>
      <c r="L36" s="66">
        <v>0.08</v>
      </c>
      <c r="M36" s="96"/>
      <c r="N36" s="66">
        <v>0.11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54" t="e">
        <f>D38/1000</f>
        <v>#VALUE!</v>
      </c>
      <c r="F38" s="66" t="s">
        <v>370</v>
      </c>
      <c r="G38" s="154" t="e">
        <f>F38/1000</f>
        <v>#VALUE!</v>
      </c>
      <c r="H38" s="66" t="s">
        <v>370</v>
      </c>
      <c r="I38" s="154" t="e">
        <f>H38/1000</f>
        <v>#VALUE!</v>
      </c>
      <c r="J38" s="66" t="s">
        <v>370</v>
      </c>
      <c r="K38" s="154" t="e">
        <f>J38/1000</f>
        <v>#VALUE!</v>
      </c>
      <c r="L38" s="66" t="s">
        <v>370</v>
      </c>
      <c r="M38" s="154" t="e">
        <f>L38/1000</f>
        <v>#VALUE!</v>
      </c>
      <c r="N38" s="66" t="s">
        <v>370</v>
      </c>
      <c r="O38" s="154" t="e">
        <f>N38/1000</f>
        <v>#VALUE!</v>
      </c>
      <c r="P38" s="93"/>
      <c r="Q38" s="154"/>
      <c r="R38" s="94"/>
      <c r="S38" s="154"/>
      <c r="T38" s="66"/>
      <c r="U38" s="154"/>
      <c r="V38" s="66"/>
      <c r="W38" s="154"/>
      <c r="X38" s="66"/>
      <c r="Y38" s="154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54" t="e">
        <f>D40/1000</f>
        <v>#VALUE!</v>
      </c>
      <c r="F40" s="66" t="s">
        <v>370</v>
      </c>
      <c r="G40" s="154" t="e">
        <f>F40/1000</f>
        <v>#VALUE!</v>
      </c>
      <c r="H40" s="66" t="s">
        <v>370</v>
      </c>
      <c r="I40" s="154" t="e">
        <f>H40/1000</f>
        <v>#VALUE!</v>
      </c>
      <c r="J40" s="66" t="s">
        <v>370</v>
      </c>
      <c r="K40" s="154" t="e">
        <f>J40/1000</f>
        <v>#VALUE!</v>
      </c>
      <c r="L40" s="66" t="s">
        <v>370</v>
      </c>
      <c r="M40" s="154" t="e">
        <f>L40/1000</f>
        <v>#VALUE!</v>
      </c>
      <c r="N40" s="66" t="s">
        <v>370</v>
      </c>
      <c r="O40" s="154" t="e">
        <f>N40/1000</f>
        <v>#VALUE!</v>
      </c>
      <c r="P40" s="93"/>
      <c r="Q40" s="154"/>
      <c r="R40" s="94"/>
      <c r="S40" s="154"/>
      <c r="T40" s="66"/>
      <c r="U40" s="154"/>
      <c r="V40" s="66"/>
      <c r="W40" s="154"/>
      <c r="X40" s="66"/>
      <c r="Y40" s="154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66">
        <v>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54" t="e">
        <f t="shared" ref="E44" si="12">D44/1000</f>
        <v>#VALUE!</v>
      </c>
      <c r="F44" s="66" t="s">
        <v>370</v>
      </c>
      <c r="G44" s="154" t="e">
        <f t="shared" ref="G44" si="13">F44/1000</f>
        <v>#VALUE!</v>
      </c>
      <c r="H44" s="66" t="s">
        <v>370</v>
      </c>
      <c r="I44" s="154" t="e">
        <f t="shared" ref="I44" si="14">H44/1000</f>
        <v>#VALUE!</v>
      </c>
      <c r="J44" s="66" t="s">
        <v>370</v>
      </c>
      <c r="K44" s="154" t="e">
        <f t="shared" ref="K44" si="15">J44/1000</f>
        <v>#VALUE!</v>
      </c>
      <c r="L44" s="66" t="s">
        <v>370</v>
      </c>
      <c r="M44" s="154" t="e">
        <f t="shared" ref="M44" si="16">L44/1000</f>
        <v>#VALUE!</v>
      </c>
      <c r="N44" s="66" t="s">
        <v>370</v>
      </c>
      <c r="O44" s="154" t="e">
        <f t="shared" ref="O44" si="17">N44/1000</f>
        <v>#VALUE!</v>
      </c>
      <c r="P44" s="93"/>
      <c r="Q44" s="154"/>
      <c r="R44" s="94"/>
      <c r="S44" s="154"/>
      <c r="T44" s="66"/>
      <c r="U44" s="154"/>
      <c r="V44" s="66"/>
      <c r="W44" s="154"/>
      <c r="X44" s="66"/>
      <c r="Y44" s="154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54" t="e">
        <f t="shared" ref="E45" si="18">D45/1000</f>
        <v>#VALUE!</v>
      </c>
      <c r="F45" s="66" t="s">
        <v>370</v>
      </c>
      <c r="G45" s="154" t="e">
        <f t="shared" ref="G45" si="19">F45/1000</f>
        <v>#VALUE!</v>
      </c>
      <c r="H45" s="66" t="s">
        <v>370</v>
      </c>
      <c r="I45" s="154" t="e">
        <f t="shared" ref="I45" si="20">H45/1000</f>
        <v>#VALUE!</v>
      </c>
      <c r="J45" s="66" t="s">
        <v>370</v>
      </c>
      <c r="K45" s="154" t="e">
        <f t="shared" ref="K45" si="21">J45/1000</f>
        <v>#VALUE!</v>
      </c>
      <c r="L45" s="66" t="s">
        <v>370</v>
      </c>
      <c r="M45" s="154" t="e">
        <f t="shared" ref="M45" si="22">L45/1000</f>
        <v>#VALUE!</v>
      </c>
      <c r="N45" s="66" t="s">
        <v>370</v>
      </c>
      <c r="O45" s="154" t="e">
        <f t="shared" ref="O45" si="23">N45/1000</f>
        <v>#VALUE!</v>
      </c>
      <c r="P45" s="93"/>
      <c r="Q45" s="154"/>
      <c r="R45" s="94"/>
      <c r="S45" s="154"/>
      <c r="T45" s="66"/>
      <c r="U45" s="154"/>
      <c r="V45" s="66"/>
      <c r="W45" s="154"/>
      <c r="X45" s="66"/>
      <c r="Y45" s="154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6.5</v>
      </c>
      <c r="E53" s="68"/>
      <c r="F53" s="66">
        <v>5.7</v>
      </c>
      <c r="G53" s="68"/>
      <c r="H53" s="66">
        <v>5.6</v>
      </c>
      <c r="I53" s="68"/>
      <c r="J53" s="66">
        <v>5.2</v>
      </c>
      <c r="K53" s="68"/>
      <c r="L53" s="66">
        <v>5.9</v>
      </c>
      <c r="M53" s="68"/>
      <c r="N53" s="66">
        <v>5.2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66">
        <v>0</v>
      </c>
      <c r="O57" s="65">
        <f>N57/1000</f>
        <v>0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66">
        <v>0</v>
      </c>
      <c r="O58" s="65">
        <f>N58/1000</f>
        <v>0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0.4</v>
      </c>
      <c r="E61" s="68"/>
      <c r="F61" s="66">
        <v>0.5</v>
      </c>
      <c r="G61" s="68"/>
      <c r="H61" s="66">
        <v>0.5</v>
      </c>
      <c r="I61" s="68"/>
      <c r="J61" s="66">
        <v>0.7</v>
      </c>
      <c r="K61" s="68"/>
      <c r="L61" s="66">
        <v>0.3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</v>
      </c>
      <c r="I62" s="68"/>
      <c r="J62" s="66">
        <v>7.1</v>
      </c>
      <c r="K62" s="68"/>
      <c r="L62" s="66">
        <v>6.9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0.5</v>
      </c>
      <c r="I65" s="68"/>
      <c r="J65" s="66">
        <v>0.6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21"/>
      <c r="B68" s="221"/>
      <c r="C68" s="146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6"/>
      <c r="Q68" s="162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7" t="s">
        <v>61</v>
      </c>
      <c r="C70" s="81" t="s">
        <v>78</v>
      </c>
      <c r="D70" s="119" t="s">
        <v>370</v>
      </c>
      <c r="E70" s="65" t="e">
        <f t="shared" ref="E70:E75" si="24">D70/1000</f>
        <v>#VALUE!</v>
      </c>
      <c r="F70" s="119" t="s">
        <v>370</v>
      </c>
      <c r="G70" s="65" t="e">
        <f t="shared" ref="G70:G75" si="25">F70/1000</f>
        <v>#VALUE!</v>
      </c>
      <c r="H70" s="119" t="s">
        <v>370</v>
      </c>
      <c r="I70" s="65" t="e">
        <f t="shared" ref="I70:I75" si="26">H70/1000</f>
        <v>#VALUE!</v>
      </c>
      <c r="J70" s="119" t="s">
        <v>370</v>
      </c>
      <c r="K70" s="65" t="e">
        <f t="shared" ref="K70:K75" si="27">J70/1000</f>
        <v>#VALUE!</v>
      </c>
      <c r="L70" s="119" t="s">
        <v>370</v>
      </c>
      <c r="M70" s="65" t="e">
        <f t="shared" ref="M70:M75" si="28">L70/1000</f>
        <v>#VALUE!</v>
      </c>
      <c r="N70" s="119" t="s">
        <v>370</v>
      </c>
      <c r="O70" s="65" t="e">
        <f t="shared" ref="O70:O75" si="29">N70/1000</f>
        <v>#VALUE!</v>
      </c>
      <c r="P70" s="118"/>
      <c r="Q70" s="65"/>
      <c r="R70" s="119"/>
      <c r="S70" s="65"/>
      <c r="T70" s="82"/>
      <c r="U70" s="65"/>
      <c r="V70" s="119"/>
      <c r="W70" s="65"/>
      <c r="X70" s="119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0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0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0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0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0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0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0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0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0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0.6</v>
      </c>
      <c r="I81" s="68"/>
      <c r="J81" s="68">
        <v>0.6</v>
      </c>
      <c r="K81" s="68"/>
      <c r="L81" s="68">
        <v>0.6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0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0" t="s">
        <v>65</v>
      </c>
      <c r="C83" s="88" t="s">
        <v>78</v>
      </c>
      <c r="D83" s="94" t="s">
        <v>370</v>
      </c>
      <c r="E83" s="154" t="e">
        <f t="shared" ref="E83" si="30">D83/1000</f>
        <v>#VALUE!</v>
      </c>
      <c r="F83" s="94" t="s">
        <v>370</v>
      </c>
      <c r="G83" s="154" t="e">
        <f t="shared" ref="G83" si="31">F83/1000</f>
        <v>#VALUE!</v>
      </c>
      <c r="H83" s="94" t="s">
        <v>370</v>
      </c>
      <c r="I83" s="154" t="e">
        <f t="shared" ref="I83" si="32">H83/1000</f>
        <v>#VALUE!</v>
      </c>
      <c r="J83" s="94" t="s">
        <v>370</v>
      </c>
      <c r="K83" s="154" t="e">
        <f t="shared" ref="K83" si="33">J83/1000</f>
        <v>#VALUE!</v>
      </c>
      <c r="L83" s="94" t="s">
        <v>370</v>
      </c>
      <c r="M83" s="154" t="e">
        <f t="shared" ref="M83" si="34">L83/1000</f>
        <v>#VALUE!</v>
      </c>
      <c r="N83" s="94" t="s">
        <v>370</v>
      </c>
      <c r="O83" s="154" t="e">
        <f t="shared" ref="O83" si="35">N83/1000</f>
        <v>#VALUE!</v>
      </c>
      <c r="P83" s="93"/>
      <c r="Q83" s="154"/>
      <c r="R83" s="94"/>
      <c r="S83" s="154"/>
      <c r="T83" s="66"/>
      <c r="U83" s="154"/>
      <c r="V83" s="94"/>
      <c r="W83" s="154"/>
      <c r="X83" s="94"/>
      <c r="Y83" s="154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0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0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0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0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0" t="s">
        <v>98</v>
      </c>
      <c r="C88" s="101" t="s">
        <v>75</v>
      </c>
      <c r="D88" s="66">
        <v>0</v>
      </c>
      <c r="E88" s="66"/>
      <c r="F88" s="66">
        <v>0</v>
      </c>
      <c r="G88" s="66"/>
      <c r="H88" s="66">
        <v>0</v>
      </c>
      <c r="I88" s="66"/>
      <c r="J88" s="66">
        <v>0</v>
      </c>
      <c r="K88" s="66"/>
      <c r="L88" s="66">
        <v>0</v>
      </c>
      <c r="M88" s="66"/>
      <c r="N88" s="66">
        <v>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0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0" t="s">
        <v>43</v>
      </c>
      <c r="C90" s="122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0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</v>
      </c>
      <c r="I91" s="68"/>
      <c r="J91" s="68">
        <v>7.1</v>
      </c>
      <c r="K91" s="68"/>
      <c r="L91" s="68">
        <v>6.9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0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3" t="s">
        <v>58</v>
      </c>
      <c r="C93" s="124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0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0" t="s">
        <v>68</v>
      </c>
      <c r="C95" s="88" t="s">
        <v>78</v>
      </c>
      <c r="D95" s="125" t="s">
        <v>370</v>
      </c>
      <c r="E95" s="154" t="e">
        <f t="shared" ref="E95" si="36">D95/1000</f>
        <v>#VALUE!</v>
      </c>
      <c r="F95" s="125" t="s">
        <v>370</v>
      </c>
      <c r="G95" s="154" t="e">
        <f t="shared" ref="G95" si="37">F95/1000</f>
        <v>#VALUE!</v>
      </c>
      <c r="H95" s="125" t="s">
        <v>370</v>
      </c>
      <c r="I95" s="154" t="e">
        <f t="shared" ref="I95" si="38">H95/1000</f>
        <v>#VALUE!</v>
      </c>
      <c r="J95" s="125" t="s">
        <v>370</v>
      </c>
      <c r="K95" s="154" t="e">
        <f t="shared" ref="K95" si="39">J95/1000</f>
        <v>#VALUE!</v>
      </c>
      <c r="L95" s="125" t="s">
        <v>370</v>
      </c>
      <c r="M95" s="154" t="e">
        <f t="shared" ref="M95" si="40">L95/1000</f>
        <v>#VALUE!</v>
      </c>
      <c r="N95" s="125" t="s">
        <v>370</v>
      </c>
      <c r="O95" s="154" t="e">
        <f t="shared" ref="O95" si="41">N95/1000</f>
        <v>#VALUE!</v>
      </c>
      <c r="P95" s="95"/>
      <c r="Q95" s="154"/>
      <c r="R95" s="125"/>
      <c r="S95" s="154"/>
      <c r="T95" s="126"/>
      <c r="U95" s="154"/>
      <c r="V95" s="125"/>
      <c r="W95" s="154"/>
      <c r="X95" s="125"/>
      <c r="Y95" s="154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55" t="s">
        <v>176</v>
      </c>
      <c r="C96" s="156"/>
      <c r="D96" s="130" t="s">
        <v>370</v>
      </c>
      <c r="E96" s="65" t="e">
        <f>D96/1000</f>
        <v>#VALUE!</v>
      </c>
      <c r="F96" s="130" t="s">
        <v>370</v>
      </c>
      <c r="G96" s="65" t="e">
        <f>F96/1000</f>
        <v>#VALUE!</v>
      </c>
      <c r="H96" s="130" t="s">
        <v>370</v>
      </c>
      <c r="I96" s="65" t="e">
        <f>H96/1000</f>
        <v>#VALUE!</v>
      </c>
      <c r="J96" s="130" t="s">
        <v>370</v>
      </c>
      <c r="K96" s="65" t="e">
        <f>J96/1000</f>
        <v>#VALUE!</v>
      </c>
      <c r="L96" s="130" t="s">
        <v>370</v>
      </c>
      <c r="M96" s="65" t="e">
        <f>L96/1000</f>
        <v>#VALUE!</v>
      </c>
      <c r="N96" s="130" t="s">
        <v>370</v>
      </c>
      <c r="O96" s="65" t="e">
        <f>N96/1000</f>
        <v>#VALUE!</v>
      </c>
      <c r="P96" s="129"/>
      <c r="Q96" s="65"/>
      <c r="R96" s="130"/>
      <c r="S96" s="65"/>
      <c r="T96" s="108"/>
      <c r="U96" s="65"/>
      <c r="V96" s="130"/>
      <c r="W96" s="65"/>
      <c r="X96" s="130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1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2" t="s">
        <v>334</v>
      </c>
      <c r="C98" s="133" t="s">
        <v>60</v>
      </c>
      <c r="D98" s="135" t="s">
        <v>370</v>
      </c>
      <c r="E98" s="135"/>
      <c r="F98" s="135" t="s">
        <v>370</v>
      </c>
      <c r="G98" s="135"/>
      <c r="H98" s="135" t="s">
        <v>370</v>
      </c>
      <c r="I98" s="135"/>
      <c r="J98" s="135" t="s">
        <v>370</v>
      </c>
      <c r="K98" s="135"/>
      <c r="L98" s="135" t="s">
        <v>370</v>
      </c>
      <c r="M98" s="135"/>
      <c r="N98" s="135" t="s">
        <v>370</v>
      </c>
      <c r="O98" s="135"/>
      <c r="P98" s="134"/>
      <c r="Q98" s="134"/>
      <c r="R98" s="135"/>
      <c r="S98" s="135"/>
      <c r="T98" s="82"/>
      <c r="U98" s="135"/>
      <c r="V98" s="135"/>
      <c r="W98" s="135"/>
      <c r="X98" s="135"/>
      <c r="Y98" s="135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6" t="s">
        <v>335</v>
      </c>
      <c r="C99" s="137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38" t="s">
        <v>59</v>
      </c>
      <c r="C100" s="137" t="s">
        <v>60</v>
      </c>
      <c r="D100" s="68">
        <v>6</v>
      </c>
      <c r="E100" s="68"/>
      <c r="F100" s="68">
        <v>6.2</v>
      </c>
      <c r="G100" s="68"/>
      <c r="H100" s="68">
        <v>5</v>
      </c>
      <c r="I100" s="68"/>
      <c r="J100" s="68">
        <v>4.9000000000000004</v>
      </c>
      <c r="K100" s="68"/>
      <c r="L100" s="68">
        <v>5.0999999999999996</v>
      </c>
      <c r="M100" s="68"/>
      <c r="N100" s="68">
        <v>5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6" t="s">
        <v>219</v>
      </c>
      <c r="C101" s="137"/>
      <c r="D101" s="68">
        <v>0.26</v>
      </c>
      <c r="E101" s="68"/>
      <c r="F101" s="68">
        <v>0.26</v>
      </c>
      <c r="G101" s="68"/>
      <c r="H101" s="68">
        <v>0.21</v>
      </c>
      <c r="I101" s="68"/>
      <c r="J101" s="68">
        <v>0.21</v>
      </c>
      <c r="K101" s="68"/>
      <c r="L101" s="68">
        <v>0.14000000000000001</v>
      </c>
      <c r="M101" s="68"/>
      <c r="N101" s="68">
        <v>0.14000000000000001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39" t="s">
        <v>99</v>
      </c>
      <c r="C102" s="122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0" t="s">
        <v>69</v>
      </c>
      <c r="C103" s="122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1" t="s">
        <v>70</v>
      </c>
      <c r="C104" s="122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2" t="s">
        <v>71</v>
      </c>
      <c r="C105" s="143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4"/>
      <c r="Q105" s="144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21"/>
      <c r="B132" s="221"/>
      <c r="C132" s="162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62"/>
      <c r="Q132" s="162"/>
      <c r="R132" s="145"/>
      <c r="S132" s="145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984375" defaultRowHeight="18"/>
  <cols>
    <col min="1" max="1" width="11" bestFit="1" customWidth="1"/>
    <col min="2" max="2" width="15.5" bestFit="1" customWidth="1"/>
    <col min="3" max="3" width="11.8984375" customWidth="1"/>
    <col min="4" max="4" width="17.19921875" bestFit="1" customWidth="1"/>
    <col min="5" max="5" width="19.19921875" bestFit="1" customWidth="1"/>
    <col min="6" max="6" width="13" bestFit="1" customWidth="1"/>
    <col min="7" max="7" width="11.3984375" bestFit="1" customWidth="1"/>
    <col min="8" max="8" width="15.09765625" bestFit="1" customWidth="1"/>
    <col min="9" max="9" width="13" bestFit="1" customWidth="1"/>
    <col min="10" max="10" width="15.09765625" bestFit="1" customWidth="1"/>
    <col min="11" max="11" width="21.3984375" bestFit="1" customWidth="1"/>
    <col min="12" max="13" width="15.09765625" bestFit="1" customWidth="1"/>
  </cols>
  <sheetData>
    <row r="1" spans="1:8">
      <c r="B1" s="170">
        <v>45839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71">
        <v>45839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45840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45841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45842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45843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45844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45845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45846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45847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45848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45849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45850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45851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45852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45853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45854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45855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45856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45857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45858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45859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45860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45861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45862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45863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45864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45865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45866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45867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45868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45869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3" t="s">
        <v>229</v>
      </c>
      <c r="C2" s="224"/>
      <c r="D2" s="222" t="s">
        <v>314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t="s">
        <v>234</v>
      </c>
      <c r="S2" t="s">
        <v>236</v>
      </c>
      <c r="T2" s="222" t="s">
        <v>243</v>
      </c>
      <c r="U2" s="222"/>
      <c r="V2" s="222"/>
      <c r="W2" s="222"/>
      <c r="X2" s="222"/>
      <c r="Y2" s="222"/>
      <c r="Z2" s="222"/>
      <c r="AA2" t="s">
        <v>248</v>
      </c>
      <c r="AR2" s="222" t="s">
        <v>264</v>
      </c>
      <c r="AS2" s="222"/>
      <c r="AT2" s="222"/>
      <c r="AU2" s="2" t="s">
        <v>269</v>
      </c>
      <c r="AV2" s="2" t="s">
        <v>271</v>
      </c>
      <c r="AW2" s="2" t="s">
        <v>273</v>
      </c>
      <c r="AX2" s="2" t="s">
        <v>274</v>
      </c>
      <c r="AY2" s="222" t="s">
        <v>277</v>
      </c>
      <c r="AZ2" s="222"/>
      <c r="BA2" s="2" t="s">
        <v>279</v>
      </c>
      <c r="BB2" s="2" t="s">
        <v>281</v>
      </c>
      <c r="BC2" s="2" t="s">
        <v>283</v>
      </c>
      <c r="BD2" s="222" t="s">
        <v>286</v>
      </c>
      <c r="BE2" s="222"/>
      <c r="BF2" s="222"/>
      <c r="BG2" s="222"/>
      <c r="BH2" s="222"/>
      <c r="BI2" s="2" t="s">
        <v>295</v>
      </c>
      <c r="BJ2" s="222" t="s">
        <v>297</v>
      </c>
      <c r="BK2" s="222"/>
      <c r="BL2" s="222" t="s">
        <v>300</v>
      </c>
      <c r="BM2" s="222"/>
      <c r="BN2" s="222"/>
      <c r="BO2" s="222"/>
      <c r="BP2" s="2" t="s">
        <v>304</v>
      </c>
      <c r="BQ2" s="2" t="s">
        <v>307</v>
      </c>
      <c r="BR2" s="2" t="s">
        <v>308</v>
      </c>
      <c r="BS2" s="2" t="s">
        <v>311</v>
      </c>
      <c r="BT2" s="222" t="s">
        <v>312</v>
      </c>
      <c r="BU2" s="222"/>
      <c r="BV2" t="s">
        <v>313</v>
      </c>
      <c r="BW2" t="s">
        <v>332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52" t="s">
        <v>355</v>
      </c>
      <c r="CA3" s="153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22" t="s">
        <v>180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</row>
    <row r="2" spans="1:35" ht="18.600000000000001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25" t="s">
        <v>360</v>
      </c>
      <c r="AI3" s="157"/>
    </row>
    <row r="4" spans="1:35" ht="18.600000000000001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26"/>
      <c r="AI4" s="157"/>
    </row>
    <row r="5" spans="1:35" ht="18.600000000000001" thickBot="1">
      <c r="A5" t="s">
        <v>184</v>
      </c>
      <c r="B5">
        <v>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600000000000001" thickBot="1">
      <c r="A6" t="s">
        <v>185</v>
      </c>
      <c r="AH6" s="158">
        <f>INDEX(C41:AG41,MATCH(MAX(C41:AG41)+1,C41:AG41,1))</f>
        <v>1</v>
      </c>
      <c r="AI6" s="158">
        <f>AH6*1</f>
        <v>1</v>
      </c>
    </row>
    <row r="7" spans="1:35">
      <c r="A7" t="s">
        <v>186</v>
      </c>
      <c r="AH7" t="s">
        <v>361</v>
      </c>
    </row>
    <row r="8" spans="1:35">
      <c r="A8" t="s">
        <v>187</v>
      </c>
      <c r="AH8" s="159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371</v>
      </c>
      <c r="D34" t="s">
        <v>372</v>
      </c>
      <c r="E34" t="s">
        <v>373</v>
      </c>
      <c r="F34" t="s">
        <v>372</v>
      </c>
      <c r="G34" t="s">
        <v>374</v>
      </c>
      <c r="H34" t="s">
        <v>374</v>
      </c>
      <c r="I34" t="s">
        <v>375</v>
      </c>
      <c r="J34" t="s">
        <v>372</v>
      </c>
      <c r="K34" t="s">
        <v>371</v>
      </c>
      <c r="L34" t="s">
        <v>374</v>
      </c>
      <c r="M34" t="s">
        <v>372</v>
      </c>
      <c r="N34" t="s">
        <v>374</v>
      </c>
      <c r="O34" t="s">
        <v>374</v>
      </c>
      <c r="P34" t="s">
        <v>376</v>
      </c>
      <c r="Q34" t="s">
        <v>377</v>
      </c>
      <c r="R34" t="s">
        <v>375</v>
      </c>
      <c r="S34" t="s">
        <v>377</v>
      </c>
      <c r="T34" t="s">
        <v>378</v>
      </c>
      <c r="U34" t="s">
        <v>374</v>
      </c>
      <c r="V34" t="s">
        <v>374</v>
      </c>
      <c r="W34" t="s">
        <v>374</v>
      </c>
      <c r="X34" t="s">
        <v>374</v>
      </c>
      <c r="Y34" t="s">
        <v>371</v>
      </c>
      <c r="Z34" t="s">
        <v>374</v>
      </c>
      <c r="AA34" t="s">
        <v>379</v>
      </c>
      <c r="AB34" t="s">
        <v>374</v>
      </c>
      <c r="AC34" t="s">
        <v>379</v>
      </c>
      <c r="AD34" t="s">
        <v>379</v>
      </c>
      <c r="AE34" t="s">
        <v>379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曇|雨</v>
      </c>
      <c r="J37" s="2" t="str">
        <f t="shared" si="0"/>
        <v>曇|晴</v>
      </c>
      <c r="K37" s="2" t="str">
        <f t="shared" si="0"/>
        <v>晴/曇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晴/雨</v>
      </c>
      <c r="Q37" s="2" t="str">
        <f t="shared" si="0"/>
        <v>雨/曇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雨/晴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晴|曇</v>
      </c>
      <c r="Y37" s="2" t="str">
        <f t="shared" si="0"/>
        <v>晴/曇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晴|曇</v>
      </c>
      <c r="AC37" s="2" t="str">
        <f t="shared" si="0"/>
        <v>晴</v>
      </c>
      <c r="AD37" s="2" t="str">
        <f t="shared" si="0"/>
        <v>晴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60"/>
      <c r="C41" s="2">
        <f>IF(C37="","",VLOOKUP(C37,変換!$B$31:$C$58,2,FALSE))</f>
        <v>5</v>
      </c>
      <c r="D41" s="2">
        <f>IF(D37="","",VLOOKUP(D37,変換!$B$31:$C$58,2,FALSE))</f>
        <v>20</v>
      </c>
      <c r="E41" s="2">
        <f>IF(E37="","",VLOOKUP(E37,変換!$B$31:$C$58,2,FALSE))</f>
        <v>2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21</v>
      </c>
      <c r="J41" s="2">
        <f>IF(J37="","",VLOOKUP(J37,変換!$B$31:$C$58,2,FALSE))</f>
        <v>20</v>
      </c>
      <c r="K41" s="2">
        <f>IF(K37="","",VLOOKUP(K37,変換!$B$31:$C$58,2,FALSE))</f>
        <v>5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6</v>
      </c>
      <c r="Q41" s="2">
        <f>IF(Q37="","",VLOOKUP(Q37,変換!$B$31:$C$58,2,FALSE))</f>
        <v>12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11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17</v>
      </c>
      <c r="Y41" s="2">
        <f>IF(Y37="","",VLOOKUP(Y37,変換!$B$31:$C$58,2,FALSE))</f>
        <v>5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17</v>
      </c>
      <c r="AC41" s="2">
        <f>IF(AC37="","",VLOOKUP(AC37,変換!$B$31:$C$58,2,FALSE))</f>
        <v>1</v>
      </c>
      <c r="AD41" s="2">
        <f>IF(AD37="","",VLOOKUP(AD37,変換!$B$31:$C$58,2,FALSE))</f>
        <v>1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27" t="s">
        <v>359</v>
      </c>
      <c r="B30" s="227"/>
      <c r="C30" s="22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600000000000001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2025-08-25T01:34:04Z</dcterms:modified>
</cp:coreProperties>
</file>