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1E9F2217-252F-44DF-B3BA-9628A03D187B}" xr6:coauthVersionLast="47" xr6:coauthVersionMax="47" xr10:uidLastSave="{00000000-0000-0000-0000-000000000000}"/>
  <bookViews>
    <workbookView xWindow="670" yWindow="1580" windowWidth="14400" windowHeight="73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<sst xmlns="http://schemas.openxmlformats.org/spreadsheetml/2006/main" count="3632" uniqueCount="394">
  <si>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</si>
  <si>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</si>
  <si>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</si>
  <si>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</si>
  <si>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</si>
  <si>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</si>
  <si>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</si>
  <si>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</si>
  <si>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</si>
  <si>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</si>
  <si>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</si>
  <si>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</si>
  <si>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</si>
  <si>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</si>
  <si>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</si>
  <si>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</si>
  <si>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</si>
  <si>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</si>
  <si>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</si>
  <si>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</si>
  <si>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</si>
  <si>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</si>
  <si>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</si>
  <si>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</si>
  <si>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</si>
  <si>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</si>
  <si>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</si>
  <si>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</si>
  <si>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</si>
  <si>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</si>
  <si>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</si>
  <si>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</si>
  <si>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</si>
  <si>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</si>
  <si>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</si>
  <si>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</si>
  <si>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</si>
  <si>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</si>
  <si>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</si>
  <si>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</si>
  <si>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</si>
  <si>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</si>
  <si>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</si>
  <si>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</si>
  <si>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</si>
  <si>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</si>
  <si>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</si>
  <si>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</si>
  <si>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</si>
  <si>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</si>
  <si>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</si>
  <si>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</si>
  <si>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</si>
  <si>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</si>
  <si>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</si>
  <si>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</si>
  <si>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</si>
  <si>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</si>
  <si>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</si>
  <si>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</si>
  <si>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</si>
  <si>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</si>
  <si>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</si>
  <si>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</si>
  <si>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</si>
  <si>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</si>
  <si>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</si>
  <si>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</si>
  <si>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</si>
  <si>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</si>
  <si>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</si>
  <si>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</si>
  <si>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</si>
  <si>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</si>
  <si>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</si>
  <si>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</si>
  <si>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</si>
  <si>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</si>
  <si>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</si>
  <si>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</si>
  <si>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</si>
  <si>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</si>
  <si>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</si>
  <si>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</si>
  <si>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</si>
  <si>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</si>
  <si>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</si>
  <si>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</si>
  <si>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</si>
  <si>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</si>
  <si>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</si>
  <si>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</si>
  <si>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</si>
  <si>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</si>
  <si>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</si>
  <si>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</si>
  <si>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</si>
  <si>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</si>
  <si>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</si>
  <si>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</si>
  <si>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</si>
  <si>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</si>
  <si>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</si>
  <si>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</si>
  <si>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</si>
  <si>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</si>
  <si>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</si>
  <si>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</si>
  <si>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</si>
  <si>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</si>
  <si>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</si>
  <si>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</si>
  <si>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</si>
  <si>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</si>
  <si>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</si>
  <si>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</si>
  <si>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</si>
  <si>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</si>
  <si>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</si>
  <si>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</si>
  <si>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</si>
  <si>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</si>
  <si>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</si>
  <si>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</si>
  <si>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</si>
  <si>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</si>
  <si>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</si>
  <si>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</si>
  <si>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</si>
  <si>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</si>
  <si>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</si>
  <si>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</si>
  <si>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</si>
  <si>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</si>
  <si>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</si>
  <si>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</si>
  <si>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</si>
  <si>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</si>
  <si>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</si>
  <si>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</si>
  <si>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</si>
  <si>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</si>
  <si>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</si>
  <si>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</si>
  <si>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</si>
  <si>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</si>
  <si>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</si>
  <si>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</si>
  <si>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</si>
  <si>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</si>
  <si>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</si>
  <si>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</si>
  <si>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</si>
  <si>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</si>
  <si>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</si>
  <si>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</si>
  <si>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</si>
  <si>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</si>
  <si>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</si>
  <si>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</si>
  <si>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</si>
  <si>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</si>
  <si>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</si>
  <si>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</si>
  <si>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</si>
  <si>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</si>
  <si>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</si>
  <si>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</si>
  <si>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</si>
  <si>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</si>
  <si>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</si>
  <si>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</si>
  <si>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</si>
  <si>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</si>
  <si>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</si>
  <si>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</si>
  <si>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</si>
  <si>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</si>
  <si>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</si>
  <si>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</si>
  <si>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</si>
  <si>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</si>
  <si>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</si>
  <si>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</si>
  <si>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</si>
  <si>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</si>
  <si>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</si>
  <si>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</si>
  <si>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</si>
  <si>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</si>
  <si>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</si>
  <si>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</si>
  <si>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</si>
  <si>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</si>
  <si>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</si>
  <si>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</si>
  <si>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</si>
  <si>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</si>
  <si>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</si>
  <si>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</si>
  <si>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</si>
  <si>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</si>
  <si>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</si>
  <si>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</si>
  <si>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</si>
  <si>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</si>
  <si>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</si>
  <si>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</si>
  <si>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</si>
  <si>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</si>
  <si>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</si>
  <si>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</si>
  <si>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</si>
  <si>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</si>
  <si>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</si>
  <si>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</si>
  <si>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</si>
  <si>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</si>
  <si>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</si>
  <si>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</si>
  <si>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</si>
  <si>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</si>
  <si>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</si>
  <si>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</si>
  <si>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</si>
  <si>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</si>
  <si>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</si>
  <si>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</si>
  <si>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</si>
  <si>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</si>
  <si>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</si>
  <si>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</si>
  <si>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</si>
  <si>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</si>
  <si>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</si>
  <si>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</si>
  <si>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</si>
  <si>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</si>
  <si>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</si>
  <si>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</si>
  <si>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</si>
  <si>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</si>
  <si>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</si>
  <si>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</si>
  <si>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</si>
  <si>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</si>
  <si>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</si>
  <si>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</si>
  <si>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</si>
  <si>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</si>
  <si>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</si>
  <si>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</si>
  <si>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</si>
  <si>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</si>
  <si>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</si>
  <si>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</si>
  <si>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</si>
  <si>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</si>
  <si>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</si>
  <si>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</si>
  <si>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</si>
  <si>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</si>
  <si>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</si>
  <si>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</si>
  <si>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</si>
  <si>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</si>
  <si>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</si>
  <si>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</si>
  <si>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</si>
  <si>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</si>
  <si>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</si>
  <si>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</si>
  <si>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</si>
  <si>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</si>
  <si>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</si>
  <si>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</si>
  <si>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</si>
  <si>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</si>
  <si>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</si>
  <si>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</si>
  <si>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</si>
  <si>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</si>
  <si>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</si>
  <si>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</si>
  <si>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</si>
  <si>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</si>
  <si>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</si>
  <si>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</si>
  <si>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</si>
  <si>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</si>
  <si>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</si>
  <si>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</si>
  <si>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</si>
  <si>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</si>
  <si>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</si>
  <si>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</si>
  <si>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</si>
  <si>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</si>
  <si>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</si>
  <si>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</si>
  <si>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</si>
  <si>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</si>
  <si>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</si>
  <si>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</si>
  <si>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</si>
  <si>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</si>
  <si>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</si>
  <si>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</si>
  <si>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</si>
  <si>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</si>
  <si>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</si>
  <si>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</si>
  <si>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</si>
  <si>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</si>
  <si>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</si>
  <si>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</si>
  <si>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</si>
  <si>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</si>
  <si>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</si>
  <si>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</si>
  <si>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</si>
  <si>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</si>
  <si>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</si>
  <si>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</si>
  <si>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</si>
  <si>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</si>
  <si>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</si>
  <si>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</si>
  <si>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</si>
  <si>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</si>
  <si>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</si>
  <si>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</si>
  <si>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</si>
  <si>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</si>
  <si>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</si>
  <si>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</si>
  <si>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</si>
  <si>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</si>
  <si>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</si>
  <si>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</si>
  <si>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</si>
  <si>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</si>
  <si>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</si>
  <si>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</si>
  <si>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</si>
  <si>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</si>
  <si>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</si>
  <si>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</si>
  <si>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</si>
  <si>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</si>
  <si>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</si>
  <si>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</si>
  <si>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</si>
  <si>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</si>
  <si>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</si>
  <si>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</si>
  <si>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</si>
  <si>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</si>
  <si>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</si>
  <si>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</si>
  <si>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</si>
  <si>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</si>
  <si>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</si>
  <si>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</si>
  <si>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</si>
  <si>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</si>
  <si>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</si>
  <si>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</si>
  <si>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</si>
  <si>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</si>
  <si>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</si>
  <si>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</si>
  <si>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</si>
  <si>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</si>
  <si>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</si>
  <si>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</si>
  <si>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</si>
  <si>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</si>
  <si>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</si>
  <si>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</si>
  <si>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2025/06/10</t>
  </si>
  <si>
    <t>10:40</t>
  </si>
  <si>
    <t>11:24</t>
  </si>
  <si>
    <t>10:16</t>
  </si>
  <si>
    <t>10:53</t>
  </si>
  <si>
    <t>09:47</t>
  </si>
  <si>
    <t>09:24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</si>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</sst>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3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8.5"/>
  <cols>
    <col min="1" max="1" width="3.08203125" style="30" customWidth="1"/>
    <col min="2" max="2" width="25.58203125" style="30" customWidth="1"/>
    <col min="3" max="3" width="6" style="30" customWidth="1"/>
    <col min="4" max="15" width="12.58203125" style="31" customWidth="1"/>
    <col min="16" max="17" width="9.83203125" style="31" hidden="1" customWidth="1"/>
    <col min="18" max="34" width="5.58203125" style="30" hidden="1" customWidth="1"/>
    <col min="35" max="35" width="11.58203125" style="32" hidden="1" customWidth="1"/>
    <col min="36" max="36" width="3.08203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">
      <c r="A2" s="244">
        <v>45717</v>
      </c>
      <c r="B2" s="244"/>
      <c r="C2" s="245">
        <v>45809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10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5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5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5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5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5" customHeight="1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92" t="s">
        <v>380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5" customHeight="1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5" customHeight="1">
      <c r="A11" s="61">
        <v>3</v>
      </c>
      <c r="B11" s="62" t="s">
        <v>82</v>
      </c>
      <c r="C11" s="63" t="s">
        <v>75</v>
      </c>
      <c r="D11" s="66" t="s">
        <v>376</v>
      </c>
      <c r="E11" s="66" t="s">
        <v>376</v>
      </c>
      <c r="F11" s="66" t="s">
        <v>376</v>
      </c>
      <c r="G11" s="66" t="s">
        <v>376</v>
      </c>
      <c r="H11" s="66" t="s">
        <v>376</v>
      </c>
      <c r="I11" s="112" t="s">
        <v>376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5" customHeight="1">
      <c r="A12" s="61">
        <v>4</v>
      </c>
      <c r="B12" s="62" t="s">
        <v>83</v>
      </c>
      <c r="C12" s="63" t="s">
        <v>75</v>
      </c>
      <c r="D12" s="66" t="s">
        <v>377</v>
      </c>
      <c r="E12" s="66" t="s">
        <v>377</v>
      </c>
      <c r="F12" s="66" t="s">
        <v>377</v>
      </c>
      <c r="G12" s="66" t="s">
        <v>377</v>
      </c>
      <c r="H12" s="66" t="s">
        <v>377</v>
      </c>
      <c r="I12" s="112" t="s">
        <v>377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5" customHeight="1">
      <c r="A13" s="61">
        <v>5</v>
      </c>
      <c r="B13" s="62" t="s">
        <v>44</v>
      </c>
      <c r="C13" s="63" t="s">
        <v>84</v>
      </c>
      <c r="D13" s="68">
        <v>19</v>
      </c>
      <c r="E13" s="68">
        <v>18.899999999999999</v>
      </c>
      <c r="F13" s="68">
        <v>18</v>
      </c>
      <c r="G13" s="68">
        <v>18.899999999999999</v>
      </c>
      <c r="H13" s="68">
        <v>18.5</v>
      </c>
      <c r="I13" s="193">
        <v>19.5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5" customHeight="1" thickBot="1">
      <c r="A14" s="71">
        <v>6</v>
      </c>
      <c r="B14" s="72" t="s">
        <v>45</v>
      </c>
      <c r="C14" s="73" t="s">
        <v>84</v>
      </c>
      <c r="D14" s="75">
        <v>16.8</v>
      </c>
      <c r="E14" s="75">
        <v>19.600000000000001</v>
      </c>
      <c r="F14" s="75">
        <v>15.6</v>
      </c>
      <c r="G14" s="75">
        <v>18.100000000000001</v>
      </c>
      <c r="H14" s="75">
        <v>17</v>
      </c>
      <c r="I14" s="194">
        <v>19.100000000000001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5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5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5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5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5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/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5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5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5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5" customHeight="1">
      <c r="A24" s="85">
        <v>9</v>
      </c>
      <c r="B24" s="62" t="s">
        <v>7</v>
      </c>
      <c r="C24" s="88" t="s">
        <v>78</v>
      </c>
      <c r="D24" s="94" t="s">
        <v>387</v>
      </c>
      <c r="E24" s="94" t="s">
        <v>387</v>
      </c>
      <c r="F24" s="94" t="s">
        <v>387</v>
      </c>
      <c r="G24" s="94" t="s">
        <v>387</v>
      </c>
      <c r="H24" s="94" t="s">
        <v>387</v>
      </c>
      <c r="I24" s="198" t="s">
        <v>387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5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5" customHeight="1">
      <c r="A26" s="85">
        <v>11</v>
      </c>
      <c r="B26" s="62" t="s">
        <v>9</v>
      </c>
      <c r="C26" s="88" t="s">
        <v>78</v>
      </c>
      <c r="D26" s="96">
        <v>0.27</v>
      </c>
      <c r="E26" s="96">
        <v>0.26</v>
      </c>
      <c r="F26" s="96">
        <v>0.21</v>
      </c>
      <c r="G26" s="96">
        <v>0.2</v>
      </c>
      <c r="H26" s="96">
        <v>0.12</v>
      </c>
      <c r="I26" s="199">
        <v>0.12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5" customHeight="1">
      <c r="A27" s="85">
        <v>12</v>
      </c>
      <c r="B27" s="62" t="s">
        <v>10</v>
      </c>
      <c r="C27" s="88" t="s">
        <v>78</v>
      </c>
      <c r="D27" s="96" t="s">
        <v>388</v>
      </c>
      <c r="E27" s="96" t="s">
        <v>388</v>
      </c>
      <c r="F27" s="96" t="s">
        <v>388</v>
      </c>
      <c r="G27" s="96" t="s">
        <v>388</v>
      </c>
      <c r="H27" s="96" t="s">
        <v>388</v>
      </c>
      <c r="I27" s="199" t="s">
        <v>388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5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5" customHeight="1">
      <c r="A29" s="85">
        <v>14</v>
      </c>
      <c r="B29" s="62" t="s">
        <v>12</v>
      </c>
      <c r="C29" s="88" t="s">
        <v>78</v>
      </c>
      <c r="D29" s="90" t="s">
        <v>389</v>
      </c>
      <c r="E29" s="90" t="s">
        <v>389</v>
      </c>
      <c r="F29" s="90" t="s">
        <v>389</v>
      </c>
      <c r="G29" s="90" t="s">
        <v>389</v>
      </c>
      <c r="H29" s="90" t="s">
        <v>389</v>
      </c>
      <c r="I29" s="196" t="s">
        <v>389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5" customHeight="1">
      <c r="A30" s="85">
        <v>15</v>
      </c>
      <c r="B30" s="62" t="s">
        <v>100</v>
      </c>
      <c r="C30" s="88" t="s">
        <v>78</v>
      </c>
      <c r="D30" s="94" t="s">
        <v>390</v>
      </c>
      <c r="E30" s="94" t="s">
        <v>390</v>
      </c>
      <c r="F30" s="94" t="s">
        <v>390</v>
      </c>
      <c r="G30" s="94" t="s">
        <v>390</v>
      </c>
      <c r="H30" s="94" t="s">
        <v>390</v>
      </c>
      <c r="I30" s="198" t="s">
        <v>390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5" customHeight="1">
      <c r="A31" s="85">
        <v>16</v>
      </c>
      <c r="B31" s="62" t="s">
        <v>101</v>
      </c>
      <c r="C31" s="88" t="s">
        <v>78</v>
      </c>
      <c r="D31" s="94" t="s">
        <v>387</v>
      </c>
      <c r="E31" s="94" t="s">
        <v>387</v>
      </c>
      <c r="F31" s="94" t="s">
        <v>387</v>
      </c>
      <c r="G31" s="94" t="s">
        <v>387</v>
      </c>
      <c r="H31" s="94" t="s">
        <v>387</v>
      </c>
      <c r="I31" s="198" t="s">
        <v>387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5" customHeight="1">
      <c r="A32" s="85">
        <v>17</v>
      </c>
      <c r="B32" s="62" t="s">
        <v>13</v>
      </c>
      <c r="C32" s="88" t="s">
        <v>78</v>
      </c>
      <c r="D32" s="94" t="s">
        <v>390</v>
      </c>
      <c r="E32" s="94" t="s">
        <v>390</v>
      </c>
      <c r="F32" s="94" t="s">
        <v>390</v>
      </c>
      <c r="G32" s="94" t="s">
        <v>390</v>
      </c>
      <c r="H32" s="94" t="s">
        <v>390</v>
      </c>
      <c r="I32" s="198" t="s">
        <v>390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5" customHeight="1">
      <c r="A33" s="85">
        <v>18</v>
      </c>
      <c r="B33" s="62" t="s">
        <v>14</v>
      </c>
      <c r="C33" s="88" t="s">
        <v>78</v>
      </c>
      <c r="D33" s="94" t="s">
        <v>390</v>
      </c>
      <c r="E33" s="94" t="s">
        <v>390</v>
      </c>
      <c r="F33" s="94" t="s">
        <v>390</v>
      </c>
      <c r="G33" s="94" t="s">
        <v>390</v>
      </c>
      <c r="H33" s="94" t="s">
        <v>390</v>
      </c>
      <c r="I33" s="198" t="s">
        <v>390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5" customHeight="1">
      <c r="A34" s="85">
        <v>19</v>
      </c>
      <c r="B34" s="62" t="s">
        <v>15</v>
      </c>
      <c r="C34" s="88" t="s">
        <v>78</v>
      </c>
      <c r="D34" s="94" t="s">
        <v>390</v>
      </c>
      <c r="E34" s="94" t="s">
        <v>390</v>
      </c>
      <c r="F34" s="94" t="s">
        <v>390</v>
      </c>
      <c r="G34" s="94" t="s">
        <v>390</v>
      </c>
      <c r="H34" s="94" t="s">
        <v>390</v>
      </c>
      <c r="I34" s="198" t="s">
        <v>390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5" customHeight="1">
      <c r="A35" s="85">
        <v>20</v>
      </c>
      <c r="B35" s="62" t="s">
        <v>16</v>
      </c>
      <c r="C35" s="88" t="s">
        <v>78</v>
      </c>
      <c r="D35" s="94" t="s">
        <v>390</v>
      </c>
      <c r="E35" s="94" t="s">
        <v>390</v>
      </c>
      <c r="F35" s="94" t="s">
        <v>390</v>
      </c>
      <c r="G35" s="94" t="s">
        <v>390</v>
      </c>
      <c r="H35" s="94" t="s">
        <v>390</v>
      </c>
      <c r="I35" s="198" t="s">
        <v>390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5" customHeight="1">
      <c r="A36" s="85">
        <v>21</v>
      </c>
      <c r="B36" s="62" t="s">
        <v>17</v>
      </c>
      <c r="C36" s="88" t="s">
        <v>78</v>
      </c>
      <c r="D36" s="96">
        <v>0.06</v>
      </c>
      <c r="E36" s="96">
        <v>0.06</v>
      </c>
      <c r="F36" s="96">
        <v>0.05</v>
      </c>
      <c r="G36" s="96">
        <v>0.06</v>
      </c>
      <c r="H36" s="96" t="s">
        <v>388</v>
      </c>
      <c r="I36" s="199">
        <v>0.06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5" customHeight="1">
      <c r="A37" s="85">
        <v>22</v>
      </c>
      <c r="B37" s="62" t="s">
        <v>18</v>
      </c>
      <c r="C37" s="88" t="s">
        <v>78</v>
      </c>
      <c r="D37" s="94" t="s">
        <v>370</v>
      </c>
      <c r="E37" s="94" t="s">
        <v>370</v>
      </c>
      <c r="F37" s="94" t="s">
        <v>370</v>
      </c>
      <c r="G37" s="94" t="s">
        <v>370</v>
      </c>
      <c r="H37" s="94" t="s">
        <v>370</v>
      </c>
      <c r="I37" s="198" t="s">
        <v>370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5" customHeight="1">
      <c r="A38" s="85">
        <v>23</v>
      </c>
      <c r="B38" s="62" t="s">
        <v>19</v>
      </c>
      <c r="C38" s="88" t="s">
        <v>78</v>
      </c>
      <c r="D38" s="94">
        <v>3.0000000000000001E-3</v>
      </c>
      <c r="E38" s="94">
        <v>1.2E-2</v>
      </c>
      <c r="F38" s="94">
        <v>8.9999999999999993E-3</v>
      </c>
      <c r="G38" s="94">
        <v>1.4999999999999999E-2</v>
      </c>
      <c r="H38" s="94">
        <v>2E-3</v>
      </c>
      <c r="I38" s="198">
        <v>1.0999999999999999E-2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5" customHeight="1">
      <c r="A39" s="85">
        <v>24</v>
      </c>
      <c r="B39" s="62" t="s">
        <v>20</v>
      </c>
      <c r="C39" s="88" t="s">
        <v>78</v>
      </c>
      <c r="D39" s="94" t="s">
        <v>370</v>
      </c>
      <c r="E39" s="94" t="s">
        <v>370</v>
      </c>
      <c r="F39" s="94" t="s">
        <v>370</v>
      </c>
      <c r="G39" s="94" t="s">
        <v>370</v>
      </c>
      <c r="H39" s="94" t="s">
        <v>370</v>
      </c>
      <c r="I39" s="198" t="s">
        <v>370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5" customHeight="1">
      <c r="A40" s="85">
        <v>25</v>
      </c>
      <c r="B40" s="62" t="s">
        <v>21</v>
      </c>
      <c r="C40" s="88" t="s">
        <v>78</v>
      </c>
      <c r="D40" s="94" t="s">
        <v>390</v>
      </c>
      <c r="E40" s="94" t="s">
        <v>390</v>
      </c>
      <c r="F40" s="94" t="s">
        <v>390</v>
      </c>
      <c r="G40" s="94" t="s">
        <v>390</v>
      </c>
      <c r="H40" s="94" t="s">
        <v>390</v>
      </c>
      <c r="I40" s="198" t="s">
        <v>390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5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5" customHeight="1">
      <c r="A42" s="85">
        <v>27</v>
      </c>
      <c r="B42" s="62" t="s">
        <v>23</v>
      </c>
      <c r="C42" s="88" t="s">
        <v>78</v>
      </c>
      <c r="D42" s="94">
        <v>4.0000000000000001E-3</v>
      </c>
      <c r="E42" s="94">
        <v>1.4E-2</v>
      </c>
      <c r="F42" s="94">
        <v>1.0999999999999999E-2</v>
      </c>
      <c r="G42" s="94">
        <v>1.7000000000000001E-2</v>
      </c>
      <c r="H42" s="94">
        <v>2E-3</v>
      </c>
      <c r="I42" s="198">
        <v>1.2999999999999999E-2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5" customHeight="1">
      <c r="A43" s="85">
        <v>28</v>
      </c>
      <c r="B43" s="62" t="s">
        <v>24</v>
      </c>
      <c r="C43" s="88" t="s">
        <v>78</v>
      </c>
      <c r="D43" s="94" t="s">
        <v>370</v>
      </c>
      <c r="E43" s="94" t="s">
        <v>370</v>
      </c>
      <c r="F43" s="94" t="s">
        <v>370</v>
      </c>
      <c r="G43" s="94" t="s">
        <v>370</v>
      </c>
      <c r="H43" s="94" t="s">
        <v>370</v>
      </c>
      <c r="I43" s="198" t="s">
        <v>370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5" customHeight="1">
      <c r="A44" s="85">
        <v>29</v>
      </c>
      <c r="B44" s="62" t="s">
        <v>25</v>
      </c>
      <c r="C44" s="88" t="s">
        <v>78</v>
      </c>
      <c r="D44" s="94">
        <v>1E-3</v>
      </c>
      <c r="E44" s="94">
        <v>2E-3</v>
      </c>
      <c r="F44" s="94">
        <v>2E-3</v>
      </c>
      <c r="G44" s="94">
        <v>2E-3</v>
      </c>
      <c r="H44" s="94" t="s">
        <v>390</v>
      </c>
      <c r="I44" s="198">
        <v>2E-3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5" customHeight="1">
      <c r="A45" s="85">
        <v>30</v>
      </c>
      <c r="B45" s="62" t="s">
        <v>26</v>
      </c>
      <c r="C45" s="88" t="s">
        <v>78</v>
      </c>
      <c r="D45" s="94" t="s">
        <v>390</v>
      </c>
      <c r="E45" s="94" t="s">
        <v>390</v>
      </c>
      <c r="F45" s="94" t="s">
        <v>390</v>
      </c>
      <c r="G45" s="94" t="s">
        <v>390</v>
      </c>
      <c r="H45" s="94" t="s">
        <v>390</v>
      </c>
      <c r="I45" s="198" t="s">
        <v>390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5" customHeight="1">
      <c r="A46" s="85">
        <v>31</v>
      </c>
      <c r="B46" s="62" t="s">
        <v>27</v>
      </c>
      <c r="C46" s="88" t="s">
        <v>78</v>
      </c>
      <c r="D46" s="94" t="s">
        <v>370</v>
      </c>
      <c r="E46" s="94" t="s">
        <v>370</v>
      </c>
      <c r="F46" s="94" t="s">
        <v>370</v>
      </c>
      <c r="G46" s="94" t="s">
        <v>370</v>
      </c>
      <c r="H46" s="94" t="s">
        <v>370</v>
      </c>
      <c r="I46" s="198" t="s">
        <v>370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5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5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5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5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5" customHeight="1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3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5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5" customHeight="1">
      <c r="A53" s="85">
        <v>38</v>
      </c>
      <c r="B53" s="62" t="s">
        <v>35</v>
      </c>
      <c r="C53" s="88" t="s">
        <v>78</v>
      </c>
      <c r="D53" s="68">
        <v>6.4</v>
      </c>
      <c r="E53" s="68">
        <v>5.0999999999999996</v>
      </c>
      <c r="F53" s="68">
        <v>5.2</v>
      </c>
      <c r="G53" s="68">
        <v>4.5</v>
      </c>
      <c r="H53" s="68">
        <v>5.8</v>
      </c>
      <c r="I53" s="193">
        <v>4.7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5" customHeight="1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3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5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5" customHeight="1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200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5" customHeight="1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200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5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5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0.3</v>
      </c>
      <c r="E61" s="68">
        <v>0.5</v>
      </c>
      <c r="F61" s="68">
        <v>0.5</v>
      </c>
      <c r="G61" s="68">
        <v>0.6</v>
      </c>
      <c r="H61" s="68">
        <v>0.3</v>
      </c>
      <c r="I61" s="193">
        <v>0.4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5" customHeight="1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</v>
      </c>
      <c r="G62" s="68">
        <v>7.1</v>
      </c>
      <c r="H62" s="68">
        <v>7.1</v>
      </c>
      <c r="I62" s="193">
        <v>7.4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5" customHeight="1">
      <c r="A63" s="85">
        <v>48</v>
      </c>
      <c r="B63" s="62" t="s">
        <v>33</v>
      </c>
      <c r="C63" s="101" t="s">
        <v>75</v>
      </c>
      <c r="D63" s="66" t="s">
        <v>391</v>
      </c>
      <c r="E63" s="66" t="s">
        <v>391</v>
      </c>
      <c r="F63" s="66" t="s">
        <v>391</v>
      </c>
      <c r="G63" s="66" t="s">
        <v>391</v>
      </c>
      <c r="H63" s="66" t="s">
        <v>391</v>
      </c>
      <c r="I63" s="112" t="s">
        <v>391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5" customHeight="1">
      <c r="A64" s="85">
        <v>49</v>
      </c>
      <c r="B64" s="62" t="s">
        <v>41</v>
      </c>
      <c r="C64" s="101" t="s">
        <v>75</v>
      </c>
      <c r="D64" s="66" t="s">
        <v>391</v>
      </c>
      <c r="E64" s="66" t="s">
        <v>391</v>
      </c>
      <c r="F64" s="66" t="s">
        <v>391</v>
      </c>
      <c r="G64" s="66" t="s">
        <v>391</v>
      </c>
      <c r="H64" s="66" t="s">
        <v>391</v>
      </c>
      <c r="I64" s="112" t="s">
        <v>391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5" customHeight="1">
      <c r="A65" s="85">
        <v>50</v>
      </c>
      <c r="B65" s="62" t="s">
        <v>42</v>
      </c>
      <c r="C65" s="88" t="s">
        <v>79</v>
      </c>
      <c r="D65" s="68" t="s">
        <v>392</v>
      </c>
      <c r="E65" s="68">
        <v>0.5</v>
      </c>
      <c r="F65" s="68">
        <v>0.6</v>
      </c>
      <c r="G65" s="68">
        <v>0.8</v>
      </c>
      <c r="H65" s="68" t="s">
        <v>392</v>
      </c>
      <c r="I65" s="193">
        <v>0.5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5" customHeight="1" thickBot="1">
      <c r="A66" s="103">
        <v>51</v>
      </c>
      <c r="B66" s="104" t="s">
        <v>43</v>
      </c>
      <c r="C66" s="105" t="s">
        <v>79</v>
      </c>
      <c r="D66" s="107" t="s">
        <v>393</v>
      </c>
      <c r="E66" s="107" t="s">
        <v>393</v>
      </c>
      <c r="F66" s="107" t="s">
        <v>393</v>
      </c>
      <c r="G66" s="107" t="s">
        <v>393</v>
      </c>
      <c r="H66" s="107" t="s">
        <v>393</v>
      </c>
      <c r="I66" s="201" t="s">
        <v>393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5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5" customHeight="1" thickTop="1">
      <c r="A68" s="234">
        <v>45717</v>
      </c>
      <c r="B68" s="234"/>
      <c r="C68" s="235">
        <v>45809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5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5" customHeight="1">
      <c r="A73" s="85">
        <v>4</v>
      </c>
      <c r="B73" s="121" t="s">
        <v>97</v>
      </c>
      <c r="C73" s="88" t="s">
        <v>78</v>
      </c>
      <c r="D73" s="90" t="s">
        <v>389</v>
      </c>
      <c r="E73" s="90" t="s">
        <v>389</v>
      </c>
      <c r="F73" s="90" t="s">
        <v>389</v>
      </c>
      <c r="G73" s="90" t="s">
        <v>389</v>
      </c>
      <c r="H73" s="90" t="s">
        <v>389</v>
      </c>
      <c r="I73" s="196" t="s">
        <v>389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5" customHeight="1">
      <c r="A74" s="85">
        <v>5</v>
      </c>
      <c r="B74" s="121" t="s">
        <v>49</v>
      </c>
      <c r="C74" s="88" t="s">
        <v>78</v>
      </c>
      <c r="D74" s="94" t="s">
        <v>390</v>
      </c>
      <c r="E74" s="94" t="s">
        <v>390</v>
      </c>
      <c r="F74" s="94" t="s">
        <v>390</v>
      </c>
      <c r="G74" s="94" t="s">
        <v>390</v>
      </c>
      <c r="H74" s="94" t="s">
        <v>390</v>
      </c>
      <c r="I74" s="198" t="s">
        <v>390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5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5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8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8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5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>
        <v>0.6</v>
      </c>
      <c r="F81" s="68">
        <v>0.8</v>
      </c>
      <c r="G81" s="68">
        <v>0.5</v>
      </c>
      <c r="H81" s="68">
        <v>0.8</v>
      </c>
      <c r="I81" s="193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3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5" customHeight="1">
      <c r="A85" s="85">
        <v>16</v>
      </c>
      <c r="B85" s="121" t="s">
        <v>95</v>
      </c>
      <c r="C85" s="88" t="s">
        <v>78</v>
      </c>
      <c r="D85" s="94" t="s">
        <v>390</v>
      </c>
      <c r="E85" s="94" t="s">
        <v>390</v>
      </c>
      <c r="F85" s="94" t="s">
        <v>390</v>
      </c>
      <c r="G85" s="94" t="s">
        <v>390</v>
      </c>
      <c r="H85" s="94" t="s">
        <v>390</v>
      </c>
      <c r="I85" s="198" t="s">
        <v>390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5" customHeight="1">
      <c r="A86" s="85">
        <v>17</v>
      </c>
      <c r="B86" s="121" t="s">
        <v>66</v>
      </c>
      <c r="C86" s="88" t="s">
        <v>78</v>
      </c>
      <c r="D86" s="94" t="s">
        <v>390</v>
      </c>
      <c r="E86" s="94" t="s">
        <v>390</v>
      </c>
      <c r="F86" s="94" t="s">
        <v>390</v>
      </c>
      <c r="G86" s="94" t="s">
        <v>390</v>
      </c>
      <c r="H86" s="94" t="s">
        <v>390</v>
      </c>
      <c r="I86" s="198" t="s">
        <v>390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5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5" customHeight="1">
      <c r="A90" s="85">
        <v>21</v>
      </c>
      <c r="B90" s="121" t="s">
        <v>43</v>
      </c>
      <c r="C90" s="124" t="s">
        <v>91</v>
      </c>
      <c r="D90" s="68" t="s">
        <v>393</v>
      </c>
      <c r="E90" s="68" t="s">
        <v>393</v>
      </c>
      <c r="F90" s="68" t="s">
        <v>393</v>
      </c>
      <c r="G90" s="68" t="s">
        <v>393</v>
      </c>
      <c r="H90" s="68" t="s">
        <v>393</v>
      </c>
      <c r="I90" s="193" t="s">
        <v>393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5" customHeight="1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7</v>
      </c>
      <c r="G91" s="68">
        <v>7.1</v>
      </c>
      <c r="H91" s="68">
        <v>7.1</v>
      </c>
      <c r="I91" s="193">
        <v>7.4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5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5" customHeight="1">
      <c r="A94" s="85">
        <v>25</v>
      </c>
      <c r="B94" s="121" t="s">
        <v>104</v>
      </c>
      <c r="C94" s="88" t="s">
        <v>78</v>
      </c>
      <c r="D94" s="94" t="s">
        <v>390</v>
      </c>
      <c r="E94" s="94" t="s">
        <v>390</v>
      </c>
      <c r="F94" s="94" t="s">
        <v>390</v>
      </c>
      <c r="G94" s="94" t="s">
        <v>390</v>
      </c>
      <c r="H94" s="94" t="s">
        <v>390</v>
      </c>
      <c r="I94" s="198" t="s">
        <v>390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5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5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5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5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5" customHeight="1">
      <c r="A100" s="85">
        <v>3</v>
      </c>
      <c r="B100" s="138" t="s">
        <v>59</v>
      </c>
      <c r="C100" s="157" t="s">
        <v>358</v>
      </c>
      <c r="D100" s="68">
        <v>6.2</v>
      </c>
      <c r="E100" s="68">
        <v>6.1</v>
      </c>
      <c r="F100" s="68">
        <v>5</v>
      </c>
      <c r="G100" s="68">
        <v>4.8</v>
      </c>
      <c r="H100" s="68">
        <v>5.2</v>
      </c>
      <c r="I100" s="193">
        <v>5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5" customHeight="1">
      <c r="A101" s="85">
        <v>4</v>
      </c>
      <c r="B101" s="138" t="s">
        <v>219</v>
      </c>
      <c r="C101" s="157" t="s">
        <v>356</v>
      </c>
      <c r="D101" s="96">
        <v>0.27</v>
      </c>
      <c r="E101" s="96">
        <v>0.26</v>
      </c>
      <c r="F101" s="96">
        <v>0.21</v>
      </c>
      <c r="G101" s="96">
        <v>0.2</v>
      </c>
      <c r="H101" s="96">
        <v>0.12</v>
      </c>
      <c r="I101" s="199">
        <v>0.12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5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5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5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5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5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4">
        <v>45717</v>
      </c>
      <c r="B130" s="234"/>
      <c r="C130" s="235">
        <v>45809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D18:H18">
    <cfRule type="containsText" dxfId="133" priority="190" operator="containsText" text="0.0003未満">
      <formula>NOT(ISERROR(SEARCH("0.0003未満",D18)))</formula>
    </cfRule>
  </conditionalFormatting>
  <conditionalFormatting sqref="D16:N67 E68:N68 D69:N105">
    <cfRule type="containsBlanks" dxfId="132" priority="2">
      <formula>LEN(TRIM(D16))=0</formula>
    </cfRule>
    <cfRule type="endsWith" dxfId="131" priority="6" operator="endsWith" text="未満">
      <formula>RIGHT(D16,LEN("未満"))="未満"</formula>
    </cfRule>
  </conditionalFormatting>
  <conditionalFormatting sqref="D63:N63">
    <cfRule type="containsText" dxfId="130" priority="200" operator="containsText" text="あり">
      <formula>NOT(ISERROR(SEARCH("あり",D63)))</formula>
    </cfRule>
  </conditionalFormatting>
  <conditionalFormatting sqref="D64:N64">
    <cfRule type="expression" dxfId="129" priority="1">
      <formula>D$64=""</formula>
    </cfRule>
    <cfRule type="containsText" priority="3" operator="containsText" text="異常なし">
      <formula>NOT(ISERROR(SEARCH("異常なし",D64)))</formula>
    </cfRule>
    <cfRule type="notContainsText" dxfId="128" priority="7" operator="notContains" text="異常なし">
      <formula>ISERROR(SEARCH("異常なし",D64))</formula>
    </cfRule>
  </conditionalFormatting>
  <conditionalFormatting sqref="D104:N105">
    <cfRule type="beginsWith" dxfId="127" priority="1331" operator="beginsWith" text="検出">
      <formula>LEFT(D104,LEN("検出"))="検出"</formula>
    </cfRule>
  </conditionalFormatting>
  <conditionalFormatting sqref="D17:Q17">
    <cfRule type="beginsWith" dxfId="126" priority="14" operator="beginsWith" text="検出">
      <formula>LEFT(D17,LEN("検出"))="検出"</formula>
    </cfRule>
  </conditionalFormatting>
  <conditionalFormatting sqref="D20:Q22">
    <cfRule type="containsText" dxfId="125" priority="19" operator="containsText" text="0.001未満">
      <formula>NOT(ISERROR(SEARCH("0.001未満",D20)))</formula>
    </cfRule>
  </conditionalFormatting>
  <conditionalFormatting sqref="D32:Q35">
    <cfRule type="containsText" dxfId="124" priority="31" operator="containsText" text="0.001未満">
      <formula>NOT(ISERROR(SEARCH("0.001未満",D32)))</formula>
    </cfRule>
  </conditionalFormatting>
  <conditionalFormatting sqref="D40:Q42">
    <cfRule type="containsText" dxfId="123" priority="24" operator="containsText" text="0.001未満">
      <formula>NOT(ISERROR(SEARCH("0.001未満",D40)))</formula>
    </cfRule>
  </conditionalFormatting>
  <conditionalFormatting sqref="E21:K21">
    <cfRule type="containsText" dxfId="122" priority="9" operator="containsText" text="0.001未満">
      <formula>NOT(ISERROR(SEARCH("0.001未満",E21)))</formula>
    </cfRule>
  </conditionalFormatting>
  <conditionalFormatting sqref="M21:N21">
    <cfRule type="containsText" dxfId="121" priority="1324" operator="containsText" text="0.001未満">
      <formula>NOT(ISERROR(SEARCH("0.001未満",M21)))</formula>
    </cfRule>
  </conditionalFormatting>
  <conditionalFormatting sqref="D18:I18">
    <cfRule type="cellIs" dxfId="120" priority="1957" operator="greaterThan">
      <formula>#REF!</formula>
    </cfRule>
    <cfRule type="cellIs" dxfId="119" priority="1958" operator="greaterThan">
      <formula>#REF!</formula>
    </cfRule>
  </conditionalFormatting>
  <conditionalFormatting sqref="D21:Q21">
    <cfRule type="cellIs" dxfId="118" priority="1959" operator="greaterThan">
      <formula>#REF!</formula>
    </cfRule>
    <cfRule type="cellIs" dxfId="117" priority="1960" operator="greaterThan">
      <formula>#REF!</formula>
    </cfRule>
  </conditionalFormatting>
  <conditionalFormatting sqref="D62:J62">
    <cfRule type="cellIs" dxfId="116" priority="1961" operator="notBetween">
      <formula>#REF!</formula>
      <formula>#REF!</formula>
    </cfRule>
    <cfRule type="cellIs" dxfId="115" priority="1962" operator="greaterThan">
      <formula>#REF!</formula>
    </cfRule>
  </conditionalFormatting>
  <conditionalFormatting sqref="D82:I82">
    <cfRule type="cellIs" dxfId="114" priority="1963" operator="notBetween">
      <formula>#REF!</formula>
      <formula>#REF!</formula>
    </cfRule>
  </conditionalFormatting>
  <conditionalFormatting sqref="D89:I89">
    <cfRule type="cellIs" dxfId="113" priority="1964" operator="notBetween">
      <formula>#REF!</formula>
      <formula>#REF!</formula>
    </cfRule>
  </conditionalFormatting>
  <conditionalFormatting sqref="D70:N71 D73:N75 D80:N81 D83:N88 D90:N95">
    <cfRule type="cellIs" dxfId="112" priority="1965" operator="greaterThan">
      <formula>#REF!</formula>
    </cfRule>
  </conditionalFormatting>
  <conditionalFormatting sqref="D96:N96">
    <cfRule type="cellIs" dxfId="111" priority="1970" operator="greaterThan">
      <formula>#REF!</formula>
    </cfRule>
  </conditionalFormatting>
  <conditionalFormatting sqref="D16:Q16">
    <cfRule type="cellIs" dxfId="110" priority="1971" operator="greaterThan">
      <formula>#REF!</formula>
    </cfRule>
    <cfRule type="cellIs" dxfId="109" priority="1972" operator="greaterThan">
      <formula>#REF!</formula>
    </cfRule>
  </conditionalFormatting>
  <conditionalFormatting sqref="D19:Q19">
    <cfRule type="containsText" dxfId="108" priority="1973" operator="containsText" text="0.00005未満">
      <formula>NOT(ISERROR(SEARCH("0.00005未満",D19)))</formula>
    </cfRule>
    <cfRule type="cellIs" dxfId="107" priority="1974" operator="greaterThan">
      <formula>#REF!</formula>
    </cfRule>
    <cfRule type="cellIs" dxfId="106" priority="1975" operator="greaterThan">
      <formula>#REF!</formula>
    </cfRule>
  </conditionalFormatting>
  <conditionalFormatting sqref="D20:Q20">
    <cfRule type="cellIs" dxfId="105" priority="1976" operator="greaterThan">
      <formula>#REF!</formula>
    </cfRule>
    <cfRule type="cellIs" dxfId="104" priority="1977" operator="greaterThan">
      <formula>#REF!</formula>
    </cfRule>
  </conditionalFormatting>
  <conditionalFormatting sqref="D22:Q22">
    <cfRule type="cellIs" dxfId="103" priority="1978" operator="greaterThan">
      <formula>#REF!</formula>
    </cfRule>
    <cfRule type="cellIs" dxfId="102" priority="1979" operator="greaterThan">
      <formula>#REF!</formula>
    </cfRule>
  </conditionalFormatting>
  <conditionalFormatting sqref="D23:Q23">
    <cfRule type="containsText" dxfId="101" priority="1980" operator="containsText" text="0.005未満">
      <formula>NOT(ISERROR(SEARCH("0.005未満",D23)))</formula>
    </cfRule>
    <cfRule type="cellIs" dxfId="100" priority="1981" operator="greaterThan">
      <formula>#REF!</formula>
    </cfRule>
    <cfRule type="cellIs" dxfId="99" priority="1982" operator="greaterThan">
      <formula>#REF!</formula>
    </cfRule>
  </conditionalFormatting>
  <conditionalFormatting sqref="D24:Q24">
    <cfRule type="containsText" dxfId="98" priority="1983" operator="containsText" text="0.004未満">
      <formula>NOT(ISERROR(SEARCH("0.004未満",D24)))</formula>
    </cfRule>
    <cfRule type="cellIs" dxfId="97" priority="1984" operator="greaterThan">
      <formula>#REF!</formula>
    </cfRule>
    <cfRule type="cellIs" dxfId="96" priority="1985" operator="greaterThan">
      <formula>#REF!</formula>
    </cfRule>
  </conditionalFormatting>
  <conditionalFormatting sqref="D25:Q25">
    <cfRule type="containsText" dxfId="95" priority="1986" operator="containsText" text="0.001未満">
      <formula>NOT(ISERROR(SEARCH("0.001未満",D25)))</formula>
    </cfRule>
    <cfRule type="cellIs" dxfId="94" priority="1987" operator="greaterThan">
      <formula>#REF!</formula>
    </cfRule>
    <cfRule type="cellIs" dxfId="93" priority="1988" operator="greaterThan">
      <formula>#REF!</formula>
    </cfRule>
  </conditionalFormatting>
  <conditionalFormatting sqref="D26:Q26">
    <cfRule type="containsText" dxfId="92" priority="1989" operator="containsText" text="0.02未満">
      <formula>NOT(ISERROR(SEARCH("0.02未満",D26)))</formula>
    </cfRule>
    <cfRule type="cellIs" dxfId="91" priority="1990" operator="greaterThan">
      <formula>#REF!</formula>
    </cfRule>
    <cfRule type="cellIs" dxfId="90" priority="1991" operator="greaterThan">
      <formula>#REF!</formula>
    </cfRule>
  </conditionalFormatting>
  <conditionalFormatting sqref="D27:Q27">
    <cfRule type="containsText" dxfId="89" priority="1992" operator="containsText" text="0.05未満">
      <formula>NOT(ISERROR(SEARCH("0.05未満",D27)))</formula>
    </cfRule>
    <cfRule type="cellIs" dxfId="88" priority="1993" operator="greaterThan">
      <formula>#REF!</formula>
    </cfRule>
    <cfRule type="cellIs" dxfId="87" priority="1994" operator="greaterThan">
      <formula>#REF!</formula>
    </cfRule>
  </conditionalFormatting>
  <conditionalFormatting sqref="D28:Q28">
    <cfRule type="containsText" dxfId="86" priority="1995" operator="containsText" text="0.01未満">
      <formula>NOT(ISERROR(SEARCH("0.01未満",D28)))</formula>
    </cfRule>
    <cfRule type="cellIs" dxfId="85" priority="1996" operator="greaterThan">
      <formula>#REF!</formula>
    </cfRule>
    <cfRule type="cellIs" dxfId="84" priority="1997" operator="greaterThan">
      <formula>#REF!</formula>
    </cfRule>
  </conditionalFormatting>
  <conditionalFormatting sqref="D29:Q29">
    <cfRule type="containsText" dxfId="83" priority="1998" operator="containsText" text="0.0002未満">
      <formula>NOT(ISERROR(SEARCH("0.0002未満",D29)))</formula>
    </cfRule>
    <cfRule type="cellIs" dxfId="82" priority="1999" operator="greaterThan">
      <formula>#REF!</formula>
    </cfRule>
    <cfRule type="cellIs" dxfId="81" priority="2000" operator="greaterThan">
      <formula>#REF!</formula>
    </cfRule>
  </conditionalFormatting>
  <conditionalFormatting sqref="D30:Q30">
    <cfRule type="containsText" dxfId="80" priority="2001" operator="containsText" text="0.001未満">
      <formula>NOT(ISERROR(SEARCH("0.001未満",D30)))</formula>
    </cfRule>
    <cfRule type="cellIs" dxfId="79" priority="2002" operator="greaterThan">
      <formula>#REF!</formula>
    </cfRule>
    <cfRule type="cellIs" dxfId="78" priority="2003" operator="greaterThan">
      <formula>#REF!</formula>
    </cfRule>
  </conditionalFormatting>
  <conditionalFormatting sqref="D31:Q31">
    <cfRule type="containsText" dxfId="77" priority="2004" operator="containsText" text="0.004未満">
      <formula>NOT(ISERROR(SEARCH("0.004未満",D31)))</formula>
    </cfRule>
    <cfRule type="cellIs" dxfId="76" priority="2005" operator="greaterThan">
      <formula>#REF!</formula>
    </cfRule>
    <cfRule type="cellIs" dxfId="75" priority="2006" operator="greaterThan">
      <formula>#REF!</formula>
    </cfRule>
  </conditionalFormatting>
  <conditionalFormatting sqref="D32:Q32">
    <cfRule type="cellIs" dxfId="74" priority="2007" operator="greaterThan">
      <formula>#REF!</formula>
    </cfRule>
    <cfRule type="cellIs" dxfId="73" priority="2008" operator="greaterThan">
      <formula>#REF!</formula>
    </cfRule>
  </conditionalFormatting>
  <conditionalFormatting sqref="D33:Q33">
    <cfRule type="cellIs" dxfId="72" priority="2009" operator="greaterThan">
      <formula>#REF!</formula>
    </cfRule>
    <cfRule type="cellIs" dxfId="71" priority="2010" operator="greaterThan">
      <formula>#REF!</formula>
    </cfRule>
  </conditionalFormatting>
  <conditionalFormatting sqref="D34:Q34">
    <cfRule type="cellIs" dxfId="70" priority="2011" operator="greaterThan">
      <formula>#REF!</formula>
    </cfRule>
    <cfRule type="cellIs" dxfId="69" priority="2012" operator="greaterThan">
      <formula>#REF!</formula>
    </cfRule>
  </conditionalFormatting>
  <conditionalFormatting sqref="D35:Q35">
    <cfRule type="cellIs" dxfId="68" priority="2013" operator="greaterThan">
      <formula>#REF!</formula>
    </cfRule>
    <cfRule type="cellIs" dxfId="67" priority="2014" operator="greaterThan">
      <formula>#REF!</formula>
    </cfRule>
  </conditionalFormatting>
  <conditionalFormatting sqref="D36:Q36">
    <cfRule type="containsText" dxfId="66" priority="2015" operator="containsText" text="0.05未満">
      <formula>NOT(ISERROR(SEARCH("0.05未満",D36)))</formula>
    </cfRule>
    <cfRule type="cellIs" dxfId="65" priority="2016" operator="greaterThan">
      <formula>#REF!</formula>
    </cfRule>
    <cfRule type="cellIs" dxfId="64" priority="2017" operator="greaterThan">
      <formula>#REF!</formula>
    </cfRule>
  </conditionalFormatting>
  <conditionalFormatting sqref="D37:Q37">
    <cfRule type="containsText" dxfId="63" priority="2018" operator="containsText" text="0.002未満">
      <formula>NOT(ISERROR(SEARCH("0.002未満",D37)))</formula>
    </cfRule>
    <cfRule type="cellIs" dxfId="62" priority="2019" operator="greaterThan">
      <formula>#REF!</formula>
    </cfRule>
    <cfRule type="cellIs" dxfId="61" priority="2020" operator="greaterThan">
      <formula>#REF!</formula>
    </cfRule>
  </conditionalFormatting>
  <conditionalFormatting sqref="D38:Q38">
    <cfRule type="containsText" dxfId="60" priority="2021" operator="containsText" text="0.001未満">
      <formula>NOT(ISERROR(SEARCH("0.001未満",D38)))</formula>
    </cfRule>
    <cfRule type="cellIs" dxfId="59" priority="2022" operator="greaterThan">
      <formula>#REF!</formula>
    </cfRule>
    <cfRule type="cellIs" dxfId="58" priority="2023" operator="greaterThan">
      <formula>#REF!</formula>
    </cfRule>
  </conditionalFormatting>
  <conditionalFormatting sqref="D39:Q39">
    <cfRule type="containsText" dxfId="57" priority="2024" operator="containsText" text="0.002未満">
      <formula>NOT(ISERROR(SEARCH("0.002未満",D39)))</formula>
    </cfRule>
    <cfRule type="cellIs" dxfId="56" priority="2025" operator="greaterThan">
      <formula>#REF!</formula>
    </cfRule>
    <cfRule type="cellIs" dxfId="55" priority="2026" operator="greaterThan">
      <formula>#REF!</formula>
    </cfRule>
  </conditionalFormatting>
  <conditionalFormatting sqref="D40:Q40">
    <cfRule type="cellIs" dxfId="54" priority="2027" operator="greaterThan">
      <formula>#REF!</formula>
    </cfRule>
    <cfRule type="cellIs" dxfId="53" priority="2028" operator="greaterThan">
      <formula>#REF!</formula>
    </cfRule>
  </conditionalFormatting>
  <conditionalFormatting sqref="D41:Q41">
    <cfRule type="cellIs" dxfId="52" priority="2029" operator="greaterThan">
      <formula>#REF!</formula>
    </cfRule>
    <cfRule type="cellIs" dxfId="51" priority="2030" operator="greaterThan">
      <formula>#REF!</formula>
    </cfRule>
  </conditionalFormatting>
  <conditionalFormatting sqref="D42:Q42">
    <cfRule type="cellIs" dxfId="50" priority="2031" operator="greaterThan">
      <formula>#REF!</formula>
    </cfRule>
    <cfRule type="cellIs" dxfId="49" priority="2032" operator="greaterThan">
      <formula>#REF!</formula>
    </cfRule>
  </conditionalFormatting>
  <conditionalFormatting sqref="D43:Q43">
    <cfRule type="containsText" dxfId="48" priority="2033" operator="containsText" text="0.002未満">
      <formula>NOT(ISERROR(SEARCH("0.002未満",D43)))</formula>
    </cfRule>
    <cfRule type="cellIs" dxfId="47" priority="2034" operator="greaterThan">
      <formula>#REF!</formula>
    </cfRule>
    <cfRule type="cellIs" dxfId="46" priority="2035" operator="greaterThan">
      <formula>#REF!</formula>
    </cfRule>
  </conditionalFormatting>
  <conditionalFormatting sqref="D44:Q44">
    <cfRule type="containsText" dxfId="45" priority="2036" operator="containsText" text="0.001未満">
      <formula>NOT(ISERROR(SEARCH("0.001未満",D44)))</formula>
    </cfRule>
    <cfRule type="cellIs" dxfId="44" priority="2037" operator="greaterThan">
      <formula>#REF!</formula>
    </cfRule>
    <cfRule type="cellIs" dxfId="43" priority="2038" operator="greaterThan">
      <formula>#REF!</formula>
    </cfRule>
  </conditionalFormatting>
  <conditionalFormatting sqref="D45:Q45">
    <cfRule type="cellIs" dxfId="42" priority="2039" operator="greaterThan">
      <formula>#REF!</formula>
    </cfRule>
    <cfRule type="cellIs" dxfId="41" priority="2040" operator="greaterThan">
      <formula>#REF!</formula>
    </cfRule>
  </conditionalFormatting>
  <conditionalFormatting sqref="D46:Q46">
    <cfRule type="cellIs" dxfId="40" priority="2041" operator="greaterThan">
      <formula>#REF!</formula>
    </cfRule>
    <cfRule type="cellIs" dxfId="39" priority="2042" operator="greaterThan">
      <formula>#REF!</formula>
    </cfRule>
  </conditionalFormatting>
  <conditionalFormatting sqref="D47:Q47">
    <cfRule type="cellIs" dxfId="38" priority="2043" operator="greaterThan">
      <formula>#REF!</formula>
    </cfRule>
    <cfRule type="cellIs" dxfId="37" priority="2044" operator="greaterThan">
      <formula>#REF!</formula>
    </cfRule>
  </conditionalFormatting>
  <conditionalFormatting sqref="D48:Q48">
    <cfRule type="cellIs" dxfId="36" priority="2045" operator="greaterThan">
      <formula>#REF!</formula>
    </cfRule>
    <cfRule type="cellIs" dxfId="35" priority="2046" operator="greaterThan">
      <formula>#REF!</formula>
    </cfRule>
  </conditionalFormatting>
  <conditionalFormatting sqref="D49:Q49">
    <cfRule type="cellIs" dxfId="34" priority="2047" operator="greaterThan">
      <formula>#REF!</formula>
    </cfRule>
    <cfRule type="cellIs" dxfId="33" priority="2048" operator="greaterThan">
      <formula>#REF!</formula>
    </cfRule>
  </conditionalFormatting>
  <conditionalFormatting sqref="D50:Q50">
    <cfRule type="cellIs" dxfId="32" priority="2049" operator="greaterThan">
      <formula>#REF!</formula>
    </cfRule>
    <cfRule type="cellIs" dxfId="31" priority="2050" operator="greaterThan">
      <formula>#REF!</formula>
    </cfRule>
  </conditionalFormatting>
  <conditionalFormatting sqref="D51:Q51">
    <cfRule type="cellIs" dxfId="30" priority="2051" operator="greaterThan">
      <formula>#REF!</formula>
    </cfRule>
    <cfRule type="cellIs" dxfId="29" priority="2052" operator="greaterThan">
      <formula>#REF!</formula>
    </cfRule>
  </conditionalFormatting>
  <conditionalFormatting sqref="D52:Q52">
    <cfRule type="cellIs" dxfId="28" priority="2053" operator="greaterThan">
      <formula>#REF!</formula>
    </cfRule>
    <cfRule type="cellIs" dxfId="27" priority="2054" operator="greaterThan">
      <formula>#REF!</formula>
    </cfRule>
  </conditionalFormatting>
  <conditionalFormatting sqref="D53:Q53">
    <cfRule type="cellIs" dxfId="26" priority="2055" operator="greaterThan">
      <formula>#REF!</formula>
    </cfRule>
    <cfRule type="cellIs" dxfId="25" priority="2056" operator="greaterThan">
      <formula>#REF!</formula>
    </cfRule>
  </conditionalFormatting>
  <conditionalFormatting sqref="D54:Q54">
    <cfRule type="cellIs" dxfId="24" priority="2057" operator="greaterThan">
      <formula>#REF!</formula>
    </cfRule>
    <cfRule type="cellIs" dxfId="23" priority="2058" operator="greaterThan">
      <formula>#REF!</formula>
    </cfRule>
  </conditionalFormatting>
  <conditionalFormatting sqref="D55:Q55">
    <cfRule type="cellIs" dxfId="22" priority="2059" operator="greaterThan">
      <formula>#REF!</formula>
    </cfRule>
    <cfRule type="cellIs" dxfId="21" priority="2060" operator="greaterThan">
      <formula>#REF!</formula>
    </cfRule>
  </conditionalFormatting>
  <conditionalFormatting sqref="D56:Q56">
    <cfRule type="cellIs" dxfId="20" priority="2061" operator="greaterThan">
      <formula>#REF!</formula>
    </cfRule>
    <cfRule type="cellIs" dxfId="19" priority="2062" operator="greaterThan">
      <formula>#REF!</formula>
    </cfRule>
  </conditionalFormatting>
  <conditionalFormatting sqref="D57:Q57">
    <cfRule type="cellIs" dxfId="18" priority="2063" operator="greaterThan">
      <formula>#REF!</formula>
    </cfRule>
    <cfRule type="cellIs" dxfId="17" priority="2064" operator="greaterThan">
      <formula>#REF!</formula>
    </cfRule>
  </conditionalFormatting>
  <conditionalFormatting sqref="D58:Q58">
    <cfRule type="cellIs" dxfId="16" priority="2065" operator="greaterThan">
      <formula>#REF!</formula>
    </cfRule>
    <cfRule type="cellIs" dxfId="15" priority="2066" operator="greaterThan">
      <formula>#REF!</formula>
    </cfRule>
  </conditionalFormatting>
  <conditionalFormatting sqref="D59:Q59">
    <cfRule type="cellIs" dxfId="14" priority="2067" operator="greaterThan">
      <formula>#REF!</formula>
    </cfRule>
    <cfRule type="cellIs" dxfId="13" priority="2068" operator="greaterThan">
      <formula>#REF!</formula>
    </cfRule>
  </conditionalFormatting>
  <conditionalFormatting sqref="D60:Q60">
    <cfRule type="cellIs" dxfId="12" priority="2069" operator="greaterThan">
      <formula>#REF!</formula>
    </cfRule>
    <cfRule type="cellIs" dxfId="11" priority="2070" operator="greaterThan">
      <formula>#REF!</formula>
    </cfRule>
  </conditionalFormatting>
  <conditionalFormatting sqref="D61:Q61">
    <cfRule type="cellIs" dxfId="10" priority="2071" operator="greaterThan">
      <formula>#REF!</formula>
    </cfRule>
    <cfRule type="cellIs" dxfId="9" priority="2072" operator="greaterThan">
      <formula>#REF!</formula>
    </cfRule>
  </conditionalFormatting>
  <conditionalFormatting sqref="D65:Q65">
    <cfRule type="cellIs" dxfId="8" priority="2073" operator="greaterThan">
      <formula>#REF!</formula>
    </cfRule>
    <cfRule type="cellIs" dxfId="7" priority="2074" operator="greaterThan">
      <formula>#REF!</formula>
    </cfRule>
  </conditionalFormatting>
  <conditionalFormatting sqref="D66:Q66">
    <cfRule type="cellIs" dxfId="6" priority="2075" operator="greaterThan">
      <formula>#REF!</formula>
    </cfRule>
    <cfRule type="cellIs" dxfId="5" priority="2076" operator="greaterThan">
      <formula>#REF!</formula>
    </cfRule>
  </conditionalFormatting>
  <conditionalFormatting sqref="D72:Q72 D78:Q79">
    <cfRule type="cellIs" dxfId="4" priority="2077" operator="greaterThan">
      <formula>#REF!</formula>
    </cfRule>
    <cfRule type="cellIs" dxfId="3" priority="2078" operator="greaterThan">
      <formula>#REF!</formula>
    </cfRule>
  </conditionalFormatting>
  <conditionalFormatting sqref="J18:Q18">
    <cfRule type="containsText" dxfId="2" priority="2083" operator="containsText" text="0.0003未満">
      <formula>NOT(ISERROR(SEARCH("0.0003未満",J18)))</formula>
    </cfRule>
    <cfRule type="cellIs" dxfId="1" priority="2084" operator="greaterThan">
      <formula>#REF!</formula>
    </cfRule>
    <cfRule type="cellIs" dxfId="0" priority="208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0" customWidth="1"/>
    <col min="2" max="2" width="21.83203125" style="30" customWidth="1"/>
    <col min="3" max="3" width="6" style="30" customWidth="1"/>
    <col min="4" max="25" width="9.83203125" style="31" customWidth="1"/>
    <col min="26" max="42" width="5.58203125" style="30" hidden="1" customWidth="1"/>
    <col min="43" max="43" width="11.58203125" style="32" hidden="1" customWidth="1"/>
    <col min="44" max="44" width="3.08203125" style="32" customWidth="1"/>
    <col min="45" max="45" width="27.58203125" style="30" bestFit="1" customWidth="1"/>
    <col min="46" max="16384" width="9" style="30"/>
  </cols>
  <sheetData>
    <row r="1" spans="1:47">
      <c r="B1" s="30">
        <v>45809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10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5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5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5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5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5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5" customHeight="1">
      <c r="A9" s="53">
        <v>1</v>
      </c>
      <c r="B9" s="54" t="s">
        <v>80</v>
      </c>
      <c r="C9" s="55" t="s">
        <v>75</v>
      </c>
      <c r="D9" s="56">
        <v>20250610</v>
      </c>
      <c r="E9" s="57" t="str">
        <f>IF(手入力!C3="",REPLACE(D9,5,0,"/"),REPLACE(手入力!C3,5,0,"/"))</f>
        <v>2025/0610</v>
      </c>
      <c r="F9" s="56">
        <v>20250610</v>
      </c>
      <c r="G9" s="57" t="str">
        <f>IF(手入力!D3="",REPLACE(F9,5,0,"/"),REPLACE(手入力!D3,5,0,"/"))</f>
        <v>2025/0610</v>
      </c>
      <c r="H9" s="56">
        <v>20250610</v>
      </c>
      <c r="I9" s="57" t="str">
        <f>IF(手入力!E3="",REPLACE(H9,5,0,"/"),REPLACE(手入力!E3,5,0,"/"))</f>
        <v>2025/0610</v>
      </c>
      <c r="J9" s="56">
        <v>20250610</v>
      </c>
      <c r="K9" s="57" t="str">
        <f>IF(手入力!F3="",REPLACE(J9,5,0,"/"),REPLACE(手入力!F3,5,0,"/"))</f>
        <v>2025/0610</v>
      </c>
      <c r="L9" s="56">
        <v>20250610</v>
      </c>
      <c r="M9" s="57" t="str">
        <f>IF(手入力!G3="",REPLACE(L9,5,0,"/"),REPLACE(手入力!G3,5,0,"/"))</f>
        <v>2025/0610</v>
      </c>
      <c r="N9" s="56">
        <v>20250610</v>
      </c>
      <c r="O9" s="57" t="str">
        <f>IF(手入力!H3="",REPLACE(N9,5,0,"/"),REPLACE(手入力!H3,5,0,"/"))</f>
        <v>2025/0610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5" customHeight="1">
      <c r="A10" s="61">
        <v>2</v>
      </c>
      <c r="B10" s="62" t="s">
        <v>81</v>
      </c>
      <c r="C10" s="63" t="s">
        <v>75</v>
      </c>
      <c r="D10" s="66">
        <v>1040</v>
      </c>
      <c r="E10" s="65" t="str">
        <f>TEXT(D10,"0000")</f>
        <v>1040</v>
      </c>
      <c r="F10" s="66">
        <v>1124</v>
      </c>
      <c r="G10" s="65" t="str">
        <f>TEXT(F10,"0000")</f>
        <v>1124</v>
      </c>
      <c r="H10" s="66">
        <v>1016</v>
      </c>
      <c r="I10" s="65" t="str">
        <f>TEXT(H10,"0000")</f>
        <v>1016</v>
      </c>
      <c r="J10" s="66">
        <v>1053</v>
      </c>
      <c r="K10" s="65" t="str">
        <f>TEXT(J10,"0000")</f>
        <v>1053</v>
      </c>
      <c r="L10" s="66">
        <v>947</v>
      </c>
      <c r="M10" s="65" t="str">
        <f>TEXT(L10,"0000")</f>
        <v>0947</v>
      </c>
      <c r="N10" s="66">
        <v>924</v>
      </c>
      <c r="O10" s="65" t="str">
        <f>TEXT(N10,"0000")</f>
        <v>0924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5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曇|雨</v>
      </c>
      <c r="E11" s="66">
        <f>IF(E9=0,"",(RIGHT(E9,2))-1)</f>
        <v>9</v>
      </c>
      <c r="F11" s="66" t="str">
        <f>IF(F$9=0,"",HLOOKUP(G11,天気タグ!$B$3:$AG$39,35))</f>
        <v>曇|雨</v>
      </c>
      <c r="G11" s="66">
        <f>IF(G9=0,"",(RIGHT(G9,2))-1)</f>
        <v>9</v>
      </c>
      <c r="H11" s="66" t="str">
        <f>IF(H$9=0,"",HLOOKUP(I11,天気タグ!$B$3:$AG$39,35))</f>
        <v>曇|雨</v>
      </c>
      <c r="I11" s="66">
        <f>IF(I9=0,"",(RIGHT(I9,2))-1)</f>
        <v>9</v>
      </c>
      <c r="J11" s="66" t="str">
        <f>IF(J$9=0,"",HLOOKUP(K11,天気タグ!$B$3:$AG$39,35))</f>
        <v>曇|雨</v>
      </c>
      <c r="K11" s="66">
        <f>IF(K9=0,"",(RIGHT(K9,2))-1)</f>
        <v>9</v>
      </c>
      <c r="L11" s="66" t="str">
        <f>IF(L$9=0,"",HLOOKUP(M11,天気タグ!$B$3:$AG$39,35))</f>
        <v>曇|雨</v>
      </c>
      <c r="M11" s="66">
        <f>IF(M9=0,"",(RIGHT(M9,2))-1)</f>
        <v>9</v>
      </c>
      <c r="N11" s="66" t="str">
        <f>IF(N$9=0,"",HLOOKUP(O11,天気タグ!$B$3:$AG$39,35))</f>
        <v>曇|雨</v>
      </c>
      <c r="O11" s="66">
        <f>IF(O9=0,"",(RIGHT(O9,2))-1)</f>
        <v>9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5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雨</v>
      </c>
      <c r="E12" s="66">
        <f>IF(E9=0,"",RIGHT(E9,2)*1)</f>
        <v>10</v>
      </c>
      <c r="F12" s="66" t="str">
        <f>IF(F$9=0,"",HLOOKUP(G12,天気タグ!$B$3:$AG$39,35))</f>
        <v>雨</v>
      </c>
      <c r="G12" s="66">
        <f>IF(G9=0,"",RIGHT(G9,2)*1)</f>
        <v>10</v>
      </c>
      <c r="H12" s="66" t="str">
        <f>IF(H$9=0,"",HLOOKUP(I12,天気タグ!$B$3:$AG$39,35))</f>
        <v>雨</v>
      </c>
      <c r="I12" s="66">
        <f>IF(I9=0,"",RIGHT(I9,2)*1)</f>
        <v>10</v>
      </c>
      <c r="J12" s="66" t="str">
        <f>IF(J$9=0,"",HLOOKUP(K12,天気タグ!$B$3:$AG$39,35))</f>
        <v>雨</v>
      </c>
      <c r="K12" s="66">
        <f>IF(K9=0,"",RIGHT(K9,2)*1)</f>
        <v>10</v>
      </c>
      <c r="L12" s="66" t="str">
        <f>IF(L$9=0,"",HLOOKUP(M12,天気タグ!$B$3:$AG$39,35))</f>
        <v>雨</v>
      </c>
      <c r="M12" s="66">
        <f>IF(M9=0,"",RIGHT(M9,2)*1)</f>
        <v>10</v>
      </c>
      <c r="N12" s="66" t="str">
        <f>IF(N$9=0,"",HLOOKUP(O12,天気タグ!$B$3:$AG$39,35))</f>
        <v>雨</v>
      </c>
      <c r="O12" s="66">
        <f>IF(O9=0,"",RIGHT(O9,2)*1)</f>
        <v>10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5" customHeight="1">
      <c r="A13" s="61">
        <v>5</v>
      </c>
      <c r="B13" s="62" t="s">
        <v>44</v>
      </c>
      <c r="C13" s="63" t="s">
        <v>84</v>
      </c>
      <c r="D13" s="68">
        <v>19</v>
      </c>
      <c r="E13" s="68"/>
      <c r="F13" s="68">
        <v>18.899999999999999</v>
      </c>
      <c r="G13" s="68"/>
      <c r="H13" s="68">
        <v>18</v>
      </c>
      <c r="I13" s="68"/>
      <c r="J13" s="68">
        <v>18.899999999999999</v>
      </c>
      <c r="K13" s="68"/>
      <c r="L13" s="68">
        <v>18.5</v>
      </c>
      <c r="M13" s="68"/>
      <c r="N13" s="68">
        <v>19.5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5" customHeight="1" thickBot="1">
      <c r="A14" s="71">
        <v>6</v>
      </c>
      <c r="B14" s="72" t="s">
        <v>45</v>
      </c>
      <c r="C14" s="73" t="s">
        <v>84</v>
      </c>
      <c r="D14" s="75">
        <v>16.8</v>
      </c>
      <c r="E14" s="75"/>
      <c r="F14" s="75">
        <v>19.600000000000001</v>
      </c>
      <c r="G14" s="75"/>
      <c r="H14" s="75">
        <v>15.6</v>
      </c>
      <c r="I14" s="75"/>
      <c r="J14" s="75">
        <v>18.100000000000001</v>
      </c>
      <c r="K14" s="75"/>
      <c r="L14" s="75">
        <v>17</v>
      </c>
      <c r="M14" s="75"/>
      <c r="N14" s="75">
        <v>19.100000000000001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5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5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5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5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5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5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5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5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5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5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5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5" customHeight="1">
      <c r="A26" s="85">
        <v>11</v>
      </c>
      <c r="B26" s="62" t="s">
        <v>9</v>
      </c>
      <c r="C26" s="88" t="s">
        <v>78</v>
      </c>
      <c r="D26" s="66">
        <v>0.27</v>
      </c>
      <c r="E26" s="96"/>
      <c r="F26" s="66">
        <v>0.26</v>
      </c>
      <c r="G26" s="96"/>
      <c r="H26" s="66">
        <v>0.21</v>
      </c>
      <c r="I26" s="96"/>
      <c r="J26" s="66">
        <v>0.2</v>
      </c>
      <c r="K26" s="96"/>
      <c r="L26" s="66">
        <v>0.12</v>
      </c>
      <c r="M26" s="96"/>
      <c r="N26" s="66">
        <v>0.12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5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5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5" customHeight="1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>
        <v>0</v>
      </c>
      <c r="G29" s="65">
        <f t="shared" si="7"/>
        <v>0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5" customHeight="1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>
        <v>0</v>
      </c>
      <c r="G30" s="65">
        <f t="shared" si="7"/>
        <v>0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5" customHeight="1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>
        <v>0</v>
      </c>
      <c r="G31" s="65">
        <f t="shared" si="7"/>
        <v>0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5" customHeight="1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5" customHeight="1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5" customHeight="1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5" customHeight="1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5" customHeight="1">
      <c r="A36" s="85">
        <v>21</v>
      </c>
      <c r="B36" s="62" t="s">
        <v>17</v>
      </c>
      <c r="C36" s="88" t="s">
        <v>78</v>
      </c>
      <c r="D36" s="66">
        <v>0.06</v>
      </c>
      <c r="E36" s="96"/>
      <c r="F36" s="66">
        <v>0.06</v>
      </c>
      <c r="G36" s="96"/>
      <c r="H36" s="66">
        <v>0.05</v>
      </c>
      <c r="I36" s="96"/>
      <c r="J36" s="66">
        <v>0.06</v>
      </c>
      <c r="K36" s="96"/>
      <c r="L36" s="66">
        <v>0</v>
      </c>
      <c r="M36" s="96"/>
      <c r="N36" s="66">
        <v>0.06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5" customHeight="1">
      <c r="A37" s="85">
        <v>22</v>
      </c>
      <c r="B37" s="62" t="s">
        <v>18</v>
      </c>
      <c r="C37" s="88" t="s">
        <v>78</v>
      </c>
      <c r="D37" s="66" t="s">
        <v>370</v>
      </c>
      <c r="E37" s="94"/>
      <c r="F37" s="66" t="s">
        <v>370</v>
      </c>
      <c r="G37" s="94"/>
      <c r="H37" s="66" t="s">
        <v>370</v>
      </c>
      <c r="I37" s="94"/>
      <c r="J37" s="66" t="s">
        <v>370</v>
      </c>
      <c r="K37" s="94"/>
      <c r="L37" s="66" t="s">
        <v>370</v>
      </c>
      <c r="M37" s="94"/>
      <c r="N37" s="66" t="s">
        <v>370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5" customHeight="1">
      <c r="A38" s="85">
        <v>23</v>
      </c>
      <c r="B38" s="62" t="s">
        <v>19</v>
      </c>
      <c r="C38" s="88" t="s">
        <v>78</v>
      </c>
      <c r="D38" s="66">
        <v>3</v>
      </c>
      <c r="E38" s="169">
        <f>D38/1000</f>
        <v>3.0000000000000001E-3</v>
      </c>
      <c r="F38" s="66">
        <v>12</v>
      </c>
      <c r="G38" s="169">
        <f>F38/1000</f>
        <v>1.2E-2</v>
      </c>
      <c r="H38" s="66">
        <v>9</v>
      </c>
      <c r="I38" s="169">
        <f>H38/1000</f>
        <v>8.9999999999999993E-3</v>
      </c>
      <c r="J38" s="66">
        <v>15</v>
      </c>
      <c r="K38" s="169">
        <f>J38/1000</f>
        <v>1.4999999999999999E-2</v>
      </c>
      <c r="L38" s="66">
        <v>2</v>
      </c>
      <c r="M38" s="169">
        <f>L38/1000</f>
        <v>2E-3</v>
      </c>
      <c r="N38" s="66">
        <v>11</v>
      </c>
      <c r="O38" s="169">
        <f>N38/1000</f>
        <v>1.0999999999999999E-2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5" customHeight="1">
      <c r="A39" s="85">
        <v>24</v>
      </c>
      <c r="B39" s="62" t="s">
        <v>20</v>
      </c>
      <c r="C39" s="88" t="s">
        <v>78</v>
      </c>
      <c r="D39" s="66" t="s">
        <v>370</v>
      </c>
      <c r="E39" s="94"/>
      <c r="F39" s="66" t="s">
        <v>370</v>
      </c>
      <c r="G39" s="94"/>
      <c r="H39" s="66" t="s">
        <v>370</v>
      </c>
      <c r="I39" s="94"/>
      <c r="J39" s="66" t="s">
        <v>370</v>
      </c>
      <c r="K39" s="94"/>
      <c r="L39" s="66" t="s">
        <v>370</v>
      </c>
      <c r="M39" s="94"/>
      <c r="N39" s="66" t="s">
        <v>370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5" customHeight="1">
      <c r="A40" s="85">
        <v>25</v>
      </c>
      <c r="B40" s="62" t="s">
        <v>21</v>
      </c>
      <c r="C40" s="88" t="s">
        <v>78</v>
      </c>
      <c r="D40" s="66">
        <v>0</v>
      </c>
      <c r="E40" s="169">
        <f>D40/1000</f>
        <v>0</v>
      </c>
      <c r="F40" s="66">
        <v>0</v>
      </c>
      <c r="G40" s="169">
        <f>F40/1000</f>
        <v>0</v>
      </c>
      <c r="H40" s="66">
        <v>0</v>
      </c>
      <c r="I40" s="169">
        <f>H40/1000</f>
        <v>0</v>
      </c>
      <c r="J40" s="66">
        <v>0</v>
      </c>
      <c r="K40" s="169">
        <f>J40/1000</f>
        <v>0</v>
      </c>
      <c r="L40" s="66">
        <v>0</v>
      </c>
      <c r="M40" s="169">
        <f>L40/1000</f>
        <v>0</v>
      </c>
      <c r="N40" s="66">
        <v>0</v>
      </c>
      <c r="O40" s="169">
        <f>N40/1000</f>
        <v>0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5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5" customHeight="1">
      <c r="A42" s="85">
        <v>27</v>
      </c>
      <c r="B42" s="62" t="s">
        <v>23</v>
      </c>
      <c r="C42" s="88" t="s">
        <v>78</v>
      </c>
      <c r="D42" s="66">
        <v>4</v>
      </c>
      <c r="E42" s="65">
        <f>D42/1000</f>
        <v>4.0000000000000001E-3</v>
      </c>
      <c r="F42" s="66">
        <v>14</v>
      </c>
      <c r="G42" s="65">
        <f>F42/1000</f>
        <v>1.4E-2</v>
      </c>
      <c r="H42" s="66">
        <v>11</v>
      </c>
      <c r="I42" s="65">
        <f>H42/1000</f>
        <v>1.0999999999999999E-2</v>
      </c>
      <c r="J42" s="66">
        <v>17</v>
      </c>
      <c r="K42" s="65">
        <f>J42/1000</f>
        <v>1.7000000000000001E-2</v>
      </c>
      <c r="L42" s="66">
        <v>2</v>
      </c>
      <c r="M42" s="65">
        <f>L42/1000</f>
        <v>2E-3</v>
      </c>
      <c r="N42" s="66">
        <v>13</v>
      </c>
      <c r="O42" s="65">
        <f>N42/1000</f>
        <v>1.2999999999999999E-2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5" customHeight="1">
      <c r="A43" s="85">
        <v>28</v>
      </c>
      <c r="B43" s="62" t="s">
        <v>24</v>
      </c>
      <c r="C43" s="88" t="s">
        <v>78</v>
      </c>
      <c r="D43" s="66" t="s">
        <v>370</v>
      </c>
      <c r="E43" s="94"/>
      <c r="F43" s="66" t="s">
        <v>370</v>
      </c>
      <c r="G43" s="94"/>
      <c r="H43" s="66" t="s">
        <v>370</v>
      </c>
      <c r="I43" s="94"/>
      <c r="J43" s="66" t="s">
        <v>370</v>
      </c>
      <c r="K43" s="94"/>
      <c r="L43" s="66" t="s">
        <v>370</v>
      </c>
      <c r="M43" s="94"/>
      <c r="N43" s="66" t="s">
        <v>370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5" customHeight="1">
      <c r="A44" s="85">
        <v>29</v>
      </c>
      <c r="B44" s="62" t="s">
        <v>25</v>
      </c>
      <c r="C44" s="88" t="s">
        <v>78</v>
      </c>
      <c r="D44" s="66">
        <v>1</v>
      </c>
      <c r="E44" s="169">
        <f t="shared" ref="E44" si="12">D44/1000</f>
        <v>1E-3</v>
      </c>
      <c r="F44" s="66">
        <v>2</v>
      </c>
      <c r="G44" s="169">
        <f t="shared" ref="G44" si="13">F44/1000</f>
        <v>2E-3</v>
      </c>
      <c r="H44" s="66">
        <v>2</v>
      </c>
      <c r="I44" s="169">
        <f t="shared" ref="I44" si="14">H44/1000</f>
        <v>2E-3</v>
      </c>
      <c r="J44" s="66">
        <v>2</v>
      </c>
      <c r="K44" s="169">
        <f t="shared" ref="K44" si="15">J44/1000</f>
        <v>2E-3</v>
      </c>
      <c r="L44" s="66">
        <v>0</v>
      </c>
      <c r="M44" s="169">
        <f t="shared" ref="M44" si="16">L44/1000</f>
        <v>0</v>
      </c>
      <c r="N44" s="66">
        <v>2</v>
      </c>
      <c r="O44" s="169">
        <f t="shared" ref="O44" si="17">N44/1000</f>
        <v>2E-3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5" customHeight="1">
      <c r="A45" s="85">
        <v>30</v>
      </c>
      <c r="B45" s="62" t="s">
        <v>26</v>
      </c>
      <c r="C45" s="88" t="s">
        <v>78</v>
      </c>
      <c r="D45" s="66">
        <v>0</v>
      </c>
      <c r="E45" s="169">
        <f t="shared" ref="E45" si="18">D45/1000</f>
        <v>0</v>
      </c>
      <c r="F45" s="66">
        <v>0</v>
      </c>
      <c r="G45" s="169">
        <f t="shared" ref="G45" si="19">F45/1000</f>
        <v>0</v>
      </c>
      <c r="H45" s="66">
        <v>0</v>
      </c>
      <c r="I45" s="169">
        <f t="shared" ref="I45" si="20">H45/1000</f>
        <v>0</v>
      </c>
      <c r="J45" s="66">
        <v>0</v>
      </c>
      <c r="K45" s="169">
        <f t="shared" ref="K45" si="21">J45/1000</f>
        <v>0</v>
      </c>
      <c r="L45" s="66">
        <v>0</v>
      </c>
      <c r="M45" s="169">
        <f t="shared" ref="M45" si="22">L45/1000</f>
        <v>0</v>
      </c>
      <c r="N45" s="66">
        <v>0</v>
      </c>
      <c r="O45" s="169">
        <f t="shared" ref="O45" si="23">N45/1000</f>
        <v>0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5" customHeight="1">
      <c r="A46" s="85">
        <v>31</v>
      </c>
      <c r="B46" s="62" t="s">
        <v>27</v>
      </c>
      <c r="C46" s="88" t="s">
        <v>78</v>
      </c>
      <c r="D46" s="66" t="s">
        <v>370</v>
      </c>
      <c r="E46" s="94"/>
      <c r="F46" s="66" t="s">
        <v>370</v>
      </c>
      <c r="G46" s="94"/>
      <c r="H46" s="66" t="s">
        <v>370</v>
      </c>
      <c r="I46" s="94"/>
      <c r="J46" s="66" t="s">
        <v>370</v>
      </c>
      <c r="K46" s="94"/>
      <c r="L46" s="66" t="s">
        <v>370</v>
      </c>
      <c r="M46" s="94"/>
      <c r="N46" s="66" t="s">
        <v>370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5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5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5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5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5" customHeight="1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5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5" customHeight="1">
      <c r="A53" s="85">
        <v>38</v>
      </c>
      <c r="B53" s="62" t="s">
        <v>35</v>
      </c>
      <c r="C53" s="88" t="s">
        <v>78</v>
      </c>
      <c r="D53" s="66">
        <v>6.4</v>
      </c>
      <c r="E53" s="68"/>
      <c r="F53" s="66">
        <v>5.0999999999999996</v>
      </c>
      <c r="G53" s="68"/>
      <c r="H53" s="66">
        <v>5.2</v>
      </c>
      <c r="I53" s="68"/>
      <c r="J53" s="66">
        <v>4.5</v>
      </c>
      <c r="K53" s="68"/>
      <c r="L53" s="66">
        <v>5.8</v>
      </c>
      <c r="M53" s="68"/>
      <c r="N53" s="66">
        <v>4.7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5" customHeight="1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5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5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5" customHeight="1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5" customHeight="1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5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5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0.3</v>
      </c>
      <c r="E61" s="68"/>
      <c r="F61" s="66">
        <v>0.5</v>
      </c>
      <c r="G61" s="68"/>
      <c r="H61" s="66">
        <v>0.5</v>
      </c>
      <c r="I61" s="68"/>
      <c r="J61" s="66">
        <v>0.6</v>
      </c>
      <c r="K61" s="68"/>
      <c r="L61" s="66">
        <v>0.3</v>
      </c>
      <c r="M61" s="68"/>
      <c r="N61" s="66">
        <v>0.4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5" customHeight="1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</v>
      </c>
      <c r="I62" s="68"/>
      <c r="J62" s="66">
        <v>7.1</v>
      </c>
      <c r="K62" s="68"/>
      <c r="L62" s="66">
        <v>7.1</v>
      </c>
      <c r="M62" s="68"/>
      <c r="N62" s="66">
        <v>7.4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5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5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5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0.5</v>
      </c>
      <c r="G65" s="68"/>
      <c r="H65" s="66">
        <v>0.6</v>
      </c>
      <c r="I65" s="68"/>
      <c r="J65" s="66">
        <v>0.8</v>
      </c>
      <c r="K65" s="68"/>
      <c r="L65" s="66">
        <v>0</v>
      </c>
      <c r="M65" s="68"/>
      <c r="N65" s="66">
        <v>0.5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5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5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5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5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5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5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5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5" customHeight="1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5" customHeight="1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5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5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5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5" customHeight="1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5" customHeight="1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5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5" customHeight="1">
      <c r="A81" s="85">
        <v>12</v>
      </c>
      <c r="B81" s="121" t="s">
        <v>54</v>
      </c>
      <c r="C81" s="88" t="s">
        <v>78</v>
      </c>
      <c r="D81" s="68">
        <v>0.8</v>
      </c>
      <c r="E81" s="68"/>
      <c r="F81" s="68">
        <v>0.6</v>
      </c>
      <c r="G81" s="68"/>
      <c r="H81" s="68">
        <v>0.8</v>
      </c>
      <c r="I81" s="68"/>
      <c r="J81" s="68">
        <v>0.5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5" customHeight="1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5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5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5" customHeight="1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5" customHeight="1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5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5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5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5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5" customHeight="1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</v>
      </c>
      <c r="I91" s="68"/>
      <c r="J91" s="68">
        <v>7.1</v>
      </c>
      <c r="K91" s="68"/>
      <c r="L91" s="68">
        <v>7.1</v>
      </c>
      <c r="M91" s="68"/>
      <c r="N91" s="68">
        <v>7.4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5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5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5" customHeight="1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5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5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5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5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5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5" customHeight="1">
      <c r="A100" s="85">
        <v>3</v>
      </c>
      <c r="B100" s="140" t="s">
        <v>59</v>
      </c>
      <c r="C100" s="139" t="s">
        <v>60</v>
      </c>
      <c r="D100" s="68">
        <v>6.2</v>
      </c>
      <c r="E100" s="68"/>
      <c r="F100" s="68">
        <v>6.1</v>
      </c>
      <c r="G100" s="68"/>
      <c r="H100" s="68">
        <v>5</v>
      </c>
      <c r="I100" s="68"/>
      <c r="J100" s="68">
        <v>4.8</v>
      </c>
      <c r="K100" s="68"/>
      <c r="L100" s="68">
        <v>5.2</v>
      </c>
      <c r="M100" s="68"/>
      <c r="N100" s="68">
        <v>5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5" customHeight="1">
      <c r="A101" s="85"/>
      <c r="B101" s="138" t="s">
        <v>219</v>
      </c>
      <c r="C101" s="139"/>
      <c r="D101" s="68">
        <v>0.27</v>
      </c>
      <c r="E101" s="68"/>
      <c r="F101" s="68">
        <v>0.26</v>
      </c>
      <c r="G101" s="68"/>
      <c r="H101" s="68">
        <v>0.21</v>
      </c>
      <c r="I101" s="68"/>
      <c r="J101" s="68">
        <v>0.2</v>
      </c>
      <c r="K101" s="68"/>
      <c r="L101" s="68">
        <v>0.12</v>
      </c>
      <c r="M101" s="68"/>
      <c r="N101" s="68">
        <v>0.12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5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5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5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5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5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8">
      <c r="B1" s="189">
        <v>45809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45809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45810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45811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45812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45813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45814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45815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45816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45817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45818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45819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45820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45821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45822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45823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45824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45825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45826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45827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45828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45829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45830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45831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45832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45833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45834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45835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45836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45837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45838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8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8.5" thickBot="1">
      <c r="A5" t="s">
        <v>184</v>
      </c>
      <c r="B5">
        <v>9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8.5" thickBot="1">
      <c r="A6" t="s">
        <v>185</v>
      </c>
      <c r="AH6" s="173">
        <f>INDEX(C41:AG41,MATCH(MAX(C41:AG41)+1,C41:AG41,1))</f>
        <v>2</v>
      </c>
      <c r="AI6" s="173">
        <f>AH6*1</f>
        <v>2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7">
      <c r="A17" t="s">
        <v>196</v>
      </c>
    </row>
    <row r="18" spans="1:27">
      <c r="A18" t="s">
        <v>197</v>
      </c>
    </row>
    <row r="19" spans="1:27">
      <c r="A19" t="s">
        <v>198</v>
      </c>
    </row>
    <row r="20" spans="1:27">
      <c r="A20" t="s">
        <v>199</v>
      </c>
    </row>
    <row r="21" spans="1:27">
      <c r="A21" t="s">
        <v>200</v>
      </c>
    </row>
    <row r="22" spans="1:27">
      <c r="A22" t="s">
        <v>201</v>
      </c>
    </row>
    <row r="23" spans="1:27">
      <c r="A23" t="s">
        <v>202</v>
      </c>
    </row>
    <row r="24" spans="1:27">
      <c r="A24" t="s">
        <v>203</v>
      </c>
    </row>
    <row r="25" spans="1:27">
      <c r="A25" t="s">
        <v>204</v>
      </c>
    </row>
    <row r="26" spans="1:27">
      <c r="A26" t="s">
        <v>205</v>
      </c>
    </row>
    <row r="27" spans="1:27">
      <c r="A27" t="s">
        <v>206</v>
      </c>
    </row>
    <row r="28" spans="1:27">
      <c r="A28" t="s">
        <v>207</v>
      </c>
    </row>
    <row r="29" spans="1:27">
      <c r="A29" t="s">
        <v>208</v>
      </c>
    </row>
    <row r="30" spans="1:27">
      <c r="A30" t="s">
        <v>209</v>
      </c>
      <c r="C30" t="s">
        <v>371</v>
      </c>
      <c r="D30" t="s">
        <v>372</v>
      </c>
      <c r="E30" t="s">
        <v>373</v>
      </c>
      <c r="F30" t="s">
        <v>371</v>
      </c>
      <c r="G30" t="s">
        <v>371</v>
      </c>
      <c r="H30" t="s">
        <v>372</v>
      </c>
      <c r="I30" t="s">
        <v>374</v>
      </c>
      <c r="J30" t="s">
        <v>375</v>
      </c>
      <c r="K30" t="s">
        <v>376</v>
      </c>
      <c r="L30" t="s">
        <v>377</v>
      </c>
      <c r="M30" t="s">
        <v>373</v>
      </c>
      <c r="N30" t="s">
        <v>378</v>
      </c>
      <c r="O30" t="s">
        <v>374</v>
      </c>
      <c r="P30" t="s">
        <v>377</v>
      </c>
      <c r="Q30" t="s">
        <v>373</v>
      </c>
      <c r="R30" t="s">
        <v>373</v>
      </c>
      <c r="S30" t="s">
        <v>371</v>
      </c>
      <c r="T30" t="s">
        <v>371</v>
      </c>
      <c r="U30" t="s">
        <v>371</v>
      </c>
      <c r="V30" t="s">
        <v>378</v>
      </c>
      <c r="W30" t="s">
        <v>371</v>
      </c>
      <c r="X30" t="s">
        <v>375</v>
      </c>
      <c r="Y30" t="s">
        <v>376</v>
      </c>
      <c r="Z30" t="s">
        <v>379</v>
      </c>
      <c r="AA30" t="s">
        <v>375</v>
      </c>
    </row>
    <row r="31" spans="1:27">
      <c r="A31" t="s">
        <v>210</v>
      </c>
    </row>
    <row r="32" spans="1:27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雨/曇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</v>
      </c>
      <c r="K37" s="2" t="str">
        <f t="shared" si="0"/>
        <v>曇|雨</v>
      </c>
      <c r="L37" s="2" t="str">
        <f t="shared" si="0"/>
        <v>雨</v>
      </c>
      <c r="M37" s="2" t="str">
        <f t="shared" si="0"/>
        <v>雨/曇</v>
      </c>
      <c r="N37" s="2" t="str">
        <f t="shared" si="0"/>
        <v>晴|曇</v>
      </c>
      <c r="O37" s="2" t="str">
        <f t="shared" si="0"/>
        <v>曇|晴</v>
      </c>
      <c r="P37" s="2" t="str">
        <f t="shared" si="0"/>
        <v>雨</v>
      </c>
      <c r="Q37" s="2" t="str">
        <f t="shared" si="0"/>
        <v>雨/曇</v>
      </c>
      <c r="R37" s="2" t="str">
        <f t="shared" si="0"/>
        <v>雨/曇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曇</v>
      </c>
      <c r="Y37" s="2" t="str">
        <f t="shared" si="0"/>
        <v>曇|雨</v>
      </c>
      <c r="Z37" s="2" t="str">
        <f t="shared" si="0"/>
        <v>雨|曇</v>
      </c>
      <c r="AA37" s="2" t="str">
        <f t="shared" si="0"/>
        <v>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</v>
      </c>
      <c r="D41" s="2">
        <f>IF(D37="","",VLOOKUP(D37,変換!$B$31:$C$58,2,FALSE))</f>
        <v>5</v>
      </c>
      <c r="E41" s="2">
        <f>IF(E37="","",VLOOKUP(E37,変換!$B$31:$C$58,2,FALSE))</f>
        <v>12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2</v>
      </c>
      <c r="K41" s="2">
        <f>IF(K37="","",VLOOKUP(K37,変換!$B$31:$C$58,2,FALSE))</f>
        <v>21</v>
      </c>
      <c r="L41" s="2">
        <f>IF(L37="","",VLOOKUP(L37,変換!$B$31:$C$58,2,FALSE))</f>
        <v>3</v>
      </c>
      <c r="M41" s="2">
        <f>IF(M37="","",VLOOKUP(M37,変換!$B$31:$C$58,2,FALSE))</f>
        <v>12</v>
      </c>
      <c r="N41" s="2">
        <f>IF(N37="","",VLOOKUP(N37,変換!$B$31:$C$58,2,FALSE))</f>
        <v>17</v>
      </c>
      <c r="O41" s="2">
        <f>IF(O37="","",VLOOKUP(O37,変換!$B$31:$C$58,2,FALSE))</f>
        <v>20</v>
      </c>
      <c r="P41" s="2">
        <f>IF(P37="","",VLOOKUP(P37,変換!$B$31:$C$58,2,FALSE))</f>
        <v>3</v>
      </c>
      <c r="Q41" s="2">
        <f>IF(Q37="","",VLOOKUP(Q37,変換!$B$31:$C$58,2,FALSE))</f>
        <v>12</v>
      </c>
      <c r="R41" s="2">
        <f>IF(R37="","",VLOOKUP(R37,変換!$B$31:$C$58,2,FALSE))</f>
        <v>12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2</v>
      </c>
      <c r="Y41" s="2">
        <f>IF(Y37="","",VLOOKUP(Y37,変換!$B$31:$C$58,2,FALSE))</f>
        <v>21</v>
      </c>
      <c r="Z41" s="2">
        <f>IF(Z37="","",VLOOKUP(Z37,変換!$B$31:$C$58,2,FALSE))</f>
        <v>24</v>
      </c>
      <c r="AA41" s="2">
        <f>IF(AA37="","",VLOOKUP(AA37,変換!$B$31:$C$58,2,FALSE))</f>
        <v>2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2025-07-29T01:39:54Z</dcterms:modified>
</cp:coreProperties>
</file>