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42D904CC-8DB6-4DE1-9F64-C22990A01F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<sst xmlns="http://schemas.openxmlformats.org/spreadsheetml/2006/main" count="3519" uniqueCount="404">
  <si>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</si>
  <si>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</si>
  <si>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</si>
  <si>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</si>
  <si>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</si>
  <si>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</si>
  <si>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</si>
  <si>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</si>
  <si>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</si>
  <si>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</si>
  <si>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</si>
  <si>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</si>
  <si>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</si>
  <si>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</si>
  <si>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</si>
  <si>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</si>
  <si>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</si>
  <si>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</si>
  <si>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</si>
  <si>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</si>
  <si>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</si>
  <si>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</si>
  <si>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</si>
  <si>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</si>
  <si>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</si>
  <si>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</si>
  <si>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</si>
  <si>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</si>
  <si>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</si>
  <si>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</si>
  <si>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</si>
  <si>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</si>
  <si>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</si>
  <si>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</si>
  <si>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</si>
  <si>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</si>
  <si>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</si>
  <si>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</si>
  <si>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</si>
  <si>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</si>
  <si>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</si>
  <si>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</si>
  <si>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</si>
  <si>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</si>
  <si>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</si>
  <si>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</si>
  <si>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</si>
  <si>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</si>
  <si>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</si>
  <si>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</si>
  <si>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</si>
  <si>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</si>
  <si>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</si>
  <si>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</si>
  <si>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</si>
  <si>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</si>
  <si>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</si>
  <si>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</si>
  <si>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</si>
  <si>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</si>
  <si>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</si>
  <si>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</si>
  <si>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</si>
  <si>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</si>
  <si>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</si>
  <si>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</si>
  <si>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</si>
  <si>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</si>
  <si>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</si>
  <si>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</si>
  <si>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</si>
  <si>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</si>
  <si>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</si>
  <si>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</si>
  <si>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</si>
  <si>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</si>
  <si>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</si>
  <si>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</si>
  <si>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</si>
  <si>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</si>
  <si>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</si>
  <si>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</si>
  <si>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</si>
  <si>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</si>
  <si>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</si>
  <si>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</si>
  <si>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</si>
  <si>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</si>
  <si>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</si>
  <si>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</si>
  <si>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</si>
  <si>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</si>
  <si>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</si>
  <si>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</si>
  <si>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</si>
  <si>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</si>
  <si>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</si>
  <si>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</si>
  <si>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</si>
  <si>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</si>
  <si>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</si>
  <si>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</si>
  <si>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</si>
  <si>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</si>
  <si>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</si>
  <si>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</si>
  <si>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</si>
  <si>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</si>
  <si>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</si>
  <si>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</si>
  <si>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</si>
  <si>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</si>
  <si>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</si>
  <si>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</si>
  <si>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</si>
  <si>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</si>
  <si>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</si>
  <si>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</si>
  <si>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</si>
  <si>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</si>
  <si>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</si>
  <si>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</si>
  <si>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</si>
  <si>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</si>
  <si>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</si>
  <si>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</si>
  <si>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</si>
  <si>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</si>
  <si>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</si>
  <si>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</si>
  <si>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</si>
  <si>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</si>
  <si>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</si>
  <si>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</si>
  <si>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</si>
  <si>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</si>
  <si>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</si>
  <si>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</si>
  <si>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</si>
  <si>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</si>
  <si>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</si>
  <si>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</si>
  <si>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</si>
  <si>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</si>
  <si>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</si>
  <si>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</si>
  <si>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</si>
  <si>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</si>
  <si>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</si>
  <si>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</si>
  <si>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</si>
  <si>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</si>
  <si>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</si>
  <si>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</si>
  <si>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</si>
  <si>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</si>
  <si>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</si>
  <si>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</si>
  <si>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</si>
  <si>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</si>
  <si>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</si>
  <si>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</si>
  <si>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</si>
  <si>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</si>
  <si>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</si>
  <si>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</si>
  <si>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</si>
  <si>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</si>
  <si>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</si>
  <si>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</si>
  <si>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</si>
  <si>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</si>
  <si>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</si>
  <si>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</si>
  <si>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</si>
  <si>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</si>
  <si>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</si>
  <si>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</si>
  <si>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</si>
  <si>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</si>
  <si>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</si>
  <si>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</si>
  <si>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</si>
  <si>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</si>
  <si>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</si>
  <si>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</si>
  <si>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</si>
  <si>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</si>
  <si>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</si>
  <si>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</si>
  <si>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</si>
  <si>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</si>
  <si>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</si>
  <si>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</si>
  <si>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</si>
  <si>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</si>
  <si>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</si>
  <si>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</si>
  <si>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</si>
  <si>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</si>
  <si>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</si>
  <si>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</si>
  <si>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</si>
  <si>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</si>
  <si>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</si>
  <si>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</si>
  <si>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</si>
  <si>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</si>
  <si>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</si>
  <si>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</si>
  <si>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</si>
  <si>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</si>
  <si>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</si>
  <si>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</si>
  <si>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</si>
  <si>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</si>
  <si>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</si>
  <si>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</si>
  <si>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</si>
  <si>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</si>
  <si>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</si>
  <si>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</si>
  <si>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</si>
  <si>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</si>
  <si>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</si>
  <si>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</si>
  <si>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</si>
  <si>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</si>
  <si>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</si>
  <si>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</si>
  <si>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</si>
  <si>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</si>
  <si>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</si>
  <si>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</si>
  <si>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</si>
  <si>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</si>
  <si>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</si>
  <si>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</si>
  <si>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</si>
  <si>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</si>
  <si>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</si>
  <si>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</si>
  <si>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</si>
  <si>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</si>
  <si>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</si>
  <si>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</si>
  <si>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</si>
  <si>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</si>
  <si>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</si>
  <si>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</si>
  <si>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</si>
  <si>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</si>
  <si>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</si>
  <si>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</si>
  <si>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</si>
  <si>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</si>
  <si>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</si>
  <si>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</si>
  <si>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</si>
  <si>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</si>
  <si>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</si>
  <si>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</si>
  <si>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</si>
  <si>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</si>
  <si>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</si>
  <si>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</si>
  <si>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</si>
  <si>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</si>
  <si>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</si>
  <si>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</si>
  <si>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</si>
  <si>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</si>
  <si>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</si>
  <si>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</si>
  <si>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</si>
  <si>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</si>
  <si>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</si>
  <si>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</si>
  <si>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</si>
  <si>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</si>
  <si>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</si>
  <si>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</si>
  <si>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</si>
  <si>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</si>
  <si>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</si>
  <si>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</si>
  <si>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</si>
  <si>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</si>
  <si>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</si>
  <si>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</si>
  <si>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</si>
  <si>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</si>
  <si>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</si>
  <si>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</si>
  <si>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</si>
  <si>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</si>
  <si>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</si>
  <si>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</si>
  <si>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</si>
  <si>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</si>
  <si>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</si>
  <si>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</si>
  <si>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</si>
  <si>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</si>
  <si>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</si>
  <si>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</si>
  <si>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</si>
  <si>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</si>
  <si>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</si>
  <si>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</si>
  <si>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</si>
  <si>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</si>
  <si>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</si>
  <si>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</si>
  <si>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</si>
  <si>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</si>
  <si>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</si>
  <si>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</si>
  <si>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</si>
  <si>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</si>
  <si>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</si>
  <si>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</si>
  <si>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</si>
  <si>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</si>
  <si>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</si>
  <si>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</si>
  <si>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</si>
  <si>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</si>
  <si>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</si>
  <si>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</si>
  <si>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</si>
  <si>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</si>
  <si>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</si>
  <si>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</si>
  <si>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</si>
  <si>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</si>
  <si>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</si>
  <si>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</si>
  <si>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</si>
  <si>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</si>
  <si>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</si>
  <si>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</si>
  <si>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</si>
  <si>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</si>
  <si>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</si>
  <si>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</si>
  <si>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</si>
  <si>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</si>
  <si>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</si>
  <si>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</si>
  <si>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</si>
  <si>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</si>
  <si>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</si>
  <si>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</si>
  <si>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</si>
  <si>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</si>
  <si>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</si>
  <si>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</si>
  <si>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</si>
  <si>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</si>
  <si>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</si>
  <si>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</si>
  <si>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</si>
  <si>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</si>
  <si>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</si>
  <si>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</si>
  <si>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</si>
  <si>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</si>
  <si>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</si>
  <si>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</si>
  <si>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</si>
  <si>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</si>
  <si>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</si>
  <si>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</si>
  <si>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</si>
  <si>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</si>
  <si>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</si>
  <si>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</si>
  <si>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</si>
  <si>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</si>
  <si>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</si>
  <si>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2025/05/12</t>
  </si>
  <si>
    <t>10:01</t>
  </si>
  <si>
    <t>10:24</t>
  </si>
  <si>
    <t>09:26</t>
  </si>
  <si>
    <t>09:51</t>
  </si>
  <si>
    <t>09:06</t>
  </si>
  <si>
    <t>08:50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</si>
  <si>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</si>
  <si>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</si>
  <si>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</si>
  <si>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</si>
  <si>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</si>
  <si>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</si>
  <si>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</si>
  <si>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</si>
  <si>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</si>
  <si>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</si>
  <si>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</si>
  <si>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</si>
  <si>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</si>
  <si>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</si>
  <si>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</si>
  <si>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0.02未満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</si>
</sst>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1" fontId="25" fillId="0" borderId="53" xfId="0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96"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F2" sqref="F2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10">
        <v>45689</v>
      </c>
      <c r="B2" s="210"/>
      <c r="C2" s="211">
        <v>45778</v>
      </c>
      <c r="D2" s="211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16" t="s">
        <v>338</v>
      </c>
      <c r="E4" s="226" t="s">
        <v>341</v>
      </c>
      <c r="F4" s="216" t="s">
        <v>344</v>
      </c>
      <c r="G4" s="226" t="s">
        <v>348</v>
      </c>
      <c r="H4" s="216" t="s">
        <v>350</v>
      </c>
      <c r="I4" s="242" t="s">
        <v>353</v>
      </c>
      <c r="J4" s="214"/>
      <c r="K4" s="230"/>
      <c r="L4" s="228"/>
      <c r="M4" s="216"/>
      <c r="N4" s="226"/>
      <c r="O4" s="244"/>
      <c r="P4" s="250"/>
      <c r="Q4" s="236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17"/>
      <c r="E5" s="227"/>
      <c r="F5" s="217"/>
      <c r="G5" s="227"/>
      <c r="H5" s="217"/>
      <c r="I5" s="243"/>
      <c r="J5" s="215"/>
      <c r="K5" s="231"/>
      <c r="L5" s="229"/>
      <c r="M5" s="217"/>
      <c r="N5" s="227"/>
      <c r="O5" s="245"/>
      <c r="P5" s="251"/>
      <c r="Q5" s="237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18" t="s">
        <v>339</v>
      </c>
      <c r="E6" s="220" t="s">
        <v>342</v>
      </c>
      <c r="F6" s="218" t="s">
        <v>345</v>
      </c>
      <c r="G6" s="224" t="s">
        <v>347</v>
      </c>
      <c r="H6" s="232" t="s">
        <v>351</v>
      </c>
      <c r="I6" s="246" t="s">
        <v>354</v>
      </c>
      <c r="J6" s="222"/>
      <c r="K6" s="234"/>
      <c r="L6" s="220"/>
      <c r="M6" s="218"/>
      <c r="N6" s="220"/>
      <c r="O6" s="248"/>
      <c r="P6" s="238"/>
      <c r="Q6" s="24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19"/>
      <c r="E7" s="221"/>
      <c r="F7" s="219"/>
      <c r="G7" s="225"/>
      <c r="H7" s="233"/>
      <c r="I7" s="247"/>
      <c r="J7" s="223"/>
      <c r="K7" s="235"/>
      <c r="L7" s="221"/>
      <c r="M7" s="219"/>
      <c r="N7" s="221"/>
      <c r="O7" s="249"/>
      <c r="P7" s="239"/>
      <c r="Q7" s="24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">
        <v>381</v>
      </c>
      <c r="E9" s="149" t="s">
        <v>381</v>
      </c>
      <c r="F9" s="149" t="s">
        <v>381</v>
      </c>
      <c r="G9" s="149" t="s">
        <v>381</v>
      </c>
      <c r="H9" s="149" t="s">
        <v>381</v>
      </c>
      <c r="I9" s="192" t="s">
        <v>381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">
        <v>382</v>
      </c>
      <c r="E10" s="66" t="s">
        <v>383</v>
      </c>
      <c r="F10" s="66" t="s">
        <v>384</v>
      </c>
      <c r="G10" s="66" t="s">
        <v>385</v>
      </c>
      <c r="H10" s="66" t="s">
        <v>386</v>
      </c>
      <c r="I10" s="112" t="s">
        <v>387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">
        <v>377</v>
      </c>
      <c r="E11" s="66" t="s">
        <v>377</v>
      </c>
      <c r="F11" s="66" t="s">
        <v>377</v>
      </c>
      <c r="G11" s="66" t="s">
        <v>377</v>
      </c>
      <c r="H11" s="66" t="s">
        <v>377</v>
      </c>
      <c r="I11" s="112" t="s">
        <v>377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">
        <v>375</v>
      </c>
      <c r="E12" s="66" t="s">
        <v>375</v>
      </c>
      <c r="F12" s="66" t="s">
        <v>375</v>
      </c>
      <c r="G12" s="66" t="s">
        <v>375</v>
      </c>
      <c r="H12" s="66" t="s">
        <v>375</v>
      </c>
      <c r="I12" s="112" t="s">
        <v>375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v>14.9</v>
      </c>
      <c r="E13" s="68">
        <v>17.5</v>
      </c>
      <c r="F13" s="68">
        <v>13</v>
      </c>
      <c r="G13" s="68">
        <v>16</v>
      </c>
      <c r="H13" s="68">
        <v>14.8</v>
      </c>
      <c r="I13" s="193">
        <v>16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v>14.7</v>
      </c>
      <c r="E14" s="75">
        <v>16.8</v>
      </c>
      <c r="F14" s="75">
        <v>13</v>
      </c>
      <c r="G14" s="75">
        <v>15.6</v>
      </c>
      <c r="H14" s="75">
        <v>15.3</v>
      </c>
      <c r="I14" s="194">
        <v>16.3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">
        <v>388</v>
      </c>
      <c r="E18" s="90" t="s">
        <v>388</v>
      </c>
      <c r="F18" s="90" t="s">
        <v>388</v>
      </c>
      <c r="G18" s="90" t="s">
        <v>388</v>
      </c>
      <c r="H18" s="90" t="s">
        <v>388</v>
      </c>
      <c r="I18" s="196" t="s">
        <v>388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">
        <v>370</v>
      </c>
      <c r="E19" s="92" t="s">
        <v>370</v>
      </c>
      <c r="F19" s="92" t="s">
        <v>370</v>
      </c>
      <c r="G19" s="92" t="s">
        <v>370</v>
      </c>
      <c r="H19" s="92" t="s">
        <v>370</v>
      </c>
      <c r="I19" s="197" t="s">
        <v>370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">
        <v>389</v>
      </c>
      <c r="E20" s="94" t="s">
        <v>389</v>
      </c>
      <c r="F20" s="94" t="s">
        <v>389</v>
      </c>
      <c r="G20" s="94" t="s">
        <v>389</v>
      </c>
      <c r="H20" s="94" t="s">
        <v>389</v>
      </c>
      <c r="I20" s="198" t="s">
        <v>389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">
        <v>389</v>
      </c>
      <c r="E21" s="94" t="s">
        <v>389</v>
      </c>
      <c r="F21" s="94" t="s">
        <v>389</v>
      </c>
      <c r="G21" s="94" t="s">
        <v>389</v>
      </c>
      <c r="H21" s="94" t="s">
        <v>389</v>
      </c>
      <c r="I21" s="198" t="s">
        <v>389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">
        <v>389</v>
      </c>
      <c r="E22" s="94" t="s">
        <v>389</v>
      </c>
      <c r="F22" s="94" t="s">
        <v>389</v>
      </c>
      <c r="G22" s="94" t="s">
        <v>389</v>
      </c>
      <c r="H22" s="94" t="s">
        <v>389</v>
      </c>
      <c r="I22" s="198" t="s">
        <v>389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">
        <v>390</v>
      </c>
      <c r="E23" s="94" t="s">
        <v>390</v>
      </c>
      <c r="F23" s="94" t="s">
        <v>390</v>
      </c>
      <c r="G23" s="94" t="s">
        <v>390</v>
      </c>
      <c r="H23" s="94" t="s">
        <v>390</v>
      </c>
      <c r="I23" s="198" t="s">
        <v>390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">
        <v>391</v>
      </c>
      <c r="E24" s="94" t="s">
        <v>391</v>
      </c>
      <c r="F24" s="94" t="s">
        <v>391</v>
      </c>
      <c r="G24" s="94" t="s">
        <v>391</v>
      </c>
      <c r="H24" s="94" t="s">
        <v>391</v>
      </c>
      <c r="I24" s="198" t="s">
        <v>391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">
        <v>370</v>
      </c>
      <c r="E25" s="94" t="s">
        <v>370</v>
      </c>
      <c r="F25" s="94" t="s">
        <v>370</v>
      </c>
      <c r="G25" s="94" t="s">
        <v>370</v>
      </c>
      <c r="H25" s="94" t="s">
        <v>370</v>
      </c>
      <c r="I25" s="198" t="s">
        <v>370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>
        <v>0.26</v>
      </c>
      <c r="E26" s="96">
        <v>0.26</v>
      </c>
      <c r="F26" s="96">
        <v>0.18</v>
      </c>
      <c r="G26" s="96">
        <v>0.18</v>
      </c>
      <c r="H26" s="96">
        <v>0.1</v>
      </c>
      <c r="I26" s="199">
        <v>0.1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 t="s">
        <v>392</v>
      </c>
      <c r="E27" s="96" t="s">
        <v>392</v>
      </c>
      <c r="F27" s="96" t="s">
        <v>392</v>
      </c>
      <c r="G27" s="96" t="s">
        <v>392</v>
      </c>
      <c r="H27" s="96" t="s">
        <v>392</v>
      </c>
      <c r="I27" s="199" t="s">
        <v>392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">
        <v>393</v>
      </c>
      <c r="E28" s="96" t="s">
        <v>393</v>
      </c>
      <c r="F28" s="96" t="s">
        <v>393</v>
      </c>
      <c r="G28" s="96" t="s">
        <v>393</v>
      </c>
      <c r="H28" s="96" t="s">
        <v>393</v>
      </c>
      <c r="I28" s="199" t="s">
        <v>393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 t="s">
        <v>392</v>
      </c>
      <c r="E36" s="96">
        <v>0.06</v>
      </c>
      <c r="F36" s="96" t="s">
        <v>392</v>
      </c>
      <c r="G36" s="96" t="s">
        <v>392</v>
      </c>
      <c r="H36" s="96" t="s">
        <v>392</v>
      </c>
      <c r="I36" s="199">
        <v>0.05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">
        <v>394</v>
      </c>
      <c r="E37" s="94" t="s">
        <v>394</v>
      </c>
      <c r="F37" s="94" t="s">
        <v>394</v>
      </c>
      <c r="G37" s="94" t="s">
        <v>394</v>
      </c>
      <c r="H37" s="94" t="s">
        <v>394</v>
      </c>
      <c r="I37" s="198" t="s">
        <v>394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">
        <v>394</v>
      </c>
      <c r="E39" s="94">
        <v>4.0000000000000001E-3</v>
      </c>
      <c r="F39" s="94">
        <v>6.0000000000000001E-3</v>
      </c>
      <c r="G39" s="94">
        <v>8.9999999999999993E-3</v>
      </c>
      <c r="H39" s="94" t="s">
        <v>394</v>
      </c>
      <c r="I39" s="198">
        <v>8.9999999999999993E-3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">
        <v>370</v>
      </c>
      <c r="E41" s="94" t="s">
        <v>370</v>
      </c>
      <c r="F41" s="94" t="s">
        <v>370</v>
      </c>
      <c r="G41" s="94" t="s">
        <v>370</v>
      </c>
      <c r="H41" s="94" t="s">
        <v>370</v>
      </c>
      <c r="I41" s="198" t="s">
        <v>370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">
        <v>394</v>
      </c>
      <c r="E43" s="94">
        <v>1.4E-2</v>
      </c>
      <c r="F43" s="94">
        <v>8.9999999999999993E-3</v>
      </c>
      <c r="G43" s="94">
        <v>1.6E-2</v>
      </c>
      <c r="H43" s="94" t="s">
        <v>394</v>
      </c>
      <c r="I43" s="198">
        <v>1.6E-2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">
        <v>395</v>
      </c>
      <c r="E46" s="94" t="s">
        <v>395</v>
      </c>
      <c r="F46" s="94" t="s">
        <v>395</v>
      </c>
      <c r="G46" s="94" t="s">
        <v>395</v>
      </c>
      <c r="H46" s="94" t="s">
        <v>395</v>
      </c>
      <c r="I46" s="198" t="s">
        <v>395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>
        <v>4.0000000000000001E-3</v>
      </c>
      <c r="E47" s="94" t="s">
        <v>394</v>
      </c>
      <c r="F47" s="94" t="s">
        <v>394</v>
      </c>
      <c r="G47" s="94" t="s">
        <v>394</v>
      </c>
      <c r="H47" s="94" t="s">
        <v>394</v>
      </c>
      <c r="I47" s="198" t="s">
        <v>394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">
        <v>393</v>
      </c>
      <c r="E48" s="96" t="s">
        <v>393</v>
      </c>
      <c r="F48" s="96" t="s">
        <v>393</v>
      </c>
      <c r="G48" s="96" t="s">
        <v>393</v>
      </c>
      <c r="H48" s="96" t="s">
        <v>393</v>
      </c>
      <c r="I48" s="199" t="s">
        <v>393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">
        <v>396</v>
      </c>
      <c r="E49" s="96" t="s">
        <v>396</v>
      </c>
      <c r="F49" s="96" t="s">
        <v>396</v>
      </c>
      <c r="G49" s="96" t="s">
        <v>396</v>
      </c>
      <c r="H49" s="96" t="s">
        <v>396</v>
      </c>
      <c r="I49" s="199" t="s">
        <v>396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>
        <v>3.0000000000000001E-3</v>
      </c>
      <c r="E50" s="94" t="s">
        <v>394</v>
      </c>
      <c r="F50" s="94" t="s">
        <v>394</v>
      </c>
      <c r="G50" s="94" t="s">
        <v>394</v>
      </c>
      <c r="H50" s="94">
        <v>2E-3</v>
      </c>
      <c r="I50" s="198" t="s">
        <v>394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>
        <v>4.4000000000000004</v>
      </c>
      <c r="E51" s="68">
        <v>4.5</v>
      </c>
      <c r="F51" s="68">
        <v>4.4000000000000004</v>
      </c>
      <c r="G51" s="68">
        <v>4.3</v>
      </c>
      <c r="H51" s="68">
        <v>4.8</v>
      </c>
      <c r="I51" s="193">
        <v>4.8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">
        <v>389</v>
      </c>
      <c r="E52" s="94" t="s">
        <v>389</v>
      </c>
      <c r="F52" s="94" t="s">
        <v>389</v>
      </c>
      <c r="G52" s="94" t="s">
        <v>389</v>
      </c>
      <c r="H52" s="94" t="s">
        <v>389</v>
      </c>
      <c r="I52" s="198" t="s">
        <v>389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v>6.3</v>
      </c>
      <c r="E53" s="68">
        <v>4.8</v>
      </c>
      <c r="F53" s="68">
        <v>4.9000000000000004</v>
      </c>
      <c r="G53" s="68">
        <v>4.0999999999999996</v>
      </c>
      <c r="H53" s="68">
        <v>5.6</v>
      </c>
      <c r="I53" s="193">
        <v>4.0999999999999996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>
        <v>16.187653600000001</v>
      </c>
      <c r="E54" s="68">
        <v>16.6365765</v>
      </c>
      <c r="F54" s="68">
        <v>11.4679786</v>
      </c>
      <c r="G54" s="68">
        <v>11.1431787</v>
      </c>
      <c r="H54" s="68">
        <v>11.719701499999999</v>
      </c>
      <c r="I54" s="193">
        <v>11.141650199999999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>
        <v>35</v>
      </c>
      <c r="E55" s="66">
        <v>39</v>
      </c>
      <c r="F55" s="66">
        <v>34</v>
      </c>
      <c r="G55" s="66">
        <v>36</v>
      </c>
      <c r="H55" s="66">
        <v>38</v>
      </c>
      <c r="I55" s="112">
        <v>35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">
        <v>403</v>
      </c>
      <c r="E56" s="96" t="s">
        <v>397</v>
      </c>
      <c r="F56" s="96" t="s">
        <v>397</v>
      </c>
      <c r="G56" s="96" t="s">
        <v>397</v>
      </c>
      <c r="H56" s="96" t="s">
        <v>397</v>
      </c>
      <c r="I56" s="199" t="s">
        <v>397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">
        <v>370</v>
      </c>
      <c r="E59" s="94" t="s">
        <v>370</v>
      </c>
      <c r="F59" s="94" t="s">
        <v>370</v>
      </c>
      <c r="G59" s="94" t="s">
        <v>370</v>
      </c>
      <c r="H59" s="94" t="s">
        <v>370</v>
      </c>
      <c r="I59" s="198" t="s">
        <v>370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">
        <v>398</v>
      </c>
      <c r="E60" s="90" t="s">
        <v>398</v>
      </c>
      <c r="F60" s="90" t="s">
        <v>398</v>
      </c>
      <c r="G60" s="90" t="s">
        <v>398</v>
      </c>
      <c r="H60" s="90" t="s">
        <v>398</v>
      </c>
      <c r="I60" s="196" t="s">
        <v>398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0.5</v>
      </c>
      <c r="E61" s="68">
        <v>0.6</v>
      </c>
      <c r="F61" s="68">
        <v>0.7</v>
      </c>
      <c r="G61" s="68">
        <v>0.8</v>
      </c>
      <c r="H61" s="68">
        <v>0.5</v>
      </c>
      <c r="I61" s="193">
        <v>0.7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v>7</v>
      </c>
      <c r="E62" s="68">
        <v>7.2</v>
      </c>
      <c r="F62" s="68">
        <v>7.1</v>
      </c>
      <c r="G62" s="68">
        <v>7.1</v>
      </c>
      <c r="H62" s="68">
        <v>7.2</v>
      </c>
      <c r="I62" s="193">
        <v>7.3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">
        <v>399</v>
      </c>
      <c r="E63" s="66" t="s">
        <v>399</v>
      </c>
      <c r="F63" s="66" t="s">
        <v>399</v>
      </c>
      <c r="G63" s="66" t="s">
        <v>399</v>
      </c>
      <c r="H63" s="66" t="s">
        <v>399</v>
      </c>
      <c r="I63" s="112" t="s">
        <v>399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">
        <v>399</v>
      </c>
      <c r="E64" s="66" t="s">
        <v>399</v>
      </c>
      <c r="F64" s="66" t="s">
        <v>399</v>
      </c>
      <c r="G64" s="66" t="s">
        <v>399</v>
      </c>
      <c r="H64" s="66" t="s">
        <v>399</v>
      </c>
      <c r="I64" s="112" t="s">
        <v>399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 t="s">
        <v>400</v>
      </c>
      <c r="E65" s="68">
        <v>0.6</v>
      </c>
      <c r="F65" s="68">
        <v>0.6</v>
      </c>
      <c r="G65" s="68">
        <v>0.8</v>
      </c>
      <c r="H65" s="68" t="s">
        <v>400</v>
      </c>
      <c r="I65" s="193">
        <v>0.6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">
        <v>401</v>
      </c>
      <c r="E66" s="107" t="s">
        <v>401</v>
      </c>
      <c r="F66" s="107" t="s">
        <v>401</v>
      </c>
      <c r="G66" s="107" t="s">
        <v>401</v>
      </c>
      <c r="H66" s="107" t="s">
        <v>401</v>
      </c>
      <c r="I66" s="201" t="s">
        <v>401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12">
        <v>45689</v>
      </c>
      <c r="B68" s="212"/>
      <c r="C68" s="213">
        <v>45778</v>
      </c>
      <c r="D68" s="213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">
        <v>389</v>
      </c>
      <c r="E70" s="94" t="s">
        <v>389</v>
      </c>
      <c r="F70" s="94" t="s">
        <v>389</v>
      </c>
      <c r="G70" s="94" t="s">
        <v>389</v>
      </c>
      <c r="H70" s="94" t="s">
        <v>389</v>
      </c>
      <c r="I70" s="198" t="s">
        <v>389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">
        <v>402</v>
      </c>
      <c r="E71" s="90" t="s">
        <v>402</v>
      </c>
      <c r="F71" s="90" t="s">
        <v>402</v>
      </c>
      <c r="G71" s="90" t="s">
        <v>402</v>
      </c>
      <c r="H71" s="90" t="s">
        <v>402</v>
      </c>
      <c r="I71" s="196" t="s">
        <v>402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">
        <v>389</v>
      </c>
      <c r="E72" s="94" t="s">
        <v>389</v>
      </c>
      <c r="F72" s="94" t="s">
        <v>389</v>
      </c>
      <c r="G72" s="94" t="s">
        <v>389</v>
      </c>
      <c r="H72" s="94" t="s">
        <v>389</v>
      </c>
      <c r="I72" s="198" t="s">
        <v>389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0.5</v>
      </c>
      <c r="F81" s="68">
        <v>0.8</v>
      </c>
      <c r="G81" s="68">
        <v>0.6</v>
      </c>
      <c r="H81" s="68">
        <v>0.8</v>
      </c>
      <c r="I81" s="193">
        <v>0.6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>
        <v>16.187653600000001</v>
      </c>
      <c r="E82" s="68">
        <v>16.6365765</v>
      </c>
      <c r="F82" s="68">
        <v>11.4679786</v>
      </c>
      <c r="G82" s="68">
        <v>11.1431787</v>
      </c>
      <c r="H82" s="68">
        <v>11.719701499999999</v>
      </c>
      <c r="I82" s="193">
        <v>11.141650199999999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">
        <v>389</v>
      </c>
      <c r="E83" s="94" t="s">
        <v>389</v>
      </c>
      <c r="F83" s="94" t="s">
        <v>389</v>
      </c>
      <c r="G83" s="94" t="s">
        <v>389</v>
      </c>
      <c r="H83" s="94" t="s">
        <v>389</v>
      </c>
      <c r="I83" s="198" t="s">
        <v>389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>
        <v>2.9</v>
      </c>
      <c r="E84" s="68">
        <v>1.8</v>
      </c>
      <c r="F84" s="68">
        <v>2.2000000000000002</v>
      </c>
      <c r="G84" s="68">
        <v>1.8</v>
      </c>
      <c r="H84" s="68">
        <v>1.7</v>
      </c>
      <c r="I84" s="193">
        <v>1.3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>
        <v>35</v>
      </c>
      <c r="E89" s="66">
        <v>39</v>
      </c>
      <c r="F89" s="66">
        <v>34</v>
      </c>
      <c r="G89" s="66">
        <v>36</v>
      </c>
      <c r="H89" s="66">
        <v>38</v>
      </c>
      <c r="I89" s="112">
        <v>35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">
        <v>401</v>
      </c>
      <c r="E90" s="68" t="s">
        <v>401</v>
      </c>
      <c r="F90" s="68" t="s">
        <v>401</v>
      </c>
      <c r="G90" s="68" t="s">
        <v>401</v>
      </c>
      <c r="H90" s="68" t="s">
        <v>401</v>
      </c>
      <c r="I90" s="193" t="s">
        <v>401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v>7</v>
      </c>
      <c r="E91" s="68">
        <v>7.2</v>
      </c>
      <c r="F91" s="68">
        <v>7.1</v>
      </c>
      <c r="G91" s="68">
        <v>7.1</v>
      </c>
      <c r="H91" s="68">
        <v>7.2</v>
      </c>
      <c r="I91" s="193">
        <v>7.3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>
        <v>-2.3075719158736039</v>
      </c>
      <c r="F92" s="68">
        <v>-2.7135799614240725</v>
      </c>
      <c r="G92" s="68">
        <v>-2.727370369426005</v>
      </c>
      <c r="H92" s="68">
        <v>-2.5262893261850179</v>
      </c>
      <c r="I92" s="193">
        <v>-2.4402611553979034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">
        <v>393</v>
      </c>
      <c r="E95" s="96" t="s">
        <v>393</v>
      </c>
      <c r="F95" s="96" t="s">
        <v>393</v>
      </c>
      <c r="G95" s="96" t="s">
        <v>393</v>
      </c>
      <c r="H95" s="96" t="s">
        <v>393</v>
      </c>
      <c r="I95" s="199" t="s">
        <v>393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>
        <v>3.3</v>
      </c>
      <c r="E98" s="137">
        <v>2.1</v>
      </c>
      <c r="F98" s="137">
        <v>2.5</v>
      </c>
      <c r="G98" s="137">
        <v>2.1</v>
      </c>
      <c r="H98" s="137">
        <v>1.9</v>
      </c>
      <c r="I98" s="203">
        <v>1.5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>
        <v>16.399999999999999</v>
      </c>
      <c r="E99" s="68">
        <v>17.3</v>
      </c>
      <c r="F99" s="68">
        <v>14.2</v>
      </c>
      <c r="G99" s="68">
        <v>12.9</v>
      </c>
      <c r="H99" s="68">
        <v>15.9</v>
      </c>
      <c r="I99" s="193">
        <v>15.5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v>5.9</v>
      </c>
      <c r="E100" s="68">
        <v>6</v>
      </c>
      <c r="F100" s="68">
        <v>4.8</v>
      </c>
      <c r="G100" s="68">
        <v>4.7</v>
      </c>
      <c r="H100" s="68">
        <v>5.0999999999999996</v>
      </c>
      <c r="I100" s="193">
        <v>4.9000000000000004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>
        <v>0.26</v>
      </c>
      <c r="E101" s="96">
        <v>0.26</v>
      </c>
      <c r="F101" s="96">
        <v>0.18</v>
      </c>
      <c r="G101" s="96">
        <v>0.18</v>
      </c>
      <c r="H101" s="96">
        <v>0.1</v>
      </c>
      <c r="I101" s="199">
        <v>0.1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12">
        <v>45689</v>
      </c>
      <c r="B130" s="212"/>
      <c r="C130" s="213">
        <v>45778</v>
      </c>
      <c r="D130" s="213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Q4:Q5"/>
    <mergeCell ref="P6:P7"/>
    <mergeCell ref="Q6:Q7"/>
    <mergeCell ref="I4:I5"/>
    <mergeCell ref="O4:O5"/>
    <mergeCell ref="I6:I7"/>
    <mergeCell ref="O6:O7"/>
    <mergeCell ref="P4:P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</mergeCells>
  <phoneticPr fontId="2"/>
  <conditionalFormatting sqref="D18:H18">
    <cfRule type="containsText" dxfId="95" priority="190" operator="containsText" text="0.0003未満">
      <formula>NOT(ISERROR(SEARCH("0.0003未満",D18)))</formula>
    </cfRule>
  </conditionalFormatting>
  <conditionalFormatting sqref="D18:I18">
    <cfRule type="cellIs" dxfId="94" priority="1957" operator="greaterThan">
      <formula>#REF!</formula>
    </cfRule>
    <cfRule type="cellIs" dxfId="93" priority="1958" operator="greaterThan">
      <formula>#REF!</formula>
    </cfRule>
  </conditionalFormatting>
  <conditionalFormatting sqref="D82:I82">
    <cfRule type="cellIs" dxfId="92" priority="1963" operator="notBetween">
      <formula>#REF!</formula>
      <formula>#REF!</formula>
    </cfRule>
  </conditionalFormatting>
  <conditionalFormatting sqref="D89:I89">
    <cfRule type="cellIs" dxfId="91" priority="1964" operator="notBetween">
      <formula>#REF!</formula>
      <formula>#REF!</formula>
    </cfRule>
  </conditionalFormatting>
  <conditionalFormatting sqref="D62:J62">
    <cfRule type="cellIs" dxfId="90" priority="1961" operator="notBetween">
      <formula>#REF!</formula>
      <formula>#REF!</formula>
    </cfRule>
    <cfRule type="cellIs" dxfId="89" priority="1962" operator="greaterThan">
      <formula>#REF!</formula>
    </cfRule>
  </conditionalFormatting>
  <conditionalFormatting sqref="D16:N67 E68:N68 D69:N105">
    <cfRule type="containsBlanks" dxfId="88" priority="2">
      <formula>LEN(TRIM(D16))=0</formula>
    </cfRule>
    <cfRule type="endsWith" dxfId="87" priority="6" operator="endsWith" text="未満">
      <formula>RIGHT(D16,LEN("未満"))="未満"</formula>
    </cfRule>
  </conditionalFormatting>
  <conditionalFormatting sqref="D63:N63">
    <cfRule type="containsText" dxfId="86" priority="200" operator="containsText" text="あり">
      <formula>NOT(ISERROR(SEARCH("あり",D63)))</formula>
    </cfRule>
  </conditionalFormatting>
  <conditionalFormatting sqref="D64:N64">
    <cfRule type="containsText" priority="3" operator="containsText" text="異常なし">
      <formula>NOT(ISERROR(SEARCH("異常なし",D64)))</formula>
    </cfRule>
    <cfRule type="notContainsText" dxfId="85" priority="7" operator="notContains" text="異常なし">
      <formula>ISERROR(SEARCH("異常なし",D64))</formula>
    </cfRule>
    <cfRule type="expression" dxfId="84" priority="1">
      <formula>D$64=""</formula>
    </cfRule>
  </conditionalFormatting>
  <conditionalFormatting sqref="D70:N71 D73:N75 D80:N81 D83:N88 D90:N95">
    <cfRule type="cellIs" dxfId="83" priority="1965" operator="greaterThan">
      <formula>#REF!</formula>
    </cfRule>
  </conditionalFormatting>
  <conditionalFormatting sqref="D96:N96">
    <cfRule type="cellIs" dxfId="82" priority="1970" operator="greaterThan">
      <formula>#REF!</formula>
    </cfRule>
  </conditionalFormatting>
  <conditionalFormatting sqref="D104:N105">
    <cfRule type="beginsWith" dxfId="81" priority="1331" operator="beginsWith" text="検出">
      <formula>LEFT(D104,LEN("検出"))="検出"</formula>
    </cfRule>
  </conditionalFormatting>
  <conditionalFormatting sqref="D16:Q16">
    <cfRule type="cellIs" dxfId="80" priority="1971" operator="greaterThan">
      <formula>#REF!</formula>
    </cfRule>
    <cfRule type="cellIs" dxfId="79" priority="1972" operator="greaterThan">
      <formula>#REF!</formula>
    </cfRule>
  </conditionalFormatting>
  <conditionalFormatting sqref="D17:Q17">
    <cfRule type="beginsWith" dxfId="78" priority="14" operator="beginsWith" text="検出">
      <formula>LEFT(D17,LEN("検出"))="検出"</formula>
    </cfRule>
  </conditionalFormatting>
  <conditionalFormatting sqref="D19:Q19">
    <cfRule type="containsText" dxfId="77" priority="1973" operator="containsText" text="0.00005未満">
      <formula>NOT(ISERROR(SEARCH("0.00005未満",D19)))</formula>
    </cfRule>
    <cfRule type="cellIs" dxfId="76" priority="1974" operator="greaterThan">
      <formula>#REF!</formula>
    </cfRule>
    <cfRule type="cellIs" dxfId="75" priority="1975" operator="greaterThan">
      <formula>#REF!</formula>
    </cfRule>
  </conditionalFormatting>
  <conditionalFormatting sqref="D20:Q20">
    <cfRule type="cellIs" dxfId="74" priority="1976" operator="greaterThan">
      <formula>#REF!</formula>
    </cfRule>
    <cfRule type="cellIs" dxfId="73" priority="1977" operator="greaterThan">
      <formula>#REF!</formula>
    </cfRule>
  </conditionalFormatting>
  <conditionalFormatting sqref="D20:Q22">
    <cfRule type="containsText" dxfId="72" priority="19" operator="containsText" text="0.001未満">
      <formula>NOT(ISERROR(SEARCH("0.001未満",D20)))</formula>
    </cfRule>
  </conditionalFormatting>
  <conditionalFormatting sqref="D21:Q21">
    <cfRule type="cellIs" dxfId="71" priority="1959" operator="greaterThan">
      <formula>#REF!</formula>
    </cfRule>
    <cfRule type="cellIs" dxfId="70" priority="1960" operator="greaterThan">
      <formula>#REF!</formula>
    </cfRule>
  </conditionalFormatting>
  <conditionalFormatting sqref="D22:Q22">
    <cfRule type="cellIs" dxfId="69" priority="1979" operator="greaterThan">
      <formula>#REF!</formula>
    </cfRule>
    <cfRule type="cellIs" dxfId="68" priority="1978" operator="greaterThan">
      <formula>#REF!</formula>
    </cfRule>
  </conditionalFormatting>
  <conditionalFormatting sqref="D23:Q23">
    <cfRule type="containsText" dxfId="67" priority="1980" operator="containsText" text="0.005未満">
      <formula>NOT(ISERROR(SEARCH("0.005未満",D23)))</formula>
    </cfRule>
    <cfRule type="cellIs" dxfId="66" priority="1981" operator="greaterThan">
      <formula>#REF!</formula>
    </cfRule>
    <cfRule type="cellIs" dxfId="65" priority="1982" operator="greaterThan">
      <formula>#REF!</formula>
    </cfRule>
  </conditionalFormatting>
  <conditionalFormatting sqref="D24:Q24">
    <cfRule type="cellIs" dxfId="64" priority="1985" operator="greaterThan">
      <formula>#REF!</formula>
    </cfRule>
    <cfRule type="containsText" dxfId="63" priority="1983" operator="containsText" text="0.004未満">
      <formula>NOT(ISERROR(SEARCH("0.004未満",D24)))</formula>
    </cfRule>
    <cfRule type="cellIs" dxfId="62" priority="1984" operator="greaterThan">
      <formula>#REF!</formula>
    </cfRule>
  </conditionalFormatting>
  <conditionalFormatting sqref="D25:Q25">
    <cfRule type="containsText" dxfId="61" priority="1986" operator="containsText" text="0.001未満">
      <formula>NOT(ISERROR(SEARCH("0.001未満",D25)))</formula>
    </cfRule>
    <cfRule type="cellIs" dxfId="60" priority="1987" operator="greaterThan">
      <formula>#REF!</formula>
    </cfRule>
    <cfRule type="cellIs" dxfId="59" priority="1988" operator="greaterThan">
      <formula>#REF!</formula>
    </cfRule>
  </conditionalFormatting>
  <conditionalFormatting sqref="D26:Q26">
    <cfRule type="containsText" dxfId="58" priority="1989" operator="containsText" text="0.02未満">
      <formula>NOT(ISERROR(SEARCH("0.02未満",D26)))</formula>
    </cfRule>
    <cfRule type="cellIs" dxfId="57" priority="1990" operator="greaterThan">
      <formula>#REF!</formula>
    </cfRule>
    <cfRule type="cellIs" dxfId="56" priority="1991" operator="greaterThan">
      <formula>#REF!</formula>
    </cfRule>
  </conditionalFormatting>
  <conditionalFormatting sqref="D27:Q27">
    <cfRule type="containsText" dxfId="55" priority="1992" operator="containsText" text="0.05未満">
      <formula>NOT(ISERROR(SEARCH("0.05未満",D27)))</formula>
    </cfRule>
    <cfRule type="cellIs" dxfId="54" priority="1993" operator="greaterThan">
      <formula>#REF!</formula>
    </cfRule>
    <cfRule type="cellIs" dxfId="53" priority="1994" operator="greaterThan">
      <formula>#REF!</formula>
    </cfRule>
  </conditionalFormatting>
  <conditionalFormatting sqref="D28:Q28">
    <cfRule type="containsText" dxfId="52" priority="1995" operator="containsText" text="0.01未満">
      <formula>NOT(ISERROR(SEARCH("0.01未満",D28)))</formula>
    </cfRule>
    <cfRule type="cellIs" dxfId="51" priority="1996" operator="greaterThan">
      <formula>#REF!</formula>
    </cfRule>
    <cfRule type="cellIs" dxfId="50" priority="1997" operator="greaterThan">
      <formula>#REF!</formula>
    </cfRule>
  </conditionalFormatting>
  <conditionalFormatting sqref="D29:Q29">
    <cfRule type="containsText" dxfId="49" priority="1998" operator="containsText" text="0.0002未満">
      <formula>NOT(ISERROR(SEARCH("0.0002未満",D29)))</formula>
    </cfRule>
    <cfRule type="cellIs" dxfId="48" priority="1999" operator="greaterThan">
      <formula>#REF!</formula>
    </cfRule>
    <cfRule type="cellIs" dxfId="47" priority="2000" operator="greaterThan">
      <formula>#REF!</formula>
    </cfRule>
  </conditionalFormatting>
  <conditionalFormatting sqref="D30:Q30">
    <cfRule type="cellIs" dxfId="46" priority="2002" operator="greaterThan">
      <formula>#REF!</formula>
    </cfRule>
    <cfRule type="cellIs" dxfId="45" priority="2003" operator="greaterThan">
      <formula>#REF!</formula>
    </cfRule>
    <cfRule type="containsText" dxfId="44" priority="2001" operator="containsText" text="0.001未満">
      <formula>NOT(ISERROR(SEARCH("0.001未満",D30)))</formula>
    </cfRule>
  </conditionalFormatting>
  <conditionalFormatting sqref="D31:Q31">
    <cfRule type="containsText" dxfId="43" priority="2004" operator="containsText" text="0.004未満">
      <formula>NOT(ISERROR(SEARCH("0.004未満",D31)))</formula>
    </cfRule>
    <cfRule type="cellIs" dxfId="42" priority="2005" operator="greaterThan">
      <formula>#REF!</formula>
    </cfRule>
    <cfRule type="cellIs" dxfId="41" priority="2006" operator="greaterThan">
      <formula>#REF!</formula>
    </cfRule>
  </conditionalFormatting>
  <conditionalFormatting sqref="D32:Q32">
    <cfRule type="cellIs" dxfId="40" priority="2007" operator="greaterThan">
      <formula>#REF!</formula>
    </cfRule>
    <cfRule type="cellIs" dxfId="39" priority="2008" operator="greaterThan">
      <formula>#REF!</formula>
    </cfRule>
  </conditionalFormatting>
  <conditionalFormatting sqref="D32:Q35">
    <cfRule type="containsText" dxfId="38" priority="31" operator="containsText" text="0.001未満">
      <formula>NOT(ISERROR(SEARCH("0.001未満",D32)))</formula>
    </cfRule>
  </conditionalFormatting>
  <conditionalFormatting sqref="D33:Q35">
    <cfRule type="cellIs" dxfId="37" priority="2009" operator="greaterThan">
      <formula>#REF!</formula>
    </cfRule>
    <cfRule type="cellIs" dxfId="36" priority="2010" operator="greaterThan">
      <formula>#REF!</formula>
    </cfRule>
  </conditionalFormatting>
  <conditionalFormatting sqref="D36:Q36">
    <cfRule type="cellIs" dxfId="35" priority="2017" operator="greaterThan">
      <formula>#REF!</formula>
    </cfRule>
    <cfRule type="cellIs" dxfId="34" priority="2016" operator="greaterThan">
      <formula>#REF!</formula>
    </cfRule>
    <cfRule type="containsText" dxfId="33" priority="2015" operator="containsText" text="0.05未満">
      <formula>NOT(ISERROR(SEARCH("0.05未満",D36)))</formula>
    </cfRule>
  </conditionalFormatting>
  <conditionalFormatting sqref="D37:Q37">
    <cfRule type="containsText" dxfId="32" priority="2018" operator="containsText" text="0.002未満">
      <formula>NOT(ISERROR(SEARCH("0.002未満",D37)))</formula>
    </cfRule>
    <cfRule type="cellIs" dxfId="31" priority="2019" operator="greaterThan">
      <formula>#REF!</formula>
    </cfRule>
    <cfRule type="cellIs" dxfId="30" priority="2020" operator="greaterThan">
      <formula>#REF!</formula>
    </cfRule>
  </conditionalFormatting>
  <conditionalFormatting sqref="D38:Q38">
    <cfRule type="containsText" dxfId="29" priority="2021" operator="containsText" text="0.001未満">
      <formula>NOT(ISERROR(SEARCH("0.001未満",D38)))</formula>
    </cfRule>
    <cfRule type="cellIs" dxfId="28" priority="2022" operator="greaterThan">
      <formula>#REF!</formula>
    </cfRule>
    <cfRule type="cellIs" dxfId="27" priority="2023" operator="greaterThan">
      <formula>#REF!</formula>
    </cfRule>
  </conditionalFormatting>
  <conditionalFormatting sqref="D39:Q39">
    <cfRule type="containsText" dxfId="26" priority="2024" operator="containsText" text="0.002未満">
      <formula>NOT(ISERROR(SEARCH("0.002未満",D39)))</formula>
    </cfRule>
    <cfRule type="cellIs" dxfId="25" priority="2025" operator="greaterThan">
      <formula>#REF!</formula>
    </cfRule>
    <cfRule type="cellIs" dxfId="24" priority="2026" operator="greaterThan">
      <formula>#REF!</formula>
    </cfRule>
  </conditionalFormatting>
  <conditionalFormatting sqref="D40:Q40">
    <cfRule type="cellIs" dxfId="23" priority="2027" operator="greaterThan">
      <formula>#REF!</formula>
    </cfRule>
    <cfRule type="cellIs" dxfId="22" priority="2028" operator="greaterThan">
      <formula>#REF!</formula>
    </cfRule>
  </conditionalFormatting>
  <conditionalFormatting sqref="D40:Q42">
    <cfRule type="containsText" dxfId="21" priority="24" operator="containsText" text="0.001未満">
      <formula>NOT(ISERROR(SEARCH("0.001未満",D40)))</formula>
    </cfRule>
  </conditionalFormatting>
  <conditionalFormatting sqref="D41:Q42">
    <cfRule type="cellIs" dxfId="20" priority="2030" operator="greaterThan">
      <formula>#REF!</formula>
    </cfRule>
    <cfRule type="cellIs" dxfId="19" priority="2029" operator="greaterThan">
      <formula>#REF!</formula>
    </cfRule>
  </conditionalFormatting>
  <conditionalFormatting sqref="D43:Q43">
    <cfRule type="containsText" dxfId="18" priority="2033" operator="containsText" text="0.002未満">
      <formula>NOT(ISERROR(SEARCH("0.002未満",D43)))</formula>
    </cfRule>
    <cfRule type="cellIs" dxfId="17" priority="2034" operator="greaterThan">
      <formula>#REF!</formula>
    </cfRule>
    <cfRule type="cellIs" dxfId="16" priority="2035" operator="greaterThan">
      <formula>#REF!</formula>
    </cfRule>
  </conditionalFormatting>
  <conditionalFormatting sqref="D44:Q44">
    <cfRule type="cellIs" dxfId="15" priority="2038" operator="greaterThan">
      <formula>#REF!</formula>
    </cfRule>
    <cfRule type="containsText" dxfId="14" priority="2036" operator="containsText" text="0.001未満">
      <formula>NOT(ISERROR(SEARCH("0.001未満",D44)))</formula>
    </cfRule>
    <cfRule type="cellIs" dxfId="13" priority="2037" operator="greaterThan">
      <formula>#REF!</formula>
    </cfRule>
  </conditionalFormatting>
  <conditionalFormatting sqref="D45:Q45">
    <cfRule type="cellIs" dxfId="12" priority="2039" operator="greaterThan">
      <formula>#REF!</formula>
    </cfRule>
    <cfRule type="cellIs" dxfId="11" priority="2040" operator="greaterThan">
      <formula>#REF!</formula>
    </cfRule>
  </conditionalFormatting>
  <conditionalFormatting sqref="D46:Q61">
    <cfRule type="cellIs" dxfId="10" priority="2041" operator="greaterThan">
      <formula>#REF!</formula>
    </cfRule>
    <cfRule type="cellIs" dxfId="9" priority="2042" operator="greaterThan">
      <formula>#REF!</formula>
    </cfRule>
  </conditionalFormatting>
  <conditionalFormatting sqref="D65:Q66">
    <cfRule type="cellIs" dxfId="8" priority="2074" operator="greaterThan">
      <formula>#REF!</formula>
    </cfRule>
    <cfRule type="cellIs" dxfId="7" priority="2073" operator="greaterThan">
      <formula>#REF!</formula>
    </cfRule>
  </conditionalFormatting>
  <conditionalFormatting sqref="D72:Q72 D78:Q79">
    <cfRule type="cellIs" dxfId="6" priority="2077" operator="greaterThan">
      <formula>#REF!</formula>
    </cfRule>
    <cfRule type="cellIs" dxfId="5" priority="2078" operator="greaterThan">
      <formula>#REF!</formula>
    </cfRule>
  </conditionalFormatting>
  <conditionalFormatting sqref="E21:K21">
    <cfRule type="containsText" dxfId="4" priority="9" operator="containsText" text="0.001未満">
      <formula>NOT(ISERROR(SEARCH("0.001未満",E21)))</formula>
    </cfRule>
  </conditionalFormatting>
  <conditionalFormatting sqref="J18:Q18">
    <cfRule type="cellIs" dxfId="3" priority="2085" operator="greaterThan">
      <formula>#REF!</formula>
    </cfRule>
    <cfRule type="containsText" dxfId="2" priority="2083" operator="containsText" text="0.0003未満">
      <formula>NOT(ISERROR(SEARCH("0.0003未満",J18)))</formula>
    </cfRule>
    <cfRule type="cellIs" dxfId="1" priority="2084" operator="greaterThan">
      <formula>#REF!</formula>
    </cfRule>
  </conditionalFormatting>
  <conditionalFormatting sqref="M21:N21">
    <cfRule type="containsText" dxfId="0" priority="1324" operator="containsText" text="0.001未満">
      <formula>NOT(ISERROR(SEARCH("0.001未満",M21)))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12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9</v>
      </c>
      <c r="AI6" s="173">
        <f>AH6*1</f>
        <v>9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371</v>
      </c>
      <c r="D34" t="s">
        <v>372</v>
      </c>
      <c r="E34" t="s">
        <v>373</v>
      </c>
      <c r="F34" t="s">
        <v>373</v>
      </c>
      <c r="G34" t="s">
        <v>371</v>
      </c>
      <c r="H34" t="s">
        <v>374</v>
      </c>
      <c r="I34" t="s">
        <v>375</v>
      </c>
      <c r="J34" t="s">
        <v>376</v>
      </c>
      <c r="K34" t="s">
        <v>377</v>
      </c>
      <c r="L34" t="s">
        <v>372</v>
      </c>
      <c r="M34" t="s">
        <v>377</v>
      </c>
      <c r="N34" t="s">
        <v>375</v>
      </c>
      <c r="O34" t="s">
        <v>371</v>
      </c>
      <c r="P34" t="s">
        <v>376</v>
      </c>
      <c r="Q34" t="s">
        <v>371</v>
      </c>
      <c r="R34" t="s">
        <v>378</v>
      </c>
      <c r="S34" t="s">
        <v>372</v>
      </c>
      <c r="T34" t="s">
        <v>378</v>
      </c>
      <c r="U34" t="s">
        <v>378</v>
      </c>
      <c r="V34" t="s">
        <v>371</v>
      </c>
      <c r="W34" t="s">
        <v>379</v>
      </c>
      <c r="X34" t="s">
        <v>372</v>
      </c>
      <c r="Y34" t="s">
        <v>378</v>
      </c>
      <c r="Z34" t="s">
        <v>377</v>
      </c>
      <c r="AA34" t="s">
        <v>372</v>
      </c>
      <c r="AB34" t="s">
        <v>378</v>
      </c>
      <c r="AC34" t="s">
        <v>380</v>
      </c>
      <c r="AD34" t="s">
        <v>371</v>
      </c>
      <c r="AE34" t="s">
        <v>377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曇/晴</v>
      </c>
      <c r="F37" s="2" t="str">
        <f t="shared" si="0"/>
        <v>曇/晴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曇/雨</v>
      </c>
      <c r="L37" s="2" t="str">
        <f t="shared" si="0"/>
        <v>雨/曇</v>
      </c>
      <c r="M37" s="2" t="str">
        <f t="shared" si="0"/>
        <v>曇/雨</v>
      </c>
      <c r="N37" s="2" t="str">
        <f t="shared" si="0"/>
        <v>雨/晴</v>
      </c>
      <c r="O37" s="2" t="str">
        <f t="shared" si="0"/>
        <v>晴/曇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</v>
      </c>
      <c r="S37" s="2" t="str">
        <f t="shared" si="0"/>
        <v>雨/曇</v>
      </c>
      <c r="T37" s="2" t="str">
        <f t="shared" si="0"/>
        <v>曇</v>
      </c>
      <c r="U37" s="2" t="str">
        <f t="shared" si="0"/>
        <v>曇</v>
      </c>
      <c r="V37" s="2" t="str">
        <f t="shared" si="0"/>
        <v>晴/曇</v>
      </c>
      <c r="W37" s="2" t="str">
        <f t="shared" si="0"/>
        <v>曇|晴</v>
      </c>
      <c r="X37" s="2" t="str">
        <f t="shared" si="0"/>
        <v>雨/曇</v>
      </c>
      <c r="Y37" s="2" t="str">
        <f t="shared" si="0"/>
        <v>曇</v>
      </c>
      <c r="Z37" s="2" t="str">
        <f t="shared" si="0"/>
        <v>曇/雨</v>
      </c>
      <c r="AA37" s="2" t="str">
        <f t="shared" si="0"/>
        <v>雨/曇</v>
      </c>
      <c r="AB37" s="2" t="str">
        <f t="shared" si="0"/>
        <v>曇</v>
      </c>
      <c r="AC37" s="2" t="str">
        <f t="shared" si="0"/>
        <v>曇|雨</v>
      </c>
      <c r="AD37" s="2" t="str">
        <f t="shared" si="0"/>
        <v>晴/曇</v>
      </c>
      <c r="AE37" s="2" t="str">
        <f t="shared" si="0"/>
        <v>曇/雨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8</v>
      </c>
      <c r="F41" s="2">
        <f>IF(F37="","",VLOOKUP(F37,変換!$B$31:$C$58,2,FALSE))</f>
        <v>8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9</v>
      </c>
      <c r="L41" s="2">
        <f>IF(L37="","",VLOOKUP(L37,変換!$B$31:$C$58,2,FALSE))</f>
        <v>12</v>
      </c>
      <c r="M41" s="2">
        <f>IF(M37="","",VLOOKUP(M37,変換!$B$31:$C$58,2,FALSE))</f>
        <v>9</v>
      </c>
      <c r="N41" s="2">
        <f>IF(N37="","",VLOOKUP(N37,変換!$B$31:$C$58,2,FALSE))</f>
        <v>11</v>
      </c>
      <c r="O41" s="2">
        <f>IF(O37="","",VLOOKUP(O37,変換!$B$31:$C$58,2,FALSE))</f>
        <v>5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2</v>
      </c>
      <c r="S41" s="2">
        <f>IF(S37="","",VLOOKUP(S37,変換!$B$31:$C$58,2,FALSE))</f>
        <v>12</v>
      </c>
      <c r="T41" s="2">
        <f>IF(T37="","",VLOOKUP(T37,変換!$B$31:$C$58,2,FALSE))</f>
        <v>2</v>
      </c>
      <c r="U41" s="2">
        <f>IF(U37="","",VLOOKUP(U37,変換!$B$31:$C$58,2,FALSE))</f>
        <v>2</v>
      </c>
      <c r="V41" s="2">
        <f>IF(V37="","",VLOOKUP(V37,変換!$B$31:$C$58,2,FALSE))</f>
        <v>5</v>
      </c>
      <c r="W41" s="2">
        <f>IF(W37="","",VLOOKUP(W37,変換!$B$31:$C$58,2,FALSE))</f>
        <v>20</v>
      </c>
      <c r="X41" s="2">
        <f>IF(X37="","",VLOOKUP(X37,変換!$B$31:$C$58,2,FALSE))</f>
        <v>12</v>
      </c>
      <c r="Y41" s="2">
        <f>IF(Y37="","",VLOOKUP(Y37,変換!$B$31:$C$58,2,FALSE))</f>
        <v>2</v>
      </c>
      <c r="Z41" s="2">
        <f>IF(Z37="","",VLOOKUP(Z37,変換!$B$31:$C$58,2,FALSE))</f>
        <v>9</v>
      </c>
      <c r="AA41" s="2">
        <f>IF(AA37="","",VLOOKUP(AA37,変換!$B$31:$C$58,2,FALSE))</f>
        <v>12</v>
      </c>
      <c r="AB41" s="2">
        <f>IF(AB37="","",VLOOKUP(AB37,変換!$B$31:$C$58,2,FALSE))</f>
        <v>2</v>
      </c>
      <c r="AC41" s="2">
        <f>IF(AC37="","",VLOOKUP(AC37,変換!$B$31:$C$58,2,FALSE))</f>
        <v>21</v>
      </c>
      <c r="AD41" s="2">
        <f>IF(AD37="","",VLOOKUP(AD37,変換!$B$31:$C$58,2,FALSE))</f>
        <v>5</v>
      </c>
      <c r="AE41" s="2">
        <f>IF(AE37="","",VLOOKUP(AE37,変換!$B$31:$C$58,2,FALSE))</f>
        <v>9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45778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3"/>
      <c r="B2" s="253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60" t="s">
        <v>337</v>
      </c>
      <c r="E4" s="261"/>
      <c r="F4" s="260" t="s">
        <v>340</v>
      </c>
      <c r="G4" s="261"/>
      <c r="H4" s="260" t="s">
        <v>343</v>
      </c>
      <c r="I4" s="261"/>
      <c r="J4" s="260" t="s">
        <v>346</v>
      </c>
      <c r="K4" s="261"/>
      <c r="L4" s="260" t="s">
        <v>349</v>
      </c>
      <c r="M4" s="261"/>
      <c r="N4" s="260" t="s">
        <v>352</v>
      </c>
      <c r="O4" s="264"/>
      <c r="P4" s="185"/>
      <c r="Q4" s="186"/>
      <c r="R4" s="254"/>
      <c r="S4" s="255"/>
      <c r="T4" s="254"/>
      <c r="U4" s="258"/>
      <c r="V4" s="260"/>
      <c r="W4" s="261"/>
      <c r="X4" s="260"/>
      <c r="Y4" s="26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62"/>
      <c r="E5" s="263"/>
      <c r="F5" s="262"/>
      <c r="G5" s="263"/>
      <c r="H5" s="262"/>
      <c r="I5" s="263"/>
      <c r="J5" s="262"/>
      <c r="K5" s="263"/>
      <c r="L5" s="262"/>
      <c r="M5" s="263"/>
      <c r="N5" s="262"/>
      <c r="O5" s="265"/>
      <c r="P5" s="187"/>
      <c r="Q5" s="188"/>
      <c r="R5" s="256"/>
      <c r="S5" s="257"/>
      <c r="T5" s="256"/>
      <c r="U5" s="259"/>
      <c r="V5" s="262"/>
      <c r="W5" s="263"/>
      <c r="X5" s="262"/>
      <c r="Y5" s="263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18"/>
      <c r="E6" s="41"/>
      <c r="F6" s="220"/>
      <c r="G6" s="41"/>
      <c r="H6" s="218"/>
      <c r="I6" s="41"/>
      <c r="J6" s="224"/>
      <c r="K6" s="41"/>
      <c r="L6" s="232"/>
      <c r="M6" s="41"/>
      <c r="N6" s="232"/>
      <c r="O6" s="41"/>
      <c r="P6" s="183"/>
      <c r="Q6" s="41"/>
      <c r="R6" s="234"/>
      <c r="S6" s="42"/>
      <c r="T6" s="220"/>
      <c r="U6" s="41"/>
      <c r="V6" s="218"/>
      <c r="W6" s="41"/>
      <c r="X6" s="22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19"/>
      <c r="E7" s="46" t="s">
        <v>124</v>
      </c>
      <c r="F7" s="221"/>
      <c r="G7" s="46" t="s">
        <v>124</v>
      </c>
      <c r="H7" s="219"/>
      <c r="I7" s="46" t="s">
        <v>124</v>
      </c>
      <c r="J7" s="225"/>
      <c r="K7" s="46" t="s">
        <v>124</v>
      </c>
      <c r="L7" s="233"/>
      <c r="M7" s="46" t="s">
        <v>124</v>
      </c>
      <c r="N7" s="233"/>
      <c r="O7" s="46"/>
      <c r="P7" s="184"/>
      <c r="Q7" s="46"/>
      <c r="R7" s="235"/>
      <c r="S7" s="47"/>
      <c r="T7" s="221"/>
      <c r="U7" s="46"/>
      <c r="V7" s="219"/>
      <c r="W7" s="46"/>
      <c r="X7" s="22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20250512</v>
      </c>
      <c r="E9" s="57" t="str">
        <f>IF(手入力!C3="",REPLACE(D9,5,0,"/"),REPLACE(手入力!C3,5,0,"/"))</f>
        <v>2025/0512</v>
      </c>
      <c r="F9" s="56">
        <v>20250512</v>
      </c>
      <c r="G9" s="57" t="str">
        <f>IF(手入力!D3="",REPLACE(F9,5,0,"/"),REPLACE(手入力!D3,5,0,"/"))</f>
        <v>2025/0512</v>
      </c>
      <c r="H9" s="56">
        <v>20250512</v>
      </c>
      <c r="I9" s="57" t="str">
        <f>IF(手入力!E3="",REPLACE(H9,5,0,"/"),REPLACE(手入力!E3,5,0,"/"))</f>
        <v>2025/0512</v>
      </c>
      <c r="J9" s="56">
        <v>20250512</v>
      </c>
      <c r="K9" s="57" t="str">
        <f>IF(手入力!F3="",REPLACE(J9,5,0,"/"),REPLACE(手入力!F3,5,0,"/"))</f>
        <v>2025/0512</v>
      </c>
      <c r="L9" s="56">
        <v>20250512</v>
      </c>
      <c r="M9" s="57" t="str">
        <f>IF(手入力!G3="",REPLACE(L9,5,0,"/"),REPLACE(手入力!G3,5,0,"/"))</f>
        <v>2025/0512</v>
      </c>
      <c r="N9" s="56">
        <v>20250512</v>
      </c>
      <c r="O9" s="57" t="str">
        <f>IF(手入力!H3="",REPLACE(N9,5,0,"/"),REPLACE(手入力!H3,5,0,"/"))</f>
        <v>2025/0512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1001</v>
      </c>
      <c r="E10" s="65" t="str">
        <f>TEXT(D10,"0000")</f>
        <v>1001</v>
      </c>
      <c r="F10" s="66">
        <v>1024</v>
      </c>
      <c r="G10" s="65" t="str">
        <f>TEXT(F10,"0000")</f>
        <v>1024</v>
      </c>
      <c r="H10" s="66">
        <v>926</v>
      </c>
      <c r="I10" s="65" t="str">
        <f>TEXT(H10,"0000")</f>
        <v>0926</v>
      </c>
      <c r="J10" s="66">
        <v>951</v>
      </c>
      <c r="K10" s="65" t="str">
        <f>TEXT(J10,"0000")</f>
        <v>0951</v>
      </c>
      <c r="L10" s="66">
        <v>906</v>
      </c>
      <c r="M10" s="65" t="str">
        <f>TEXT(L10,"0000")</f>
        <v>0906</v>
      </c>
      <c r="N10" s="66">
        <v>850</v>
      </c>
      <c r="O10" s="65" t="str">
        <f>TEXT(N10,"0000")</f>
        <v>0850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曇/雨</v>
      </c>
      <c r="E11" s="66">
        <f>IF(E9=0,"",(RIGHT(E9,2))-1)</f>
        <v>11</v>
      </c>
      <c r="F11" s="66" t="str">
        <f>IF(F$9=0,"",HLOOKUP(G11,天気タグ!$B$3:$AG$39,35))</f>
        <v>曇/雨</v>
      </c>
      <c r="G11" s="66">
        <f>IF(G9=0,"",(RIGHT(G9,2))-1)</f>
        <v>11</v>
      </c>
      <c r="H11" s="66" t="str">
        <f>IF(H$9=0,"",HLOOKUP(I11,天気タグ!$B$3:$AG$39,35))</f>
        <v>曇/雨</v>
      </c>
      <c r="I11" s="66">
        <f>IF(I9=0,"",(RIGHT(I9,2))-1)</f>
        <v>11</v>
      </c>
      <c r="J11" s="66" t="str">
        <f>IF(J$9=0,"",HLOOKUP(K11,天気タグ!$B$3:$AG$39,35))</f>
        <v>曇/雨</v>
      </c>
      <c r="K11" s="66">
        <f>IF(K9=0,"",(RIGHT(K9,2))-1)</f>
        <v>11</v>
      </c>
      <c r="L11" s="66" t="str">
        <f>IF(L$9=0,"",HLOOKUP(M11,天気タグ!$B$3:$AG$39,35))</f>
        <v>曇/雨</v>
      </c>
      <c r="M11" s="66">
        <f>IF(M9=0,"",(RIGHT(M9,2))-1)</f>
        <v>11</v>
      </c>
      <c r="N11" s="66" t="str">
        <f>IF(N$9=0,"",HLOOKUP(O11,天気タグ!$B$3:$AG$39,35))</f>
        <v>曇/雨</v>
      </c>
      <c r="O11" s="66">
        <f>IF(O9=0,"",(RIGHT(O9,2))-1)</f>
        <v>11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雨/晴</v>
      </c>
      <c r="E12" s="66">
        <f>IF(E9=0,"",RIGHT(E9,2)*1)</f>
        <v>12</v>
      </c>
      <c r="F12" s="66" t="str">
        <f>IF(F$9=0,"",HLOOKUP(G12,天気タグ!$B$3:$AG$39,35))</f>
        <v>雨/晴</v>
      </c>
      <c r="G12" s="66">
        <f>IF(G9=0,"",RIGHT(G9,2)*1)</f>
        <v>12</v>
      </c>
      <c r="H12" s="66" t="str">
        <f>IF(H$9=0,"",HLOOKUP(I12,天気タグ!$B$3:$AG$39,35))</f>
        <v>雨/晴</v>
      </c>
      <c r="I12" s="66">
        <f>IF(I9=0,"",RIGHT(I9,2)*1)</f>
        <v>12</v>
      </c>
      <c r="J12" s="66" t="str">
        <f>IF(J$9=0,"",HLOOKUP(K12,天気タグ!$B$3:$AG$39,35))</f>
        <v>雨/晴</v>
      </c>
      <c r="K12" s="66">
        <f>IF(K9=0,"",RIGHT(K9,2)*1)</f>
        <v>12</v>
      </c>
      <c r="L12" s="66" t="str">
        <f>IF(L$9=0,"",HLOOKUP(M12,天気タグ!$B$3:$AG$39,35))</f>
        <v>雨/晴</v>
      </c>
      <c r="M12" s="66">
        <f>IF(M9=0,"",RIGHT(M9,2)*1)</f>
        <v>12</v>
      </c>
      <c r="N12" s="66" t="str">
        <f>IF(N$9=0,"",HLOOKUP(O12,天気タグ!$B$3:$AG$39,35))</f>
        <v>雨/晴</v>
      </c>
      <c r="O12" s="66">
        <f>IF(O9=0,"",RIGHT(O9,2)*1)</f>
        <v>12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14.9</v>
      </c>
      <c r="E13" s="68"/>
      <c r="F13" s="68">
        <v>17.5</v>
      </c>
      <c r="G13" s="68"/>
      <c r="H13" s="68">
        <v>13</v>
      </c>
      <c r="I13" s="68"/>
      <c r="J13" s="68">
        <v>16</v>
      </c>
      <c r="K13" s="68"/>
      <c r="L13" s="68">
        <v>14.8</v>
      </c>
      <c r="M13" s="68"/>
      <c r="N13" s="68">
        <v>16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14.7</v>
      </c>
      <c r="E14" s="75"/>
      <c r="F14" s="75">
        <v>16.8</v>
      </c>
      <c r="G14" s="75"/>
      <c r="H14" s="75">
        <v>13</v>
      </c>
      <c r="I14" s="75"/>
      <c r="J14" s="75">
        <v>15.6</v>
      </c>
      <c r="K14" s="75"/>
      <c r="L14" s="75">
        <v>15.3</v>
      </c>
      <c r="M14" s="75"/>
      <c r="N14" s="75">
        <v>16.3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>
        <v>0</v>
      </c>
      <c r="E18" s="65">
        <f t="shared" ref="E18:E23" si="0">D18/1000</f>
        <v>0</v>
      </c>
      <c r="F18" s="66">
        <v>0</v>
      </c>
      <c r="G18" s="65">
        <f t="shared" ref="G18:G23" si="1">F18/1000</f>
        <v>0</v>
      </c>
      <c r="H18" s="66">
        <v>0</v>
      </c>
      <c r="I18" s="65">
        <f t="shared" ref="I18:I23" si="2">H18/1000</f>
        <v>0</v>
      </c>
      <c r="J18" s="66">
        <v>0</v>
      </c>
      <c r="K18" s="65">
        <f t="shared" ref="K18:K23" si="3">J18/1000</f>
        <v>0</v>
      </c>
      <c r="L18" s="66">
        <v>0</v>
      </c>
      <c r="M18" s="65">
        <f t="shared" ref="M18:M23" si="4">L18/1000</f>
        <v>0</v>
      </c>
      <c r="N18" s="66">
        <v>0</v>
      </c>
      <c r="O18" s="65">
        <f t="shared" ref="O18:O23" si="5">N18/1000</f>
        <v>0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 t="s">
        <v>370</v>
      </c>
      <c r="E19" s="65" t="e">
        <f t="shared" si="0"/>
        <v>#VALUE!</v>
      </c>
      <c r="F19" s="66" t="s">
        <v>370</v>
      </c>
      <c r="G19" s="65" t="e">
        <f t="shared" si="1"/>
        <v>#VALUE!</v>
      </c>
      <c r="H19" s="66" t="s">
        <v>370</v>
      </c>
      <c r="I19" s="65" t="e">
        <f t="shared" si="2"/>
        <v>#VALUE!</v>
      </c>
      <c r="J19" s="66" t="s">
        <v>370</v>
      </c>
      <c r="K19" s="65" t="e">
        <f t="shared" si="3"/>
        <v>#VALUE!</v>
      </c>
      <c r="L19" s="66" t="s">
        <v>370</v>
      </c>
      <c r="M19" s="65" t="e">
        <f t="shared" si="4"/>
        <v>#VALUE!</v>
      </c>
      <c r="N19" s="66" t="s">
        <v>370</v>
      </c>
      <c r="O19" s="65" t="e">
        <f t="shared" si="5"/>
        <v>#VALUE!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>
        <v>0</v>
      </c>
      <c r="E20" s="65">
        <f t="shared" si="0"/>
        <v>0</v>
      </c>
      <c r="F20" s="66">
        <v>0</v>
      </c>
      <c r="G20" s="65">
        <f t="shared" si="1"/>
        <v>0</v>
      </c>
      <c r="H20" s="66">
        <v>0</v>
      </c>
      <c r="I20" s="65">
        <f t="shared" si="2"/>
        <v>0</v>
      </c>
      <c r="J20" s="66">
        <v>0</v>
      </c>
      <c r="K20" s="65">
        <f t="shared" si="3"/>
        <v>0</v>
      </c>
      <c r="L20" s="66">
        <v>0</v>
      </c>
      <c r="M20" s="65">
        <f t="shared" si="4"/>
        <v>0</v>
      </c>
      <c r="N20" s="66">
        <v>0</v>
      </c>
      <c r="O20" s="65">
        <f t="shared" si="5"/>
        <v>0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>
        <v>0</v>
      </c>
      <c r="E21" s="65">
        <f t="shared" si="0"/>
        <v>0</v>
      </c>
      <c r="F21" s="66">
        <v>0</v>
      </c>
      <c r="G21" s="65">
        <f t="shared" si="1"/>
        <v>0</v>
      </c>
      <c r="H21" s="66">
        <v>0</v>
      </c>
      <c r="I21" s="65">
        <f t="shared" si="2"/>
        <v>0</v>
      </c>
      <c r="J21" s="66">
        <v>0</v>
      </c>
      <c r="K21" s="65">
        <f t="shared" si="3"/>
        <v>0</v>
      </c>
      <c r="L21" s="66">
        <v>0</v>
      </c>
      <c r="M21" s="65">
        <f t="shared" si="4"/>
        <v>0</v>
      </c>
      <c r="N21" s="66">
        <v>0</v>
      </c>
      <c r="O21" s="65">
        <f t="shared" si="5"/>
        <v>0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>
        <v>0</v>
      </c>
      <c r="E22" s="65">
        <f t="shared" si="0"/>
        <v>0</v>
      </c>
      <c r="F22" s="66">
        <v>0</v>
      </c>
      <c r="G22" s="65">
        <f t="shared" si="1"/>
        <v>0</v>
      </c>
      <c r="H22" s="66">
        <v>0</v>
      </c>
      <c r="I22" s="65">
        <f t="shared" si="2"/>
        <v>0</v>
      </c>
      <c r="J22" s="66">
        <v>0</v>
      </c>
      <c r="K22" s="65">
        <f t="shared" si="3"/>
        <v>0</v>
      </c>
      <c r="L22" s="66">
        <v>0</v>
      </c>
      <c r="M22" s="65">
        <f t="shared" si="4"/>
        <v>0</v>
      </c>
      <c r="N22" s="66">
        <v>0</v>
      </c>
      <c r="O22" s="65">
        <f t="shared" si="5"/>
        <v>0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>
        <v>0</v>
      </c>
      <c r="E23" s="65">
        <f t="shared" si="0"/>
        <v>0</v>
      </c>
      <c r="F23" s="66">
        <v>0</v>
      </c>
      <c r="G23" s="65">
        <f t="shared" si="1"/>
        <v>0</v>
      </c>
      <c r="H23" s="66">
        <v>0</v>
      </c>
      <c r="I23" s="65">
        <f t="shared" si="2"/>
        <v>0</v>
      </c>
      <c r="J23" s="66">
        <v>0</v>
      </c>
      <c r="K23" s="65">
        <f t="shared" si="3"/>
        <v>0</v>
      </c>
      <c r="L23" s="66">
        <v>0</v>
      </c>
      <c r="M23" s="65">
        <f t="shared" si="4"/>
        <v>0</v>
      </c>
      <c r="N23" s="66">
        <v>0</v>
      </c>
      <c r="O23" s="65">
        <f t="shared" si="5"/>
        <v>0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 t="s">
        <v>370</v>
      </c>
      <c r="E25" s="65" t="e">
        <f>D25/1000</f>
        <v>#VALUE!</v>
      </c>
      <c r="F25" s="66" t="s">
        <v>370</v>
      </c>
      <c r="G25" s="65" t="e">
        <f>F25/1000</f>
        <v>#VALUE!</v>
      </c>
      <c r="H25" s="66" t="s">
        <v>370</v>
      </c>
      <c r="I25" s="65" t="e">
        <f>H25/1000</f>
        <v>#VALUE!</v>
      </c>
      <c r="J25" s="66" t="s">
        <v>370</v>
      </c>
      <c r="K25" s="65" t="e">
        <f>J25/1000</f>
        <v>#VALUE!</v>
      </c>
      <c r="L25" s="66" t="s">
        <v>370</v>
      </c>
      <c r="M25" s="65" t="e">
        <f>L25/1000</f>
        <v>#VALUE!</v>
      </c>
      <c r="N25" s="66" t="s">
        <v>370</v>
      </c>
      <c r="O25" s="65" t="e">
        <f>N25/1000</f>
        <v>#VALUE!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0.26</v>
      </c>
      <c r="E26" s="96"/>
      <c r="F26" s="66">
        <v>0.26</v>
      </c>
      <c r="G26" s="96"/>
      <c r="H26" s="66">
        <v>0.18</v>
      </c>
      <c r="I26" s="96"/>
      <c r="J26" s="66">
        <v>0.18</v>
      </c>
      <c r="K26" s="96"/>
      <c r="L26" s="66">
        <v>0.1</v>
      </c>
      <c r="M26" s="96"/>
      <c r="N26" s="66">
        <v>0.1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>
        <v>0</v>
      </c>
      <c r="E28" s="65">
        <f t="shared" ref="E28:E35" si="6">D28/1000</f>
        <v>0</v>
      </c>
      <c r="F28" s="66">
        <v>0</v>
      </c>
      <c r="G28" s="65">
        <f t="shared" ref="G28:G35" si="7">F28/1000</f>
        <v>0</v>
      </c>
      <c r="H28" s="66">
        <v>0</v>
      </c>
      <c r="I28" s="65">
        <f t="shared" ref="I28:I35" si="8">H28/1000</f>
        <v>0</v>
      </c>
      <c r="J28" s="66">
        <v>0</v>
      </c>
      <c r="K28" s="65">
        <f t="shared" ref="K28:K35" si="9">J28/1000</f>
        <v>0</v>
      </c>
      <c r="L28" s="66">
        <v>0</v>
      </c>
      <c r="M28" s="65">
        <f t="shared" ref="M28:M35" si="10">L28/1000</f>
        <v>0</v>
      </c>
      <c r="N28" s="66">
        <v>0</v>
      </c>
      <c r="O28" s="65">
        <f t="shared" ref="O28:O35" si="11">N28/1000</f>
        <v>0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0.06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0.05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>
        <v>0</v>
      </c>
      <c r="E37" s="94"/>
      <c r="F37" s="66">
        <v>0</v>
      </c>
      <c r="G37" s="94"/>
      <c r="H37" s="66">
        <v>0</v>
      </c>
      <c r="I37" s="94"/>
      <c r="J37" s="66">
        <v>0</v>
      </c>
      <c r="K37" s="94"/>
      <c r="L37" s="66">
        <v>0</v>
      </c>
      <c r="M37" s="94"/>
      <c r="N37" s="66">
        <v>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>
        <v>0</v>
      </c>
      <c r="E39" s="94"/>
      <c r="F39" s="66">
        <v>4.0000000000000001E-3</v>
      </c>
      <c r="G39" s="94"/>
      <c r="H39" s="66">
        <v>6.0000000000000001E-3</v>
      </c>
      <c r="I39" s="94"/>
      <c r="J39" s="66">
        <v>8.9999999999999993E-3</v>
      </c>
      <c r="K39" s="94"/>
      <c r="L39" s="66">
        <v>0</v>
      </c>
      <c r="M39" s="94"/>
      <c r="N39" s="66">
        <v>8.9999999999999993E-3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 t="s">
        <v>370</v>
      </c>
      <c r="E41" s="94"/>
      <c r="F41" s="66" t="s">
        <v>370</v>
      </c>
      <c r="G41" s="94"/>
      <c r="H41" s="66" t="s">
        <v>370</v>
      </c>
      <c r="I41" s="94"/>
      <c r="J41" s="66" t="s">
        <v>370</v>
      </c>
      <c r="K41" s="94"/>
      <c r="L41" s="66" t="s">
        <v>370</v>
      </c>
      <c r="M41" s="94"/>
      <c r="N41" s="66" t="s">
        <v>370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>
        <v>0</v>
      </c>
      <c r="E43" s="94"/>
      <c r="F43" s="66">
        <v>1.4E-2</v>
      </c>
      <c r="G43" s="94"/>
      <c r="H43" s="66">
        <v>8.9999999999999993E-3</v>
      </c>
      <c r="I43" s="94"/>
      <c r="J43" s="66">
        <v>1.6E-2</v>
      </c>
      <c r="K43" s="94"/>
      <c r="L43" s="66">
        <v>0</v>
      </c>
      <c r="M43" s="94"/>
      <c r="N43" s="66">
        <v>1.6E-2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>
        <v>0</v>
      </c>
      <c r="E46" s="94"/>
      <c r="F46" s="66">
        <v>0</v>
      </c>
      <c r="G46" s="94"/>
      <c r="H46" s="66">
        <v>0</v>
      </c>
      <c r="I46" s="94"/>
      <c r="J46" s="66">
        <v>0</v>
      </c>
      <c r="K46" s="94"/>
      <c r="L46" s="66">
        <v>0</v>
      </c>
      <c r="M46" s="94"/>
      <c r="N46" s="66">
        <v>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>
        <v>3</v>
      </c>
      <c r="E47" s="65">
        <f>D47/1000</f>
        <v>3.0000000000000001E-3</v>
      </c>
      <c r="F47" s="66">
        <v>0</v>
      </c>
      <c r="G47" s="65">
        <f>F47/1000</f>
        <v>0</v>
      </c>
      <c r="H47" s="66">
        <v>0</v>
      </c>
      <c r="I47" s="65">
        <f>H47/1000</f>
        <v>0</v>
      </c>
      <c r="J47" s="66">
        <v>0</v>
      </c>
      <c r="K47" s="65">
        <f>J47/1000</f>
        <v>0</v>
      </c>
      <c r="L47" s="66">
        <v>0</v>
      </c>
      <c r="M47" s="65">
        <f>L47/1000</f>
        <v>0</v>
      </c>
      <c r="N47" s="66">
        <v>0</v>
      </c>
      <c r="O47" s="65">
        <f>N47/1000</f>
        <v>0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>
        <v>0</v>
      </c>
      <c r="E48" s="65">
        <f>D48/1000</f>
        <v>0</v>
      </c>
      <c r="F48" s="66">
        <v>0</v>
      </c>
      <c r="G48" s="65">
        <f>F48/1000</f>
        <v>0</v>
      </c>
      <c r="H48" s="66">
        <v>0</v>
      </c>
      <c r="I48" s="65">
        <f>H48/1000</f>
        <v>0</v>
      </c>
      <c r="J48" s="66">
        <v>0</v>
      </c>
      <c r="K48" s="65">
        <f>J48/1000</f>
        <v>0</v>
      </c>
      <c r="L48" s="66">
        <v>0</v>
      </c>
      <c r="M48" s="65">
        <f>L48/1000</f>
        <v>0</v>
      </c>
      <c r="N48" s="66">
        <v>0</v>
      </c>
      <c r="O48" s="65">
        <f>N48/1000</f>
        <v>0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>
        <v>0</v>
      </c>
      <c r="E49" s="65">
        <f>D49/1000</f>
        <v>0</v>
      </c>
      <c r="F49" s="66">
        <v>0</v>
      </c>
      <c r="G49" s="65">
        <f>F49/1000</f>
        <v>0</v>
      </c>
      <c r="H49" s="66">
        <v>0</v>
      </c>
      <c r="I49" s="65">
        <f>H49/1000</f>
        <v>0</v>
      </c>
      <c r="J49" s="66">
        <v>0</v>
      </c>
      <c r="K49" s="65">
        <f>J49/1000</f>
        <v>0</v>
      </c>
      <c r="L49" s="66">
        <v>0</v>
      </c>
      <c r="M49" s="65">
        <f>L49/1000</f>
        <v>0</v>
      </c>
      <c r="N49" s="66">
        <v>0</v>
      </c>
      <c r="O49" s="65">
        <f>N49/1000</f>
        <v>0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>
        <v>3</v>
      </c>
      <c r="E50" s="65">
        <f>D50/1000</f>
        <v>3.0000000000000001E-3</v>
      </c>
      <c r="F50" s="66">
        <v>0</v>
      </c>
      <c r="G50" s="65">
        <f>F50/1000</f>
        <v>0</v>
      </c>
      <c r="H50" s="66">
        <v>0</v>
      </c>
      <c r="I50" s="65">
        <f>H50/1000</f>
        <v>0</v>
      </c>
      <c r="J50" s="66">
        <v>0</v>
      </c>
      <c r="K50" s="65">
        <f>J50/1000</f>
        <v>0</v>
      </c>
      <c r="L50" s="66">
        <v>2</v>
      </c>
      <c r="M50" s="65">
        <f>L50/1000</f>
        <v>2E-3</v>
      </c>
      <c r="N50" s="66">
        <v>0</v>
      </c>
      <c r="O50" s="65">
        <f>N50/1000</f>
        <v>0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>
        <v>4.4000000000000004</v>
      </c>
      <c r="E51" s="68"/>
      <c r="F51" s="66">
        <v>4.5</v>
      </c>
      <c r="G51" s="68"/>
      <c r="H51" s="66">
        <v>4.4000000000000004</v>
      </c>
      <c r="I51" s="68"/>
      <c r="J51" s="66">
        <v>4.3</v>
      </c>
      <c r="K51" s="68"/>
      <c r="L51" s="66">
        <v>4.8</v>
      </c>
      <c r="M51" s="68"/>
      <c r="N51" s="66">
        <v>4.8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>
        <v>0</v>
      </c>
      <c r="E52" s="65">
        <f>D52/1000</f>
        <v>0</v>
      </c>
      <c r="F52" s="66">
        <v>0</v>
      </c>
      <c r="G52" s="65">
        <f>F52/1000</f>
        <v>0</v>
      </c>
      <c r="H52" s="66">
        <v>0</v>
      </c>
      <c r="I52" s="65">
        <f>H52/1000</f>
        <v>0</v>
      </c>
      <c r="J52" s="66">
        <v>0</v>
      </c>
      <c r="K52" s="65">
        <f>J52/1000</f>
        <v>0</v>
      </c>
      <c r="L52" s="66">
        <v>0</v>
      </c>
      <c r="M52" s="65">
        <f>L52/1000</f>
        <v>0</v>
      </c>
      <c r="N52" s="66">
        <v>0</v>
      </c>
      <c r="O52" s="65">
        <f>N52/1000</f>
        <v>0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6.3</v>
      </c>
      <c r="E53" s="68"/>
      <c r="F53" s="66">
        <v>4.8</v>
      </c>
      <c r="G53" s="68"/>
      <c r="H53" s="66">
        <v>4.9000000000000004</v>
      </c>
      <c r="I53" s="68"/>
      <c r="J53" s="66">
        <v>4.0999999999999996</v>
      </c>
      <c r="K53" s="68"/>
      <c r="L53" s="66">
        <v>5.6</v>
      </c>
      <c r="M53" s="68"/>
      <c r="N53" s="66">
        <v>4.0999999999999996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>
        <v>16.187653600000001</v>
      </c>
      <c r="E54" s="68"/>
      <c r="F54" s="66">
        <v>16.6365765</v>
      </c>
      <c r="G54" s="68"/>
      <c r="H54" s="66">
        <v>11.4679786</v>
      </c>
      <c r="I54" s="68"/>
      <c r="J54" s="66">
        <v>11.1431787</v>
      </c>
      <c r="K54" s="68"/>
      <c r="L54" s="66">
        <v>11.719701499999999</v>
      </c>
      <c r="M54" s="68"/>
      <c r="N54" s="66">
        <v>11.141650199999999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>
        <v>39</v>
      </c>
      <c r="G55" s="66"/>
      <c r="H55" s="66">
        <v>34</v>
      </c>
      <c r="I55" s="66"/>
      <c r="J55" s="66">
        <v>36</v>
      </c>
      <c r="K55" s="66"/>
      <c r="L55" s="66">
        <v>38</v>
      </c>
      <c r="M55" s="66"/>
      <c r="N55" s="66">
        <v>35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>
        <v>0</v>
      </c>
      <c r="G56" s="96"/>
      <c r="H56" s="66">
        <v>0</v>
      </c>
      <c r="I56" s="96"/>
      <c r="J56" s="66">
        <v>0</v>
      </c>
      <c r="K56" s="96"/>
      <c r="L56" s="66">
        <v>0</v>
      </c>
      <c r="M56" s="96"/>
      <c r="N56" s="66">
        <v>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 t="s">
        <v>370</v>
      </c>
      <c r="E59" s="94"/>
      <c r="F59" s="66" t="s">
        <v>370</v>
      </c>
      <c r="G59" s="94"/>
      <c r="H59" s="66" t="s">
        <v>370</v>
      </c>
      <c r="I59" s="94"/>
      <c r="J59" s="66" t="s">
        <v>370</v>
      </c>
      <c r="K59" s="94"/>
      <c r="L59" s="66" t="s">
        <v>370</v>
      </c>
      <c r="M59" s="94"/>
      <c r="N59" s="66" t="s">
        <v>370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>
        <v>0</v>
      </c>
      <c r="E60" s="65">
        <f>D60/1000</f>
        <v>0</v>
      </c>
      <c r="F60" s="66">
        <v>0</v>
      </c>
      <c r="G60" s="65">
        <f>F60/1000</f>
        <v>0</v>
      </c>
      <c r="H60" s="66">
        <v>0</v>
      </c>
      <c r="I60" s="65">
        <f>H60/1000</f>
        <v>0</v>
      </c>
      <c r="J60" s="66">
        <v>0</v>
      </c>
      <c r="K60" s="65">
        <f>J60/1000</f>
        <v>0</v>
      </c>
      <c r="L60" s="66">
        <v>0</v>
      </c>
      <c r="M60" s="65">
        <f>L60/1000</f>
        <v>0</v>
      </c>
      <c r="N60" s="66">
        <v>0</v>
      </c>
      <c r="O60" s="65">
        <f>N60/1000</f>
        <v>0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0.5</v>
      </c>
      <c r="E61" s="68"/>
      <c r="F61" s="66">
        <v>0.6</v>
      </c>
      <c r="G61" s="68"/>
      <c r="H61" s="66">
        <v>0.7</v>
      </c>
      <c r="I61" s="68"/>
      <c r="J61" s="66">
        <v>0.8</v>
      </c>
      <c r="K61" s="68"/>
      <c r="L61" s="66">
        <v>0.5</v>
      </c>
      <c r="M61" s="68"/>
      <c r="N61" s="66">
        <v>0.7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</v>
      </c>
      <c r="E62" s="68"/>
      <c r="F62" s="66">
        <v>7.2</v>
      </c>
      <c r="G62" s="68"/>
      <c r="H62" s="66">
        <v>7.1</v>
      </c>
      <c r="I62" s="68"/>
      <c r="J62" s="66">
        <v>7.1</v>
      </c>
      <c r="K62" s="68"/>
      <c r="L62" s="66">
        <v>7.2</v>
      </c>
      <c r="M62" s="68"/>
      <c r="N62" s="66">
        <v>7.3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0</v>
      </c>
      <c r="E65" s="68"/>
      <c r="F65" s="66">
        <v>0.6</v>
      </c>
      <c r="G65" s="68"/>
      <c r="H65" s="66">
        <v>0.6</v>
      </c>
      <c r="I65" s="68"/>
      <c r="J65" s="66">
        <v>0.8</v>
      </c>
      <c r="K65" s="68"/>
      <c r="L65" s="66">
        <v>0</v>
      </c>
      <c r="M65" s="68"/>
      <c r="N65" s="66">
        <v>0.6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52"/>
      <c r="B68" s="252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>
        <v>0</v>
      </c>
      <c r="E70" s="65">
        <f t="shared" ref="E70:E75" si="24">D70/1000</f>
        <v>0</v>
      </c>
      <c r="F70" s="120">
        <v>0</v>
      </c>
      <c r="G70" s="65">
        <f t="shared" ref="G70:G75" si="25">F70/1000</f>
        <v>0</v>
      </c>
      <c r="H70" s="120">
        <v>0</v>
      </c>
      <c r="I70" s="65">
        <f t="shared" ref="I70:I75" si="26">H70/1000</f>
        <v>0</v>
      </c>
      <c r="J70" s="120">
        <v>0</v>
      </c>
      <c r="K70" s="65">
        <f t="shared" ref="K70:K75" si="27">J70/1000</f>
        <v>0</v>
      </c>
      <c r="L70" s="120">
        <v>0</v>
      </c>
      <c r="M70" s="65">
        <f t="shared" ref="M70:M75" si="28">L70/1000</f>
        <v>0</v>
      </c>
      <c r="N70" s="120">
        <v>0</v>
      </c>
      <c r="O70" s="65">
        <f t="shared" ref="O70:O75" si="29">N70/1000</f>
        <v>0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>
        <v>0</v>
      </c>
      <c r="E71" s="65">
        <f t="shared" si="24"/>
        <v>0</v>
      </c>
      <c r="F71" s="90">
        <v>0</v>
      </c>
      <c r="G71" s="65">
        <f t="shared" si="25"/>
        <v>0</v>
      </c>
      <c r="H71" s="90">
        <v>0</v>
      </c>
      <c r="I71" s="65">
        <f t="shared" si="26"/>
        <v>0</v>
      </c>
      <c r="J71" s="90">
        <v>0</v>
      </c>
      <c r="K71" s="65">
        <f t="shared" si="27"/>
        <v>0</v>
      </c>
      <c r="L71" s="90">
        <v>0</v>
      </c>
      <c r="M71" s="65">
        <f t="shared" si="28"/>
        <v>0</v>
      </c>
      <c r="N71" s="90">
        <v>0</v>
      </c>
      <c r="O71" s="65">
        <f t="shared" si="29"/>
        <v>0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>
        <v>0</v>
      </c>
      <c r="E72" s="65">
        <f t="shared" si="24"/>
        <v>0</v>
      </c>
      <c r="F72" s="94">
        <v>0</v>
      </c>
      <c r="G72" s="65">
        <f t="shared" si="25"/>
        <v>0</v>
      </c>
      <c r="H72" s="94">
        <v>0</v>
      </c>
      <c r="I72" s="65">
        <f t="shared" si="26"/>
        <v>0</v>
      </c>
      <c r="J72" s="94">
        <v>0</v>
      </c>
      <c r="K72" s="65">
        <f t="shared" si="27"/>
        <v>0</v>
      </c>
      <c r="L72" s="94">
        <v>0</v>
      </c>
      <c r="M72" s="65">
        <f t="shared" si="28"/>
        <v>0</v>
      </c>
      <c r="N72" s="94">
        <v>0</v>
      </c>
      <c r="O72" s="65">
        <f t="shared" si="29"/>
        <v>0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0.5</v>
      </c>
      <c r="G81" s="68"/>
      <c r="H81" s="68">
        <v>0.8</v>
      </c>
      <c r="I81" s="68"/>
      <c r="J81" s="68">
        <v>0.6</v>
      </c>
      <c r="K81" s="68"/>
      <c r="L81" s="68">
        <v>0.8</v>
      </c>
      <c r="M81" s="68"/>
      <c r="N81" s="68">
        <v>0.6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>
        <v>16.187653600000001</v>
      </c>
      <c r="E82" s="68"/>
      <c r="F82" s="68">
        <v>16.6365765</v>
      </c>
      <c r="G82" s="68"/>
      <c r="H82" s="68">
        <v>11.4679786</v>
      </c>
      <c r="I82" s="68"/>
      <c r="J82" s="68">
        <v>11.1431787</v>
      </c>
      <c r="K82" s="68"/>
      <c r="L82" s="68">
        <v>11.719701499999999</v>
      </c>
      <c r="M82" s="68"/>
      <c r="N82" s="68">
        <v>11.141650199999999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>
        <v>0</v>
      </c>
      <c r="E83" s="169">
        <f t="shared" ref="E83" si="30">D83/1000</f>
        <v>0</v>
      </c>
      <c r="F83" s="94">
        <v>0</v>
      </c>
      <c r="G83" s="169">
        <f t="shared" ref="G83" si="31">F83/1000</f>
        <v>0</v>
      </c>
      <c r="H83" s="94">
        <v>0</v>
      </c>
      <c r="I83" s="169">
        <f t="shared" ref="I83" si="32">H83/1000</f>
        <v>0</v>
      </c>
      <c r="J83" s="94">
        <v>0</v>
      </c>
      <c r="K83" s="169">
        <f t="shared" ref="K83" si="33">J83/1000</f>
        <v>0</v>
      </c>
      <c r="L83" s="94">
        <v>0</v>
      </c>
      <c r="M83" s="169">
        <f t="shared" ref="M83" si="34">L83/1000</f>
        <v>0</v>
      </c>
      <c r="N83" s="94">
        <v>0</v>
      </c>
      <c r="O83" s="169">
        <f t="shared" ref="O83" si="35">N83/1000</f>
        <v>0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>
        <v>2.9</v>
      </c>
      <c r="E84" s="68"/>
      <c r="F84" s="68">
        <v>1.8</v>
      </c>
      <c r="G84" s="68"/>
      <c r="H84" s="68">
        <v>2.2000000000000002</v>
      </c>
      <c r="I84" s="68"/>
      <c r="J84" s="68">
        <v>2</v>
      </c>
      <c r="K84" s="68"/>
      <c r="L84" s="68">
        <v>1.7</v>
      </c>
      <c r="M84" s="68"/>
      <c r="N84" s="68">
        <v>1.3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>
        <v>39</v>
      </c>
      <c r="G89" s="66"/>
      <c r="H89" s="66">
        <v>34</v>
      </c>
      <c r="I89" s="66"/>
      <c r="J89" s="66">
        <v>36</v>
      </c>
      <c r="K89" s="66"/>
      <c r="L89" s="66">
        <v>38</v>
      </c>
      <c r="M89" s="66"/>
      <c r="N89" s="66">
        <v>35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</v>
      </c>
      <c r="E91" s="68"/>
      <c r="F91" s="68">
        <v>7.2</v>
      </c>
      <c r="G91" s="68"/>
      <c r="H91" s="68">
        <v>7.1</v>
      </c>
      <c r="I91" s="68"/>
      <c r="J91" s="68">
        <v>7.1</v>
      </c>
      <c r="K91" s="68"/>
      <c r="L91" s="68">
        <v>7.2</v>
      </c>
      <c r="M91" s="68"/>
      <c r="N91" s="68">
        <v>7.3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>
        <v>-2.3075719158736039</v>
      </c>
      <c r="G92" s="68"/>
      <c r="H92" s="68">
        <v>-2.7135799614240725</v>
      </c>
      <c r="I92" s="68"/>
      <c r="J92" s="68">
        <v>-2.727370369426005</v>
      </c>
      <c r="K92" s="68"/>
      <c r="L92" s="68">
        <v>-2.5262893261850179</v>
      </c>
      <c r="M92" s="68"/>
      <c r="N92" s="68">
        <v>-2.4402611553979034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>
        <v>0</v>
      </c>
      <c r="E95" s="169">
        <f t="shared" ref="E95" si="36">D95/1000</f>
        <v>0</v>
      </c>
      <c r="F95" s="127">
        <v>0</v>
      </c>
      <c r="G95" s="169">
        <f t="shared" ref="G95" si="37">F95/1000</f>
        <v>0</v>
      </c>
      <c r="H95" s="127">
        <v>0</v>
      </c>
      <c r="I95" s="169">
        <f t="shared" ref="I95" si="38">H95/1000</f>
        <v>0</v>
      </c>
      <c r="J95" s="127">
        <v>0</v>
      </c>
      <c r="K95" s="169">
        <f t="shared" ref="K95" si="39">J95/1000</f>
        <v>0</v>
      </c>
      <c r="L95" s="127">
        <v>0</v>
      </c>
      <c r="M95" s="169">
        <f t="shared" ref="M95" si="40">L95/1000</f>
        <v>0</v>
      </c>
      <c r="N95" s="127">
        <v>0</v>
      </c>
      <c r="O95" s="169">
        <f t="shared" ref="O95" si="41">N95/1000</f>
        <v>0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>
        <v>3.3</v>
      </c>
      <c r="E98" s="137"/>
      <c r="F98" s="137">
        <v>2.1</v>
      </c>
      <c r="G98" s="137"/>
      <c r="H98" s="137">
        <v>2.5</v>
      </c>
      <c r="I98" s="137"/>
      <c r="J98" s="137">
        <v>2.1</v>
      </c>
      <c r="K98" s="137"/>
      <c r="L98" s="137">
        <v>1.9</v>
      </c>
      <c r="M98" s="137"/>
      <c r="N98" s="137">
        <v>1.5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>
        <v>16.399999999999999</v>
      </c>
      <c r="E99" s="68"/>
      <c r="F99" s="68">
        <v>17.3</v>
      </c>
      <c r="G99" s="68"/>
      <c r="H99" s="68">
        <v>14.2</v>
      </c>
      <c r="I99" s="68"/>
      <c r="J99" s="68">
        <v>13</v>
      </c>
      <c r="K99" s="68"/>
      <c r="L99" s="68">
        <v>15.9</v>
      </c>
      <c r="M99" s="68"/>
      <c r="N99" s="68">
        <v>15.5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5.9</v>
      </c>
      <c r="E100" s="68"/>
      <c r="F100" s="68">
        <v>6</v>
      </c>
      <c r="G100" s="68"/>
      <c r="H100" s="68">
        <v>4.8</v>
      </c>
      <c r="I100" s="68"/>
      <c r="J100" s="68">
        <v>4.7</v>
      </c>
      <c r="K100" s="68"/>
      <c r="L100" s="68">
        <v>5.0999999999999996</v>
      </c>
      <c r="M100" s="68"/>
      <c r="N100" s="68">
        <v>4.9000000000000004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>
        <v>0.26</v>
      </c>
      <c r="E101" s="68"/>
      <c r="F101" s="68">
        <v>0.26</v>
      </c>
      <c r="G101" s="68"/>
      <c r="H101" s="68">
        <v>0.18</v>
      </c>
      <c r="I101" s="68"/>
      <c r="J101" s="68">
        <v>0.18</v>
      </c>
      <c r="K101" s="68"/>
      <c r="L101" s="68">
        <v>0.1</v>
      </c>
      <c r="M101" s="68"/>
      <c r="N101" s="68">
        <v>0.1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2"/>
      <c r="B132" s="252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X4:Y5"/>
    <mergeCell ref="V4:W5"/>
    <mergeCell ref="L4:M5"/>
    <mergeCell ref="J4:K5"/>
    <mergeCell ref="N4:O5"/>
    <mergeCell ref="A2:B2"/>
    <mergeCell ref="R4:S5"/>
    <mergeCell ref="T4:U5"/>
    <mergeCell ref="R6:R7"/>
    <mergeCell ref="T6:T7"/>
    <mergeCell ref="H4:I5"/>
    <mergeCell ref="F4:G5"/>
    <mergeCell ref="D4:E5"/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45778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45778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45779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45780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45781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45782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45783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45784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45785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45786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45787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45788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45789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45790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45791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45792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45793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45794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45795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45796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45797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45798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45799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45800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45801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45802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45803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45804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45805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45806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45807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  <row r="33" spans="2:8">
      <c r="B33">
        <v>45808</v>
      </c>
      <c r="C33" t="s">
        <v>370</v>
      </c>
      <c r="D33" t="s">
        <v>370</v>
      </c>
      <c r="E33" t="s">
        <v>370</v>
      </c>
      <c r="F33" t="s">
        <v>370</v>
      </c>
      <c r="G33" t="s">
        <v>370</v>
      </c>
      <c r="H33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2025-06-13T06:06:12Z</dcterms:modified>
</cp:coreProperties>
</file>