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9月分\"/>
    </mc:Choice>
  </mc:AlternateContent>
  <xr:revisionPtr revIDLastSave="0" documentId="13_ncr:1_{068A0067-D7AF-456B-9E38-5C96A32954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<sst xmlns="http://schemas.openxmlformats.org/spreadsheetml/2006/main" count="3597" uniqueCount="393">
  <si>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</si>
  <si>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</si>
  <si>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</si>
  <si>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</si>
  <si>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</si>
  <si>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</si>
  <si>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</si>
  <si>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</si>
  <si>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</si>
  <si>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</si>
  <si>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</si>
  <si>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</si>
  <si>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</si>
  <si>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</si>
  <si>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</si>
  <si>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</si>
  <si>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</si>
  <si>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</si>
  <si>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</si>
  <si>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</si>
  <si>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</si>
  <si>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</si>
  <si>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</si>
  <si>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</si>
  <si>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</si>
  <si>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</si>
  <si>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</si>
  <si>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</si>
  <si>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</si>
  <si>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</si>
  <si>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</si>
  <si>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</si>
  <si>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</si>
  <si>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</si>
  <si>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</si>
  <si>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</si>
  <si>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</si>
  <si>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</si>
  <si>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</si>
  <si>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</si>
  <si>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</si>
  <si>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</si>
  <si>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</si>
  <si>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</si>
  <si>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</si>
  <si>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</si>
  <si>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</si>
  <si>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</si>
  <si>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</si>
  <si>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</si>
  <si>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</si>
  <si>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</si>
  <si>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</si>
  <si>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</si>
  <si>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</si>
  <si>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</si>
  <si>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</si>
  <si>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</si>
  <si>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</si>
  <si>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</si>
  <si>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</si>
  <si>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</si>
  <si>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</si>
  <si>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</si>
  <si>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</si>
  <si>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</si>
  <si>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</si>
  <si>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</si>
  <si>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</si>
  <si>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</si>
  <si>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</si>
  <si>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</si>
  <si>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</si>
  <si>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</si>
  <si>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</si>
  <si>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</si>
  <si>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</si>
  <si>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</si>
  <si>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</si>
  <si>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</si>
  <si>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</si>
  <si>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</si>
  <si>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</si>
  <si>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</si>
  <si>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</si>
  <si>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</si>
  <si>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</si>
  <si>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</si>
  <si>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</si>
  <si>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</si>
  <si>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</si>
  <si>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</si>
  <si>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</si>
  <si>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</si>
  <si>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</si>
  <si>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</si>
  <si>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</si>
  <si>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</si>
  <si>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</si>
  <si>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</si>
  <si>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</si>
  <si>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</si>
  <si>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</si>
  <si>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</si>
  <si>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</si>
  <si>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</si>
  <si>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</si>
  <si>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</si>
  <si>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</si>
  <si>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</si>
  <si>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</si>
  <si>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</si>
  <si>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</si>
  <si>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</si>
  <si>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</si>
  <si>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</si>
  <si>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</si>
  <si>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</si>
  <si>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</si>
  <si>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</si>
  <si>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</si>
  <si>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</si>
  <si>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</si>
  <si>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</si>
  <si>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</si>
  <si>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</si>
  <si>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</si>
  <si>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</si>
  <si>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</si>
  <si>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</si>
  <si>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</si>
  <si>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</si>
  <si>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</si>
  <si>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</si>
  <si>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</si>
  <si>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</si>
  <si>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</si>
  <si>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</si>
  <si>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</si>
  <si>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</si>
  <si>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</si>
  <si>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</si>
  <si>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</si>
  <si>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</si>
  <si>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</si>
  <si>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</si>
  <si>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</si>
  <si>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</si>
  <si>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</si>
  <si>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</si>
  <si>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</si>
  <si>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</si>
  <si>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</si>
  <si>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</si>
  <si>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</si>
  <si>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</si>
  <si>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</si>
  <si>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</si>
  <si>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</si>
  <si>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</si>
  <si>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</si>
  <si>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</si>
  <si>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</si>
  <si>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</si>
  <si>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</si>
  <si>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</si>
  <si>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</si>
  <si>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</si>
  <si>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</si>
  <si>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</si>
  <si>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</si>
  <si>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</si>
  <si>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</si>
  <si>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</si>
  <si>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</si>
  <si>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</si>
  <si>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</si>
  <si>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</si>
  <si>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</si>
  <si>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</si>
  <si>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</si>
  <si>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</si>
  <si>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</si>
  <si>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</si>
  <si>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</si>
  <si>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</si>
  <si>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</si>
  <si>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</si>
  <si>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</si>
  <si>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</si>
  <si>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</si>
  <si>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</si>
  <si>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</si>
  <si>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</si>
  <si>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</si>
  <si>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</si>
  <si>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</si>
  <si>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</si>
  <si>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</si>
  <si>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</si>
  <si>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</si>
  <si>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</si>
  <si>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</si>
  <si>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</si>
  <si>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</si>
  <si>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</si>
  <si>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</si>
  <si>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</si>
  <si>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</si>
  <si>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</si>
  <si>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</si>
  <si>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</si>
  <si>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</si>
  <si>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</si>
  <si>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</si>
  <si>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</si>
  <si>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</si>
  <si>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</si>
  <si>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</si>
  <si>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</si>
  <si>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</si>
  <si>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</si>
  <si>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</si>
  <si>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</si>
  <si>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</si>
  <si>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</si>
  <si>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</si>
  <si>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</si>
  <si>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</si>
  <si>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</si>
  <si>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</si>
  <si>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</si>
  <si>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</si>
  <si>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</si>
  <si>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</si>
  <si>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</si>
  <si>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</si>
  <si>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</si>
  <si>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</si>
  <si>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</si>
  <si>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</si>
  <si>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</si>
  <si>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</si>
  <si>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</si>
  <si>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</si>
  <si>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</si>
  <si>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</si>
  <si>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</si>
  <si>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</si>
  <si>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</si>
  <si>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</si>
  <si>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</si>
  <si>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</si>
  <si>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</si>
  <si>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</si>
  <si>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</si>
  <si>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</si>
  <si>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</si>
  <si>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</si>
  <si>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</si>
  <si>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</si>
  <si>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</si>
  <si>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</si>
  <si>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</si>
  <si>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</si>
  <si>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</si>
  <si>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</si>
  <si>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</si>
  <si>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</si>
  <si>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</si>
  <si>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</si>
  <si>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</si>
  <si>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</si>
  <si>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</si>
  <si>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</si>
  <si>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</si>
  <si>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</si>
  <si>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</si>
  <si>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</si>
  <si>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</si>
  <si>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</si>
  <si>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</si>
  <si>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</si>
  <si>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</si>
  <si>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</si>
  <si>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</si>
  <si>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</si>
  <si>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</si>
  <si>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</si>
  <si>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</si>
  <si>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</si>
  <si>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</si>
  <si>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</si>
  <si>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</si>
  <si>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</si>
  <si>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</si>
  <si>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</si>
  <si>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</si>
  <si>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</si>
  <si>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</si>
  <si>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</si>
  <si>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</si>
  <si>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</si>
  <si>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</si>
  <si>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</si>
  <si>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</si>
  <si>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</si>
  <si>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</si>
  <si>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</si>
  <si>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</si>
  <si>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</si>
  <si>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</si>
  <si>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</si>
  <si>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</si>
  <si>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</si>
  <si>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</si>
  <si>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</si>
  <si>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</si>
  <si>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</si>
  <si>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</si>
  <si>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</si>
  <si>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</si>
  <si>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</si>
  <si>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</si>
  <si>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</si>
  <si>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</si>
  <si>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</si>
  <si>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</si>
  <si>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</si>
  <si>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</si>
  <si>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</si>
  <si>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</si>
  <si>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</si>
  <si>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</si>
  <si>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</si>
  <si>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</si>
  <si>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</si>
  <si>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</si>
  <si>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</si>
  <si>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</si>
  <si>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</si>
  <si>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</si>
  <si>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</si>
  <si>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</si>
  <si>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</si>
  <si>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</si>
  <si>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</si>
  <si>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</si>
  <si>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</si>
  <si>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</si>
  <si>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</si>
  <si>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</si>
  <si>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</si>
  <si>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</si>
  <si>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</si>
  <si>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</si>
  <si>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</si>
  <si>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</si>
  <si>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</si>
  <si>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</si>
  <si>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</si>
  <si>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</si>
  <si>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</si>
  <si>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</si>
  <si>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</si>
  <si>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</si>
  <si>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</si>
  <si>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</si>
  <si>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</si>
  <si>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</si>
  <si>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</si>
  <si>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曇|雨</t>
  </si>
  <si>
    <t>雨/曇</t>
  </si>
  <si>
    <t>晴|曇</t>
  </si>
  <si>
    <t>晴</t>
  </si>
  <si>
    <t>晴/曇</t>
  </si>
  <si>
    <t>曇|晴</t>
  </si>
  <si>
    <t>曇</t>
  </si>
  <si>
    <t>2024/09/10</t>
  </si>
  <si>
    <t>10:43</t>
  </si>
  <si>
    <t>12:11</t>
  </si>
  <si>
    <t>10:00</t>
  </si>
  <si>
    <t>10:33</t>
  </si>
  <si>
    <t>09:37</t>
  </si>
  <si>
    <t>09:20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</si>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</sst>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7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182" fontId="23" fillId="0" borderId="53" xfId="0" applyNumberFormat="1" applyFont="1" applyBorder="1" applyAlignment="1">
      <alignment horizontal="left" vertical="center"/>
    </xf>
    <xf numFmtId="182" fontId="17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7" fillId="0" borderId="0" xfId="0" applyNumberFormat="1" applyFon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4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56" xfId="0" applyFont="1" applyBorder="1" applyAlignment="1">
      <alignment horizontal="left" vertical="top"/>
    </xf>
    <xf numFmtId="0" fontId="18" fillId="0" borderId="57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2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1" fontId="23" fillId="0" borderId="53" xfId="0" applyNumberFormat="1" applyFont="1" applyBorder="1" applyAlignment="1">
      <alignment horizontal="right" vertical="center"/>
    </xf>
    <xf numFmtId="181" fontId="17" fillId="0" borderId="0" xfId="0" applyNumberFormat="1" applyFont="1" applyAlignment="1">
      <alignment horizontal="right" vertical="center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16384" width="9" style="30"/>
  </cols>
  <sheetData>
    <row r="1" spans="1:35" x14ac:dyDescent="0.4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11.25" x14ac:dyDescent="0.4">
      <c r="A2" s="209">
        <v>45444</v>
      </c>
      <c r="B2" s="209"/>
      <c r="C2" s="210">
        <v>45536</v>
      </c>
      <c r="D2" s="210"/>
      <c r="J2" s="190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9.9499999999999993" customHeight="1" thickBot="1" x14ac:dyDescent="0.45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ht="11.1" customHeight="1" x14ac:dyDescent="0.4">
      <c r="A4" s="33"/>
      <c r="B4" s="34"/>
      <c r="C4" s="35" t="s">
        <v>87</v>
      </c>
      <c r="D4" s="215" t="s">
        <v>338</v>
      </c>
      <c r="E4" s="225" t="s">
        <v>341</v>
      </c>
      <c r="F4" s="215" t="s">
        <v>344</v>
      </c>
      <c r="G4" s="225" t="s">
        <v>348</v>
      </c>
      <c r="H4" s="215" t="s">
        <v>350</v>
      </c>
      <c r="I4" s="241" t="s">
        <v>353</v>
      </c>
      <c r="J4" s="213"/>
      <c r="K4" s="229"/>
      <c r="L4" s="227"/>
      <c r="M4" s="215"/>
      <c r="N4" s="225"/>
      <c r="O4" s="243"/>
      <c r="P4" s="249"/>
      <c r="Q4" s="235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5" ht="11.1" customHeight="1" x14ac:dyDescent="0.4">
      <c r="A5" s="36"/>
      <c r="B5" s="37"/>
      <c r="C5" s="38"/>
      <c r="D5" s="216"/>
      <c r="E5" s="226"/>
      <c r="F5" s="216"/>
      <c r="G5" s="226"/>
      <c r="H5" s="216"/>
      <c r="I5" s="242"/>
      <c r="J5" s="214"/>
      <c r="K5" s="230"/>
      <c r="L5" s="228"/>
      <c r="M5" s="216"/>
      <c r="N5" s="226"/>
      <c r="O5" s="244"/>
      <c r="P5" s="250"/>
      <c r="Q5" s="236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5" ht="11.1" customHeight="1" x14ac:dyDescent="0.4">
      <c r="A6" s="36"/>
      <c r="B6" s="39"/>
      <c r="C6" s="40" t="s">
        <v>88</v>
      </c>
      <c r="D6" s="217" t="s">
        <v>339</v>
      </c>
      <c r="E6" s="219" t="s">
        <v>342</v>
      </c>
      <c r="F6" s="217" t="s">
        <v>345</v>
      </c>
      <c r="G6" s="223" t="s">
        <v>347</v>
      </c>
      <c r="H6" s="231" t="s">
        <v>351</v>
      </c>
      <c r="I6" s="245" t="s">
        <v>354</v>
      </c>
      <c r="J6" s="221"/>
      <c r="K6" s="233"/>
      <c r="L6" s="219"/>
      <c r="M6" s="217"/>
      <c r="N6" s="219"/>
      <c r="O6" s="247"/>
      <c r="P6" s="237"/>
      <c r="Q6" s="239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5" ht="11.1" customHeight="1" thickBot="1" x14ac:dyDescent="0.45">
      <c r="A7" s="43" t="s">
        <v>85</v>
      </c>
      <c r="B7" s="44" t="s">
        <v>86</v>
      </c>
      <c r="C7" s="45"/>
      <c r="D7" s="218"/>
      <c r="E7" s="220"/>
      <c r="F7" s="218"/>
      <c r="G7" s="224"/>
      <c r="H7" s="232"/>
      <c r="I7" s="246"/>
      <c r="J7" s="222"/>
      <c r="K7" s="234"/>
      <c r="L7" s="220"/>
      <c r="M7" s="218"/>
      <c r="N7" s="220"/>
      <c r="O7" s="248"/>
      <c r="P7" s="238"/>
      <c r="Q7" s="24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5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5" ht="11.1" customHeight="1" x14ac:dyDescent="0.4">
      <c r="A9" s="53">
        <v>1</v>
      </c>
      <c r="B9" s="54" t="s">
        <v>80</v>
      </c>
      <c r="C9" s="55" t="s">
        <v>75</v>
      </c>
      <c r="D9" s="149" t="s">
        <v>378</v>
      </c>
      <c r="E9" s="149" t="s">
        <v>378</v>
      </c>
      <c r="F9" s="149" t="s">
        <v>378</v>
      </c>
      <c r="G9" s="149" t="s">
        <v>378</v>
      </c>
      <c r="H9" s="149" t="s">
        <v>378</v>
      </c>
      <c r="I9" s="191" t="s">
        <v>378</v>
      </c>
      <c r="J9" s="204"/>
      <c r="K9" s="149"/>
      <c r="L9" s="149"/>
      <c r="M9" s="149"/>
      <c r="N9" s="149"/>
      <c r="O9" s="205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5" ht="11.1" customHeight="1" x14ac:dyDescent="0.4">
      <c r="A10" s="61">
        <v>2</v>
      </c>
      <c r="B10" s="62" t="s">
        <v>81</v>
      </c>
      <c r="C10" s="63" t="s">
        <v>75</v>
      </c>
      <c r="D10" s="66" t="s">
        <v>379</v>
      </c>
      <c r="E10" s="66" t="s">
        <v>380</v>
      </c>
      <c r="F10" s="66" t="s">
        <v>381</v>
      </c>
      <c r="G10" s="66" t="s">
        <v>382</v>
      </c>
      <c r="H10" s="66" t="s">
        <v>383</v>
      </c>
      <c r="I10" s="112" t="s">
        <v>384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5" ht="11.1" customHeight="1" x14ac:dyDescent="0.4">
      <c r="A11" s="61">
        <v>3</v>
      </c>
      <c r="B11" s="62" t="s">
        <v>82</v>
      </c>
      <c r="C11" s="63" t="s">
        <v>75</v>
      </c>
      <c r="D11" s="66" t="s">
        <v>374</v>
      </c>
      <c r="E11" s="66" t="s">
        <v>374</v>
      </c>
      <c r="F11" s="66" t="s">
        <v>374</v>
      </c>
      <c r="G11" s="66" t="s">
        <v>374</v>
      </c>
      <c r="H11" s="66" t="s">
        <v>374</v>
      </c>
      <c r="I11" s="112" t="s">
        <v>374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5" ht="11.1" customHeight="1" x14ac:dyDescent="0.4">
      <c r="A12" s="61">
        <v>4</v>
      </c>
      <c r="B12" s="62" t="s">
        <v>83</v>
      </c>
      <c r="C12" s="63" t="s">
        <v>75</v>
      </c>
      <c r="D12" s="66" t="s">
        <v>376</v>
      </c>
      <c r="E12" s="66" t="s">
        <v>376</v>
      </c>
      <c r="F12" s="66" t="s">
        <v>376</v>
      </c>
      <c r="G12" s="66" t="s">
        <v>376</v>
      </c>
      <c r="H12" s="66" t="s">
        <v>376</v>
      </c>
      <c r="I12" s="112" t="s">
        <v>376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5" ht="11.1" customHeight="1" x14ac:dyDescent="0.4">
      <c r="A13" s="61">
        <v>5</v>
      </c>
      <c r="B13" s="62" t="s">
        <v>44</v>
      </c>
      <c r="C13" s="63" t="s">
        <v>84</v>
      </c>
      <c r="D13" s="68">
        <v>28.3</v>
      </c>
      <c r="E13" s="68">
        <v>28.2</v>
      </c>
      <c r="F13" s="68">
        <v>26.8</v>
      </c>
      <c r="G13" s="68">
        <v>28.6</v>
      </c>
      <c r="H13" s="68">
        <v>26</v>
      </c>
      <c r="I13" s="192">
        <v>28.2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</row>
    <row r="14" spans="1:35" ht="11.1" customHeight="1" thickBot="1" x14ac:dyDescent="0.45">
      <c r="A14" s="71">
        <v>6</v>
      </c>
      <c r="B14" s="72" t="s">
        <v>45</v>
      </c>
      <c r="C14" s="73" t="s">
        <v>84</v>
      </c>
      <c r="D14" s="75">
        <v>21.4</v>
      </c>
      <c r="E14" s="75">
        <v>25.7</v>
      </c>
      <c r="F14" s="75">
        <v>22.1</v>
      </c>
      <c r="G14" s="75">
        <v>24</v>
      </c>
      <c r="H14" s="75">
        <v>21.6</v>
      </c>
      <c r="I14" s="193">
        <v>24.8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</row>
    <row r="15" spans="1:35" ht="11.1" customHeight="1" thickBot="1" x14ac:dyDescent="0.45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</row>
    <row r="16" spans="1:35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4">
        <v>0</v>
      </c>
      <c r="J16" s="82"/>
      <c r="K16" s="82"/>
      <c r="L16" s="82"/>
      <c r="M16" s="82"/>
      <c r="N16" s="82"/>
      <c r="O16" s="206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</row>
    <row r="17" spans="1:35" ht="11.1" customHeight="1" x14ac:dyDescent="0.4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</row>
    <row r="18" spans="1:35" ht="11.1" customHeight="1" x14ac:dyDescent="0.4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5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</row>
    <row r="19" spans="1:35" ht="11.1" customHeight="1" x14ac:dyDescent="0.4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6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</row>
    <row r="20" spans="1:35" ht="11.1" customHeight="1" x14ac:dyDescent="0.4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7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</row>
    <row r="21" spans="1:35" ht="11.1" customHeight="1" x14ac:dyDescent="0.4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7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</row>
    <row r="22" spans="1:35" ht="11.1" customHeight="1" x14ac:dyDescent="0.4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7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</row>
    <row r="23" spans="1:35" ht="11.1" customHeight="1" x14ac:dyDescent="0.4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7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</row>
    <row r="24" spans="1:35" ht="11.1" customHeight="1" x14ac:dyDescent="0.4">
      <c r="A24" s="85">
        <v>9</v>
      </c>
      <c r="B24" s="62" t="s">
        <v>7</v>
      </c>
      <c r="C24" s="88" t="s">
        <v>78</v>
      </c>
      <c r="D24" s="94" t="s">
        <v>385</v>
      </c>
      <c r="E24" s="94" t="s">
        <v>385</v>
      </c>
      <c r="F24" s="94" t="s">
        <v>385</v>
      </c>
      <c r="G24" s="94" t="s">
        <v>385</v>
      </c>
      <c r="H24" s="94" t="s">
        <v>385</v>
      </c>
      <c r="I24" s="197" t="s">
        <v>385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</row>
    <row r="25" spans="1:35" ht="11.1" customHeight="1" x14ac:dyDescent="0.4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7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</row>
    <row r="26" spans="1:35" ht="11.1" customHeight="1" x14ac:dyDescent="0.4">
      <c r="A26" s="85">
        <v>11</v>
      </c>
      <c r="B26" s="62" t="s">
        <v>9</v>
      </c>
      <c r="C26" s="88" t="s">
        <v>78</v>
      </c>
      <c r="D26" s="96">
        <v>0.24</v>
      </c>
      <c r="E26" s="96">
        <v>0.24</v>
      </c>
      <c r="F26" s="96">
        <v>0.21</v>
      </c>
      <c r="G26" s="96">
        <v>0.21</v>
      </c>
      <c r="H26" s="96">
        <v>0.13</v>
      </c>
      <c r="I26" s="198">
        <v>0.13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</row>
    <row r="27" spans="1:35" ht="11.1" customHeight="1" x14ac:dyDescent="0.4">
      <c r="A27" s="85">
        <v>12</v>
      </c>
      <c r="B27" s="62" t="s">
        <v>10</v>
      </c>
      <c r="C27" s="88" t="s">
        <v>78</v>
      </c>
      <c r="D27" s="96" t="s">
        <v>386</v>
      </c>
      <c r="E27" s="96" t="s">
        <v>386</v>
      </c>
      <c r="F27" s="96" t="s">
        <v>386</v>
      </c>
      <c r="G27" s="96" t="s">
        <v>386</v>
      </c>
      <c r="H27" s="96" t="s">
        <v>386</v>
      </c>
      <c r="I27" s="198" t="s">
        <v>386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</row>
    <row r="28" spans="1:35" ht="11.1" customHeight="1" x14ac:dyDescent="0.4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8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</row>
    <row r="29" spans="1:35" ht="11.1" customHeight="1" x14ac:dyDescent="0.4">
      <c r="A29" s="85">
        <v>14</v>
      </c>
      <c r="B29" s="62" t="s">
        <v>12</v>
      </c>
      <c r="C29" s="88" t="s">
        <v>78</v>
      </c>
      <c r="D29" s="90" t="s">
        <v>387</v>
      </c>
      <c r="E29" s="90" t="s">
        <v>387</v>
      </c>
      <c r="F29" s="90" t="s">
        <v>387</v>
      </c>
      <c r="G29" s="90" t="s">
        <v>387</v>
      </c>
      <c r="H29" s="90" t="s">
        <v>387</v>
      </c>
      <c r="I29" s="195" t="s">
        <v>387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</row>
    <row r="30" spans="1:35" ht="11.1" customHeight="1" x14ac:dyDescent="0.4">
      <c r="A30" s="85">
        <v>15</v>
      </c>
      <c r="B30" s="62" t="s">
        <v>100</v>
      </c>
      <c r="C30" s="88" t="s">
        <v>78</v>
      </c>
      <c r="D30" s="94" t="s">
        <v>388</v>
      </c>
      <c r="E30" s="94" t="s">
        <v>388</v>
      </c>
      <c r="F30" s="94" t="s">
        <v>388</v>
      </c>
      <c r="G30" s="94" t="s">
        <v>388</v>
      </c>
      <c r="H30" s="94" t="s">
        <v>388</v>
      </c>
      <c r="I30" s="197" t="s">
        <v>388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</row>
    <row r="31" spans="1:35" ht="11.1" customHeight="1" x14ac:dyDescent="0.4">
      <c r="A31" s="85">
        <v>16</v>
      </c>
      <c r="B31" s="62" t="s">
        <v>101</v>
      </c>
      <c r="C31" s="88" t="s">
        <v>78</v>
      </c>
      <c r="D31" s="94" t="s">
        <v>385</v>
      </c>
      <c r="E31" s="94" t="s">
        <v>385</v>
      </c>
      <c r="F31" s="94" t="s">
        <v>385</v>
      </c>
      <c r="G31" s="94" t="s">
        <v>385</v>
      </c>
      <c r="H31" s="94" t="s">
        <v>385</v>
      </c>
      <c r="I31" s="197" t="s">
        <v>385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</row>
    <row r="32" spans="1:35" ht="11.1" customHeight="1" x14ac:dyDescent="0.4">
      <c r="A32" s="85">
        <v>17</v>
      </c>
      <c r="B32" s="62" t="s">
        <v>13</v>
      </c>
      <c r="C32" s="88" t="s">
        <v>78</v>
      </c>
      <c r="D32" s="94" t="s">
        <v>388</v>
      </c>
      <c r="E32" s="94" t="s">
        <v>388</v>
      </c>
      <c r="F32" s="94" t="s">
        <v>388</v>
      </c>
      <c r="G32" s="94" t="s">
        <v>388</v>
      </c>
      <c r="H32" s="94" t="s">
        <v>388</v>
      </c>
      <c r="I32" s="197" t="s">
        <v>388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</row>
    <row r="33" spans="1:35" ht="11.1" customHeight="1" x14ac:dyDescent="0.4">
      <c r="A33" s="85">
        <v>18</v>
      </c>
      <c r="B33" s="62" t="s">
        <v>14</v>
      </c>
      <c r="C33" s="88" t="s">
        <v>78</v>
      </c>
      <c r="D33" s="94" t="s">
        <v>388</v>
      </c>
      <c r="E33" s="94" t="s">
        <v>388</v>
      </c>
      <c r="F33" s="94" t="s">
        <v>388</v>
      </c>
      <c r="G33" s="94" t="s">
        <v>388</v>
      </c>
      <c r="H33" s="94" t="s">
        <v>388</v>
      </c>
      <c r="I33" s="197" t="s">
        <v>388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</row>
    <row r="34" spans="1:35" ht="11.1" customHeight="1" x14ac:dyDescent="0.4">
      <c r="A34" s="85">
        <v>19</v>
      </c>
      <c r="B34" s="62" t="s">
        <v>15</v>
      </c>
      <c r="C34" s="88" t="s">
        <v>78</v>
      </c>
      <c r="D34" s="94" t="s">
        <v>388</v>
      </c>
      <c r="E34" s="94" t="s">
        <v>388</v>
      </c>
      <c r="F34" s="94" t="s">
        <v>388</v>
      </c>
      <c r="G34" s="94" t="s">
        <v>388</v>
      </c>
      <c r="H34" s="94" t="s">
        <v>388</v>
      </c>
      <c r="I34" s="197" t="s">
        <v>388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</row>
    <row r="35" spans="1:35" ht="11.1" customHeight="1" x14ac:dyDescent="0.4">
      <c r="A35" s="85">
        <v>20</v>
      </c>
      <c r="B35" s="62" t="s">
        <v>16</v>
      </c>
      <c r="C35" s="88" t="s">
        <v>78</v>
      </c>
      <c r="D35" s="94" t="s">
        <v>388</v>
      </c>
      <c r="E35" s="94" t="s">
        <v>388</v>
      </c>
      <c r="F35" s="94" t="s">
        <v>388</v>
      </c>
      <c r="G35" s="94" t="s">
        <v>388</v>
      </c>
      <c r="H35" s="94" t="s">
        <v>388</v>
      </c>
      <c r="I35" s="197" t="s">
        <v>388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</row>
    <row r="36" spans="1:35" ht="11.1" customHeight="1" x14ac:dyDescent="0.4">
      <c r="A36" s="85">
        <v>21</v>
      </c>
      <c r="B36" s="62" t="s">
        <v>17</v>
      </c>
      <c r="C36" s="88" t="s">
        <v>78</v>
      </c>
      <c r="D36" s="96">
        <v>0.1</v>
      </c>
      <c r="E36" s="96">
        <v>0.12</v>
      </c>
      <c r="F36" s="96">
        <v>0.13</v>
      </c>
      <c r="G36" s="96">
        <v>0.15</v>
      </c>
      <c r="H36" s="96">
        <v>0.11</v>
      </c>
      <c r="I36" s="198">
        <v>0.12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</row>
    <row r="37" spans="1:35" ht="11.1" customHeight="1" x14ac:dyDescent="0.4">
      <c r="A37" s="85">
        <v>22</v>
      </c>
      <c r="B37" s="62" t="s">
        <v>18</v>
      </c>
      <c r="C37" s="88" t="s">
        <v>78</v>
      </c>
      <c r="D37" s="94" t="s">
        <v>389</v>
      </c>
      <c r="E37" s="94" t="s">
        <v>389</v>
      </c>
      <c r="F37" s="94" t="s">
        <v>389</v>
      </c>
      <c r="G37" s="94" t="s">
        <v>389</v>
      </c>
      <c r="H37" s="94" t="s">
        <v>389</v>
      </c>
      <c r="I37" s="197" t="s">
        <v>389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</row>
    <row r="38" spans="1:35" ht="11.1" customHeight="1" x14ac:dyDescent="0.4">
      <c r="A38" s="85">
        <v>23</v>
      </c>
      <c r="B38" s="62" t="s">
        <v>19</v>
      </c>
      <c r="C38" s="88" t="s">
        <v>78</v>
      </c>
      <c r="D38" s="94">
        <v>3.0000000000000001E-3</v>
      </c>
      <c r="E38" s="94">
        <v>1.2E-2</v>
      </c>
      <c r="F38" s="94">
        <v>8.0000000000000002E-3</v>
      </c>
      <c r="G38" s="94">
        <v>1.4E-2</v>
      </c>
      <c r="H38" s="94">
        <v>2E-3</v>
      </c>
      <c r="I38" s="197">
        <v>1.2E-2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</row>
    <row r="39" spans="1:35" ht="11.1" customHeight="1" x14ac:dyDescent="0.4">
      <c r="A39" s="85">
        <v>24</v>
      </c>
      <c r="B39" s="62" t="s">
        <v>20</v>
      </c>
      <c r="C39" s="88" t="s">
        <v>78</v>
      </c>
      <c r="D39" s="94" t="s">
        <v>389</v>
      </c>
      <c r="E39" s="94">
        <v>5.0000000000000001E-3</v>
      </c>
      <c r="F39" s="94">
        <v>6.0000000000000001E-3</v>
      </c>
      <c r="G39" s="94">
        <v>7.0000000000000001E-3</v>
      </c>
      <c r="H39" s="94" t="s">
        <v>389</v>
      </c>
      <c r="I39" s="197">
        <v>5.0000000000000001E-3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</row>
    <row r="40" spans="1:35" ht="11.1" customHeight="1" x14ac:dyDescent="0.4">
      <c r="A40" s="85">
        <v>25</v>
      </c>
      <c r="B40" s="62" t="s">
        <v>21</v>
      </c>
      <c r="C40" s="88" t="s">
        <v>78</v>
      </c>
      <c r="D40" s="94" t="s">
        <v>388</v>
      </c>
      <c r="E40" s="94" t="s">
        <v>388</v>
      </c>
      <c r="F40" s="94" t="s">
        <v>388</v>
      </c>
      <c r="G40" s="94" t="s">
        <v>388</v>
      </c>
      <c r="H40" s="94" t="s">
        <v>388</v>
      </c>
      <c r="I40" s="197" t="s">
        <v>388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</row>
    <row r="41" spans="1:35" ht="11.1" customHeight="1" x14ac:dyDescent="0.4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7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</row>
    <row r="42" spans="1:35" ht="11.1" customHeight="1" x14ac:dyDescent="0.4">
      <c r="A42" s="85">
        <v>27</v>
      </c>
      <c r="B42" s="62" t="s">
        <v>23</v>
      </c>
      <c r="C42" s="88" t="s">
        <v>78</v>
      </c>
      <c r="D42" s="94">
        <v>5.0000000000000001E-3</v>
      </c>
      <c r="E42" s="94">
        <v>1.4999999999999999E-2</v>
      </c>
      <c r="F42" s="94">
        <v>0.01</v>
      </c>
      <c r="G42" s="94">
        <v>1.7000000000000001E-2</v>
      </c>
      <c r="H42" s="94">
        <v>3.0000000000000001E-3</v>
      </c>
      <c r="I42" s="197">
        <v>1.4999999999999999E-2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</row>
    <row r="43" spans="1:35" ht="11.1" customHeight="1" x14ac:dyDescent="0.4">
      <c r="A43" s="85">
        <v>28</v>
      </c>
      <c r="B43" s="62" t="s">
        <v>24</v>
      </c>
      <c r="C43" s="88" t="s">
        <v>78</v>
      </c>
      <c r="D43" s="94" t="s">
        <v>389</v>
      </c>
      <c r="E43" s="94">
        <v>8.9999999999999993E-3</v>
      </c>
      <c r="F43" s="94">
        <v>8.0000000000000002E-3</v>
      </c>
      <c r="G43" s="94">
        <v>1.2999999999999999E-2</v>
      </c>
      <c r="H43" s="94" t="s">
        <v>389</v>
      </c>
      <c r="I43" s="197">
        <v>8.9999999999999993E-3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</row>
    <row r="44" spans="1:35" ht="11.1" customHeight="1" x14ac:dyDescent="0.4">
      <c r="A44" s="85">
        <v>29</v>
      </c>
      <c r="B44" s="62" t="s">
        <v>25</v>
      </c>
      <c r="C44" s="88" t="s">
        <v>78</v>
      </c>
      <c r="D44" s="94">
        <v>2E-3</v>
      </c>
      <c r="E44" s="94">
        <v>3.0000000000000001E-3</v>
      </c>
      <c r="F44" s="94">
        <v>2E-3</v>
      </c>
      <c r="G44" s="94">
        <v>3.0000000000000001E-3</v>
      </c>
      <c r="H44" s="94">
        <v>1E-3</v>
      </c>
      <c r="I44" s="197">
        <v>3.0000000000000001E-3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</row>
    <row r="45" spans="1:35" ht="11.1" customHeight="1" x14ac:dyDescent="0.4">
      <c r="A45" s="85">
        <v>30</v>
      </c>
      <c r="B45" s="62" t="s">
        <v>26</v>
      </c>
      <c r="C45" s="88" t="s">
        <v>78</v>
      </c>
      <c r="D45" s="94" t="s">
        <v>388</v>
      </c>
      <c r="E45" s="94" t="s">
        <v>388</v>
      </c>
      <c r="F45" s="94" t="s">
        <v>388</v>
      </c>
      <c r="G45" s="94" t="s">
        <v>388</v>
      </c>
      <c r="H45" s="94" t="s">
        <v>388</v>
      </c>
      <c r="I45" s="197" t="s">
        <v>388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</row>
    <row r="46" spans="1:35" ht="11.1" customHeight="1" x14ac:dyDescent="0.4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7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</row>
    <row r="47" spans="1:35" ht="11.1" customHeight="1" x14ac:dyDescent="0.4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7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</row>
    <row r="48" spans="1:35" ht="11.1" customHeight="1" x14ac:dyDescent="0.4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8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</row>
    <row r="49" spans="1:35" ht="11.1" customHeight="1" x14ac:dyDescent="0.4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8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</row>
    <row r="50" spans="1:35" ht="11.1" customHeight="1" x14ac:dyDescent="0.4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7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</row>
    <row r="51" spans="1:35" ht="11.1" customHeight="1" x14ac:dyDescent="0.4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2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</row>
    <row r="52" spans="1:35" ht="11.1" customHeight="1" x14ac:dyDescent="0.4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7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</row>
    <row r="53" spans="1:35" ht="11.1" customHeight="1" x14ac:dyDescent="0.4">
      <c r="A53" s="85">
        <v>38</v>
      </c>
      <c r="B53" s="62" t="s">
        <v>35</v>
      </c>
      <c r="C53" s="88" t="s">
        <v>78</v>
      </c>
      <c r="D53" s="68">
        <v>6</v>
      </c>
      <c r="E53" s="68">
        <v>5.3</v>
      </c>
      <c r="F53" s="68">
        <v>5.7</v>
      </c>
      <c r="G53" s="68">
        <v>5.3</v>
      </c>
      <c r="H53" s="68">
        <v>5.7</v>
      </c>
      <c r="I53" s="192">
        <v>5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</row>
    <row r="54" spans="1:35" ht="11.1" customHeight="1" x14ac:dyDescent="0.4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2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</row>
    <row r="55" spans="1:35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</row>
    <row r="56" spans="1:35" ht="11.1" customHeight="1" x14ac:dyDescent="0.4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8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</row>
    <row r="57" spans="1:35" ht="11.1" customHeight="1" x14ac:dyDescent="0.4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9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</row>
    <row r="58" spans="1:35" ht="11.1" customHeight="1" x14ac:dyDescent="0.4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9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</row>
    <row r="59" spans="1:35" ht="11.1" customHeight="1" x14ac:dyDescent="0.4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7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</row>
    <row r="60" spans="1:35" ht="11.1" customHeight="1" x14ac:dyDescent="0.4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5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</row>
    <row r="61" spans="1:35" ht="10.5" customHeight="1" x14ac:dyDescent="0.4">
      <c r="A61" s="85">
        <v>46</v>
      </c>
      <c r="B61" s="62" t="s">
        <v>336</v>
      </c>
      <c r="C61" s="88" t="s">
        <v>78</v>
      </c>
      <c r="D61" s="68">
        <v>0.3</v>
      </c>
      <c r="E61" s="68">
        <v>0.4</v>
      </c>
      <c r="F61" s="68">
        <v>0.5</v>
      </c>
      <c r="G61" s="68">
        <v>0.6</v>
      </c>
      <c r="H61" s="68">
        <v>0.3</v>
      </c>
      <c r="I61" s="192">
        <v>0.5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</row>
    <row r="62" spans="1:35" ht="11.1" customHeight="1" x14ac:dyDescent="0.4">
      <c r="A62" s="85">
        <v>47</v>
      </c>
      <c r="B62" s="62" t="s">
        <v>72</v>
      </c>
      <c r="C62" s="101" t="s">
        <v>75</v>
      </c>
      <c r="D62" s="68">
        <v>6.9</v>
      </c>
      <c r="E62" s="68">
        <v>7.2</v>
      </c>
      <c r="F62" s="68">
        <v>6.9</v>
      </c>
      <c r="G62" s="68">
        <v>7</v>
      </c>
      <c r="H62" s="68">
        <v>7</v>
      </c>
      <c r="I62" s="192">
        <v>7.2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</row>
    <row r="63" spans="1:35" ht="11.1" customHeight="1" x14ac:dyDescent="0.4">
      <c r="A63" s="85">
        <v>48</v>
      </c>
      <c r="B63" s="62" t="s">
        <v>33</v>
      </c>
      <c r="C63" s="101" t="s">
        <v>75</v>
      </c>
      <c r="D63" s="66" t="s">
        <v>390</v>
      </c>
      <c r="E63" s="66" t="s">
        <v>390</v>
      </c>
      <c r="F63" s="66" t="s">
        <v>390</v>
      </c>
      <c r="G63" s="66" t="s">
        <v>390</v>
      </c>
      <c r="H63" s="66" t="s">
        <v>390</v>
      </c>
      <c r="I63" s="112" t="s">
        <v>390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</row>
    <row r="64" spans="1:35" ht="11.1" customHeight="1" x14ac:dyDescent="0.4">
      <c r="A64" s="85">
        <v>49</v>
      </c>
      <c r="B64" s="62" t="s">
        <v>41</v>
      </c>
      <c r="C64" s="101" t="s">
        <v>75</v>
      </c>
      <c r="D64" s="66" t="s">
        <v>390</v>
      </c>
      <c r="E64" s="66" t="s">
        <v>390</v>
      </c>
      <c r="F64" s="66" t="s">
        <v>390</v>
      </c>
      <c r="G64" s="66" t="s">
        <v>390</v>
      </c>
      <c r="H64" s="66" t="s">
        <v>390</v>
      </c>
      <c r="I64" s="112" t="s">
        <v>390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</row>
    <row r="65" spans="1:35" ht="11.1" customHeight="1" x14ac:dyDescent="0.4">
      <c r="A65" s="85">
        <v>50</v>
      </c>
      <c r="B65" s="62" t="s">
        <v>42</v>
      </c>
      <c r="C65" s="88" t="s">
        <v>79</v>
      </c>
      <c r="D65" s="68" t="s">
        <v>391</v>
      </c>
      <c r="E65" s="68" t="s">
        <v>391</v>
      </c>
      <c r="F65" s="68" t="s">
        <v>391</v>
      </c>
      <c r="G65" s="68" t="s">
        <v>391</v>
      </c>
      <c r="H65" s="68" t="s">
        <v>391</v>
      </c>
      <c r="I65" s="192" t="s">
        <v>391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</row>
    <row r="66" spans="1:35" ht="11.1" customHeight="1" thickBot="1" x14ac:dyDescent="0.45">
      <c r="A66" s="103">
        <v>51</v>
      </c>
      <c r="B66" s="104" t="s">
        <v>43</v>
      </c>
      <c r="C66" s="105" t="s">
        <v>79</v>
      </c>
      <c r="D66" s="107" t="s">
        <v>392</v>
      </c>
      <c r="E66" s="107" t="s">
        <v>392</v>
      </c>
      <c r="F66" s="107" t="s">
        <v>392</v>
      </c>
      <c r="G66" s="107" t="s">
        <v>392</v>
      </c>
      <c r="H66" s="107" t="s">
        <v>392</v>
      </c>
      <c r="I66" s="200" t="s">
        <v>392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</row>
    <row r="67" spans="1:35" ht="11.1" customHeight="1" thickBot="1" x14ac:dyDescent="0.45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</row>
    <row r="68" spans="1:35" ht="11.1" customHeight="1" thickTop="1" x14ac:dyDescent="0.4">
      <c r="A68" s="211">
        <v>45444</v>
      </c>
      <c r="B68" s="211"/>
      <c r="C68" s="212">
        <v>45536</v>
      </c>
      <c r="D68" s="212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</row>
    <row r="69" spans="1:35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</row>
    <row r="70" spans="1:35" ht="11.1" customHeight="1" x14ac:dyDescent="0.4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7" t="s">
        <v>370</v>
      </c>
      <c r="J70" s="94"/>
      <c r="K70" s="94"/>
      <c r="L70" s="94"/>
      <c r="M70" s="94"/>
      <c r="N70" s="94"/>
      <c r="O70" s="207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5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5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5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7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5" ht="11.1" customHeight="1" x14ac:dyDescent="0.4">
      <c r="A73" s="85">
        <v>4</v>
      </c>
      <c r="B73" s="121" t="s">
        <v>97</v>
      </c>
      <c r="C73" s="88" t="s">
        <v>78</v>
      </c>
      <c r="D73" s="90" t="s">
        <v>387</v>
      </c>
      <c r="E73" s="90" t="s">
        <v>387</v>
      </c>
      <c r="F73" s="90" t="s">
        <v>387</v>
      </c>
      <c r="G73" s="90" t="s">
        <v>387</v>
      </c>
      <c r="H73" s="90" t="s">
        <v>387</v>
      </c>
      <c r="I73" s="195" t="s">
        <v>387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5" ht="11.1" customHeight="1" x14ac:dyDescent="0.4">
      <c r="A74" s="85">
        <v>5</v>
      </c>
      <c r="B74" s="121" t="s">
        <v>49</v>
      </c>
      <c r="C74" s="88" t="s">
        <v>78</v>
      </c>
      <c r="D74" s="94" t="s">
        <v>388</v>
      </c>
      <c r="E74" s="94" t="s">
        <v>388</v>
      </c>
      <c r="F74" s="94" t="s">
        <v>388</v>
      </c>
      <c r="G74" s="94" t="s">
        <v>388</v>
      </c>
      <c r="H74" s="94" t="s">
        <v>388</v>
      </c>
      <c r="I74" s="197" t="s">
        <v>388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5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7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5" ht="11.1" customHeight="1" x14ac:dyDescent="0.4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5" ht="11.1" customHeight="1" x14ac:dyDescent="0.4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5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7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5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7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5" ht="11.1" customHeight="1" x14ac:dyDescent="0.4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2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5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>
        <v>0.8</v>
      </c>
      <c r="F81" s="68">
        <v>1</v>
      </c>
      <c r="G81" s="68">
        <v>0.8</v>
      </c>
      <c r="H81" s="68">
        <v>1</v>
      </c>
      <c r="I81" s="192"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5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2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5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7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5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2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5" ht="11.1" customHeight="1" x14ac:dyDescent="0.4">
      <c r="A85" s="85">
        <v>16</v>
      </c>
      <c r="B85" s="121" t="s">
        <v>95</v>
      </c>
      <c r="C85" s="88" t="s">
        <v>78</v>
      </c>
      <c r="D85" s="94" t="s">
        <v>388</v>
      </c>
      <c r="E85" s="94" t="s">
        <v>388</v>
      </c>
      <c r="F85" s="94" t="s">
        <v>388</v>
      </c>
      <c r="G85" s="94" t="s">
        <v>388</v>
      </c>
      <c r="H85" s="94" t="s">
        <v>388</v>
      </c>
      <c r="I85" s="197" t="s">
        <v>388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5" ht="11.1" customHeight="1" x14ac:dyDescent="0.4">
      <c r="A86" s="85">
        <v>17</v>
      </c>
      <c r="B86" s="121" t="s">
        <v>66</v>
      </c>
      <c r="C86" s="88" t="s">
        <v>78</v>
      </c>
      <c r="D86" s="94" t="s">
        <v>388</v>
      </c>
      <c r="E86" s="94" t="s">
        <v>388</v>
      </c>
      <c r="F86" s="94" t="s">
        <v>388</v>
      </c>
      <c r="G86" s="94" t="s">
        <v>388</v>
      </c>
      <c r="H86" s="94" t="s">
        <v>388</v>
      </c>
      <c r="I86" s="197" t="s">
        <v>388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5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2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5" ht="11.1" customHeight="1" x14ac:dyDescent="0.4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5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5" ht="11.1" customHeight="1" x14ac:dyDescent="0.4">
      <c r="A90" s="85">
        <v>21</v>
      </c>
      <c r="B90" s="121" t="s">
        <v>43</v>
      </c>
      <c r="C90" s="124" t="s">
        <v>91</v>
      </c>
      <c r="D90" s="68" t="s">
        <v>392</v>
      </c>
      <c r="E90" s="68" t="s">
        <v>392</v>
      </c>
      <c r="F90" s="68" t="s">
        <v>392</v>
      </c>
      <c r="G90" s="68" t="s">
        <v>392</v>
      </c>
      <c r="H90" s="68" t="s">
        <v>392</v>
      </c>
      <c r="I90" s="192" t="s">
        <v>392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5" ht="11.1" customHeight="1" x14ac:dyDescent="0.4">
      <c r="A91" s="85">
        <v>22</v>
      </c>
      <c r="B91" s="121" t="s">
        <v>103</v>
      </c>
      <c r="C91" s="101" t="s">
        <v>90</v>
      </c>
      <c r="D91" s="68">
        <v>6.9</v>
      </c>
      <c r="E91" s="68">
        <v>7.2</v>
      </c>
      <c r="F91" s="68">
        <v>6.9</v>
      </c>
      <c r="G91" s="68">
        <v>7</v>
      </c>
      <c r="H91" s="68">
        <v>7</v>
      </c>
      <c r="I91" s="192">
        <v>7.2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5" ht="11.1" customHeight="1" x14ac:dyDescent="0.4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2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5" ht="11.1" customHeight="1" x14ac:dyDescent="0.4">
      <c r="A93" s="85">
        <v>24</v>
      </c>
      <c r="B93" s="125" t="s">
        <v>58</v>
      </c>
      <c r="C93" s="126" t="s">
        <v>92</v>
      </c>
      <c r="D93" s="66">
        <v>0</v>
      </c>
      <c r="E93" s="66">
        <v>0</v>
      </c>
      <c r="F93" s="66">
        <v>3</v>
      </c>
      <c r="G93" s="66">
        <v>0</v>
      </c>
      <c r="H93" s="66">
        <v>0</v>
      </c>
      <c r="I93" s="112">
        <v>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5" ht="11.1" customHeight="1" x14ac:dyDescent="0.4">
      <c r="A94" s="85">
        <v>25</v>
      </c>
      <c r="B94" s="121" t="s">
        <v>104</v>
      </c>
      <c r="C94" s="88" t="s">
        <v>78</v>
      </c>
      <c r="D94" s="94" t="s">
        <v>388</v>
      </c>
      <c r="E94" s="94" t="s">
        <v>388</v>
      </c>
      <c r="F94" s="94" t="s">
        <v>388</v>
      </c>
      <c r="G94" s="94" t="s">
        <v>388</v>
      </c>
      <c r="H94" s="94" t="s">
        <v>388</v>
      </c>
      <c r="I94" s="197" t="s">
        <v>388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5" ht="11.1" customHeight="1" x14ac:dyDescent="0.4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8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5" ht="11.1" customHeight="1" thickBot="1" x14ac:dyDescent="0.45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1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</row>
    <row r="97" spans="1:35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5" ht="11.1" customHeight="1" x14ac:dyDescent="0.4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2" t="s">
        <v>370</v>
      </c>
      <c r="J98" s="137"/>
      <c r="K98" s="137"/>
      <c r="L98" s="137"/>
      <c r="M98" s="137"/>
      <c r="N98" s="137"/>
      <c r="O98" s="208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</row>
    <row r="99" spans="1:35" ht="11.1" customHeight="1" x14ac:dyDescent="0.4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2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</row>
    <row r="100" spans="1:35" ht="11.1" customHeight="1" x14ac:dyDescent="0.4">
      <c r="A100" s="85">
        <v>3</v>
      </c>
      <c r="B100" s="138" t="s">
        <v>59</v>
      </c>
      <c r="C100" s="157" t="s">
        <v>358</v>
      </c>
      <c r="D100" s="68">
        <v>5.4</v>
      </c>
      <c r="E100" s="68">
        <v>5.4</v>
      </c>
      <c r="F100" s="68">
        <v>4.5</v>
      </c>
      <c r="G100" s="68">
        <v>4.5</v>
      </c>
      <c r="H100" s="68">
        <v>4.7</v>
      </c>
      <c r="I100" s="192">
        <v>4.5999999999999996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</row>
    <row r="101" spans="1:35" ht="11.1" customHeight="1" x14ac:dyDescent="0.4">
      <c r="A101" s="85">
        <v>4</v>
      </c>
      <c r="B101" s="138" t="s">
        <v>219</v>
      </c>
      <c r="C101" s="157" t="s">
        <v>356</v>
      </c>
      <c r="D101" s="96">
        <v>0.24</v>
      </c>
      <c r="E101" s="96">
        <v>0.24</v>
      </c>
      <c r="F101" s="96">
        <v>0.21</v>
      </c>
      <c r="G101" s="96">
        <v>0.21</v>
      </c>
      <c r="H101" s="96">
        <v>0.13</v>
      </c>
      <c r="I101" s="198">
        <v>0.13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</row>
    <row r="102" spans="1:35" ht="11.1" customHeight="1" x14ac:dyDescent="0.4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5" ht="11.1" customHeight="1" x14ac:dyDescent="0.4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5" ht="11.1" customHeight="1" x14ac:dyDescent="0.4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5" ht="11.1" customHeight="1" thickBot="1" x14ac:dyDescent="0.45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3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5" ht="11.1" customHeight="1" x14ac:dyDescent="0.4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11">
        <v>45444</v>
      </c>
      <c r="B130" s="211"/>
      <c r="C130" s="212">
        <v>45536</v>
      </c>
      <c r="D130" s="212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</row>
  </sheetData>
  <mergeCells count="34">
    <mergeCell ref="Q4:Q5"/>
    <mergeCell ref="P6:P7"/>
    <mergeCell ref="Q6:Q7"/>
    <mergeCell ref="I4:I5"/>
    <mergeCell ref="O4:O5"/>
    <mergeCell ref="I6:I7"/>
    <mergeCell ref="O6:O7"/>
    <mergeCell ref="P4:P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5" t="s">
        <v>180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8" t="s">
        <v>360</v>
      </c>
      <c r="AI3" s="172"/>
    </row>
    <row r="4" spans="1:35" ht="19.5" thickBot="1" x14ac:dyDescent="0.45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9"/>
      <c r="AI4" s="172"/>
    </row>
    <row r="5" spans="1:35" ht="19.5" thickBot="1" x14ac:dyDescent="0.45">
      <c r="A5" t="s">
        <v>184</v>
      </c>
      <c r="B5">
        <v>24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 x14ac:dyDescent="0.45">
      <c r="A6" t="s">
        <v>185</v>
      </c>
      <c r="AH6" s="173">
        <f>INDEX(C41:AG41,MATCH(MAX(C41:AG41)+1,C41:AG41,1))</f>
        <v>5</v>
      </c>
      <c r="AI6" s="173">
        <f>AH6*1</f>
        <v>5</v>
      </c>
    </row>
    <row r="7" spans="1:35" x14ac:dyDescent="0.4">
      <c r="A7" t="s">
        <v>186</v>
      </c>
      <c r="AH7" t="s">
        <v>361</v>
      </c>
    </row>
    <row r="8" spans="1:35" x14ac:dyDescent="0.4">
      <c r="A8" t="s">
        <v>187</v>
      </c>
      <c r="AH8" s="174" t="s">
        <v>370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7" x14ac:dyDescent="0.4">
      <c r="A17" t="s">
        <v>196</v>
      </c>
    </row>
    <row r="18" spans="1:27" x14ac:dyDescent="0.4">
      <c r="A18" t="s">
        <v>197</v>
      </c>
    </row>
    <row r="19" spans="1:27" x14ac:dyDescent="0.4">
      <c r="A19" t="s">
        <v>198</v>
      </c>
    </row>
    <row r="20" spans="1:27" x14ac:dyDescent="0.4">
      <c r="A20" t="s">
        <v>199</v>
      </c>
    </row>
    <row r="21" spans="1:27" x14ac:dyDescent="0.4">
      <c r="A21" t="s">
        <v>200</v>
      </c>
    </row>
    <row r="22" spans="1:27" x14ac:dyDescent="0.4">
      <c r="A22" t="s">
        <v>201</v>
      </c>
    </row>
    <row r="23" spans="1:27" x14ac:dyDescent="0.4">
      <c r="A23" t="s">
        <v>202</v>
      </c>
    </row>
    <row r="24" spans="1:27" x14ac:dyDescent="0.4">
      <c r="A24" t="s">
        <v>203</v>
      </c>
    </row>
    <row r="25" spans="1:27" x14ac:dyDescent="0.4">
      <c r="A25" t="s">
        <v>204</v>
      </c>
    </row>
    <row r="26" spans="1:27" x14ac:dyDescent="0.4">
      <c r="A26" t="s">
        <v>205</v>
      </c>
    </row>
    <row r="27" spans="1:27" x14ac:dyDescent="0.4">
      <c r="A27" t="s">
        <v>206</v>
      </c>
    </row>
    <row r="28" spans="1:27" x14ac:dyDescent="0.4">
      <c r="A28" t="s">
        <v>207</v>
      </c>
    </row>
    <row r="29" spans="1:27" x14ac:dyDescent="0.4">
      <c r="A29" t="s">
        <v>208</v>
      </c>
    </row>
    <row r="30" spans="1:27" x14ac:dyDescent="0.4">
      <c r="A30" t="s">
        <v>209</v>
      </c>
      <c r="C30" t="s">
        <v>371</v>
      </c>
      <c r="D30" t="s">
        <v>372</v>
      </c>
      <c r="E30" t="s">
        <v>372</v>
      </c>
      <c r="F30" t="s">
        <v>373</v>
      </c>
      <c r="G30" t="s">
        <v>374</v>
      </c>
      <c r="H30" t="s">
        <v>373</v>
      </c>
      <c r="I30" t="s">
        <v>374</v>
      </c>
      <c r="J30" t="s">
        <v>375</v>
      </c>
      <c r="K30" t="s">
        <v>374</v>
      </c>
      <c r="L30" t="s">
        <v>376</v>
      </c>
      <c r="M30" t="s">
        <v>375</v>
      </c>
      <c r="N30" t="s">
        <v>373</v>
      </c>
      <c r="O30" t="s">
        <v>373</v>
      </c>
      <c r="P30" t="s">
        <v>371</v>
      </c>
      <c r="Q30" t="s">
        <v>371</v>
      </c>
      <c r="R30" t="s">
        <v>376</v>
      </c>
      <c r="S30" t="s">
        <v>373</v>
      </c>
      <c r="T30" t="s">
        <v>373</v>
      </c>
      <c r="U30" t="s">
        <v>373</v>
      </c>
      <c r="V30" t="s">
        <v>374</v>
      </c>
      <c r="W30" t="s">
        <v>377</v>
      </c>
      <c r="X30" t="s">
        <v>372</v>
      </c>
      <c r="Y30" t="s">
        <v>373</v>
      </c>
      <c r="Z30" t="s">
        <v>373</v>
      </c>
      <c r="AA30" t="s">
        <v>375</v>
      </c>
    </row>
    <row r="31" spans="1:27" x14ac:dyDescent="0.4">
      <c r="A31" t="s">
        <v>210</v>
      </c>
    </row>
    <row r="32" spans="1:27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雨|曇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雨/曇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晴|曇</v>
      </c>
      <c r="I37" s="2" t="str">
        <f t="shared" si="0"/>
        <v>晴</v>
      </c>
      <c r="J37" s="2" t="str">
        <f t="shared" si="0"/>
        <v>晴/曇</v>
      </c>
      <c r="K37" s="2" t="str">
        <f t="shared" si="0"/>
        <v>晴</v>
      </c>
      <c r="L37" s="2" t="str">
        <f t="shared" si="0"/>
        <v>曇|晴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晴/曇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5"/>
      <c r="C41" s="2">
        <f>IF(C37="","",VLOOKUP(C37,変換!$B$31:$C$58,2,FALSE))</f>
        <v>21</v>
      </c>
      <c r="D41" s="2">
        <f>IF(D37="","",VLOOKUP(D37,変換!$B$31:$C$58,2,FALSE))</f>
        <v>12</v>
      </c>
      <c r="E41" s="2">
        <f>IF(E37="","",VLOOKUP(E37,変換!$B$31:$C$58,2,FALSE))</f>
        <v>12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17</v>
      </c>
      <c r="I41" s="2">
        <f>IF(I37="","",VLOOKUP(I37,変換!$B$31:$C$58,2,FALSE))</f>
        <v>1</v>
      </c>
      <c r="J41" s="2">
        <f>IF(J37="","",VLOOKUP(J37,変換!$B$31:$C$58,2,FALSE))</f>
        <v>5</v>
      </c>
      <c r="K41" s="2">
        <f>IF(K37="","",VLOOKUP(K37,変換!$B$31:$C$58,2,FALSE))</f>
        <v>1</v>
      </c>
      <c r="L41" s="2">
        <f>IF(L37="","",VLOOKUP(L37,変換!$B$31:$C$58,2,FALSE))</f>
        <v>20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20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</v>
      </c>
      <c r="X41" s="2">
        <f>IF(X37="","",VLOOKUP(X37,変換!$B$31:$C$58,2,FALSE))</f>
        <v>12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5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70" t="s">
        <v>359</v>
      </c>
      <c r="B30" s="270"/>
      <c r="C30" s="270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 x14ac:dyDescent="0.4">
      <c r="B1" s="30">
        <v>45536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 x14ac:dyDescent="0.4">
      <c r="A2" s="252"/>
      <c r="B2" s="252"/>
      <c r="C2" s="190"/>
      <c r="P2" s="190"/>
      <c r="Q2" s="18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 x14ac:dyDescent="0.45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 x14ac:dyDescent="0.4">
      <c r="A4" s="33"/>
      <c r="B4" s="34"/>
      <c r="C4" s="35" t="s">
        <v>87</v>
      </c>
      <c r="D4" s="259" t="s">
        <v>337</v>
      </c>
      <c r="E4" s="260"/>
      <c r="F4" s="259" t="s">
        <v>340</v>
      </c>
      <c r="G4" s="260"/>
      <c r="H4" s="259" t="s">
        <v>343</v>
      </c>
      <c r="I4" s="260"/>
      <c r="J4" s="259" t="s">
        <v>346</v>
      </c>
      <c r="K4" s="260"/>
      <c r="L4" s="259" t="s">
        <v>349</v>
      </c>
      <c r="M4" s="260"/>
      <c r="N4" s="259" t="s">
        <v>352</v>
      </c>
      <c r="O4" s="263"/>
      <c r="P4" s="184"/>
      <c r="Q4" s="185"/>
      <c r="R4" s="253"/>
      <c r="S4" s="254"/>
      <c r="T4" s="253"/>
      <c r="U4" s="257"/>
      <c r="V4" s="259"/>
      <c r="W4" s="260"/>
      <c r="X4" s="259"/>
      <c r="Y4" s="26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 x14ac:dyDescent="0.4">
      <c r="A5" s="36"/>
      <c r="B5" s="37"/>
      <c r="C5" s="38"/>
      <c r="D5" s="261"/>
      <c r="E5" s="262"/>
      <c r="F5" s="261"/>
      <c r="G5" s="262"/>
      <c r="H5" s="261"/>
      <c r="I5" s="262"/>
      <c r="J5" s="261"/>
      <c r="K5" s="262"/>
      <c r="L5" s="261"/>
      <c r="M5" s="262"/>
      <c r="N5" s="261"/>
      <c r="O5" s="264"/>
      <c r="P5" s="186"/>
      <c r="Q5" s="187"/>
      <c r="R5" s="255"/>
      <c r="S5" s="256"/>
      <c r="T5" s="255"/>
      <c r="U5" s="258"/>
      <c r="V5" s="261"/>
      <c r="W5" s="262"/>
      <c r="X5" s="261"/>
      <c r="Y5" s="262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 x14ac:dyDescent="0.4">
      <c r="A6" s="36"/>
      <c r="B6" s="39"/>
      <c r="C6" s="40" t="s">
        <v>88</v>
      </c>
      <c r="D6" s="217"/>
      <c r="E6" s="41"/>
      <c r="F6" s="219"/>
      <c r="G6" s="41"/>
      <c r="H6" s="217"/>
      <c r="I6" s="41"/>
      <c r="J6" s="223"/>
      <c r="K6" s="41"/>
      <c r="L6" s="231"/>
      <c r="M6" s="41"/>
      <c r="N6" s="231"/>
      <c r="O6" s="41"/>
      <c r="P6" s="182"/>
      <c r="Q6" s="41"/>
      <c r="R6" s="233"/>
      <c r="S6" s="42"/>
      <c r="T6" s="219"/>
      <c r="U6" s="41"/>
      <c r="V6" s="217"/>
      <c r="W6" s="41"/>
      <c r="X6" s="219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 x14ac:dyDescent="0.45">
      <c r="A7" s="43" t="s">
        <v>85</v>
      </c>
      <c r="B7" s="44" t="s">
        <v>86</v>
      </c>
      <c r="C7" s="45"/>
      <c r="D7" s="218"/>
      <c r="E7" s="46" t="s">
        <v>124</v>
      </c>
      <c r="F7" s="220"/>
      <c r="G7" s="46" t="s">
        <v>124</v>
      </c>
      <c r="H7" s="218"/>
      <c r="I7" s="46" t="s">
        <v>124</v>
      </c>
      <c r="J7" s="224"/>
      <c r="K7" s="46" t="s">
        <v>124</v>
      </c>
      <c r="L7" s="232"/>
      <c r="M7" s="46" t="s">
        <v>124</v>
      </c>
      <c r="N7" s="232"/>
      <c r="O7" s="46"/>
      <c r="P7" s="183"/>
      <c r="Q7" s="46"/>
      <c r="R7" s="234"/>
      <c r="S7" s="47"/>
      <c r="T7" s="220"/>
      <c r="U7" s="46"/>
      <c r="V7" s="218"/>
      <c r="W7" s="46"/>
      <c r="X7" s="220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 x14ac:dyDescent="0.4">
      <c r="A9" s="53">
        <v>1</v>
      </c>
      <c r="B9" s="54" t="s">
        <v>80</v>
      </c>
      <c r="C9" s="55" t="s">
        <v>75</v>
      </c>
      <c r="D9" s="56">
        <v>20240910</v>
      </c>
      <c r="E9" s="57" t="str">
        <f>IF(手入力!C3="",REPLACE(D9,5,0,"/"),REPLACE(手入力!C3,5,0,"/"))</f>
        <v>2024/0910</v>
      </c>
      <c r="F9" s="56">
        <v>20240910</v>
      </c>
      <c r="G9" s="57" t="str">
        <f>IF(手入力!D3="",REPLACE(F9,5,0,"/"),REPLACE(手入力!D3,5,0,"/"))</f>
        <v>2024/0910</v>
      </c>
      <c r="H9" s="56">
        <v>20240910</v>
      </c>
      <c r="I9" s="57" t="str">
        <f>IF(手入力!E3="",REPLACE(H9,5,0,"/"),REPLACE(手入力!E3,5,0,"/"))</f>
        <v>2024/0910</v>
      </c>
      <c r="J9" s="56">
        <v>20240910</v>
      </c>
      <c r="K9" s="57" t="str">
        <f>IF(手入力!F3="",REPLACE(J9,5,0,"/"),REPLACE(手入力!F3,5,0,"/"))</f>
        <v>2024/0910</v>
      </c>
      <c r="L9" s="56">
        <v>20240910</v>
      </c>
      <c r="M9" s="57" t="str">
        <f>IF(手入力!G3="",REPLACE(L9,5,0,"/"),REPLACE(手入力!G3,5,0,"/"))</f>
        <v>2024/0910</v>
      </c>
      <c r="N9" s="56">
        <v>20240910</v>
      </c>
      <c r="O9" s="57" t="str">
        <f>IF(手入力!H3="",REPLACE(N9,5,0,"/"),REPLACE(手入力!H3,5,0,"/"))</f>
        <v>2024/0910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 x14ac:dyDescent="0.4">
      <c r="A10" s="61">
        <v>2</v>
      </c>
      <c r="B10" s="62" t="s">
        <v>81</v>
      </c>
      <c r="C10" s="63" t="s">
        <v>75</v>
      </c>
      <c r="D10" s="66">
        <v>1043</v>
      </c>
      <c r="E10" s="65" t="str">
        <f>TEXT(D10,"0000")</f>
        <v>1043</v>
      </c>
      <c r="F10" s="66">
        <v>1211</v>
      </c>
      <c r="G10" s="65" t="str">
        <f>TEXT(F10,"0000")</f>
        <v>1211</v>
      </c>
      <c r="H10" s="66">
        <v>1000</v>
      </c>
      <c r="I10" s="65" t="str">
        <f>TEXT(H10,"0000")</f>
        <v>1000</v>
      </c>
      <c r="J10" s="66">
        <v>1033</v>
      </c>
      <c r="K10" s="65" t="str">
        <f>TEXT(J10,"0000")</f>
        <v>1033</v>
      </c>
      <c r="L10" s="66">
        <v>937</v>
      </c>
      <c r="M10" s="65" t="str">
        <f>TEXT(L10,"0000")</f>
        <v>0937</v>
      </c>
      <c r="N10" s="66">
        <v>920</v>
      </c>
      <c r="O10" s="65" t="str">
        <f>TEXT(N10,"0000")</f>
        <v>0920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 x14ac:dyDescent="0.4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</v>
      </c>
      <c r="E11" s="66">
        <f>IF(E9=0,"",(RIGHT(E9,2))-1)</f>
        <v>9</v>
      </c>
      <c r="F11" s="66" t="str">
        <f>IF(F$9=0,"",HLOOKUP(G11,天気タグ!$B$3:$AG$39,35))</f>
        <v>晴</v>
      </c>
      <c r="G11" s="66">
        <f>IF(G9=0,"",(RIGHT(G9,2))-1)</f>
        <v>9</v>
      </c>
      <c r="H11" s="66" t="str">
        <f>IF(H$9=0,"",HLOOKUP(I11,天気タグ!$B$3:$AG$39,35))</f>
        <v>晴</v>
      </c>
      <c r="I11" s="66">
        <f>IF(I9=0,"",(RIGHT(I9,2))-1)</f>
        <v>9</v>
      </c>
      <c r="J11" s="66" t="str">
        <f>IF(J$9=0,"",HLOOKUP(K11,天気タグ!$B$3:$AG$39,35))</f>
        <v>晴</v>
      </c>
      <c r="K11" s="66">
        <f>IF(K9=0,"",(RIGHT(K9,2))-1)</f>
        <v>9</v>
      </c>
      <c r="L11" s="66" t="str">
        <f>IF(L$9=0,"",HLOOKUP(M11,天気タグ!$B$3:$AG$39,35))</f>
        <v>晴</v>
      </c>
      <c r="M11" s="66">
        <f>IF(M9=0,"",(RIGHT(M9,2))-1)</f>
        <v>9</v>
      </c>
      <c r="N11" s="66" t="str">
        <f>IF(N$9=0,"",HLOOKUP(O11,天気タグ!$B$3:$AG$39,35))</f>
        <v>晴</v>
      </c>
      <c r="O11" s="66">
        <f>IF(O9=0,"",(RIGHT(O9,2))-1)</f>
        <v>9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 x14ac:dyDescent="0.4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曇|晴</v>
      </c>
      <c r="E12" s="66">
        <f>IF(E9=0,"",RIGHT(E9,2)*1)</f>
        <v>10</v>
      </c>
      <c r="F12" s="66" t="str">
        <f>IF(F$9=0,"",HLOOKUP(G12,天気タグ!$B$3:$AG$39,35))</f>
        <v>曇|晴</v>
      </c>
      <c r="G12" s="66">
        <f>IF(G9=0,"",RIGHT(G9,2)*1)</f>
        <v>10</v>
      </c>
      <c r="H12" s="66" t="str">
        <f>IF(H$9=0,"",HLOOKUP(I12,天気タグ!$B$3:$AG$39,35))</f>
        <v>曇|晴</v>
      </c>
      <c r="I12" s="66">
        <f>IF(I9=0,"",RIGHT(I9,2)*1)</f>
        <v>10</v>
      </c>
      <c r="J12" s="66" t="str">
        <f>IF(J$9=0,"",HLOOKUP(K12,天気タグ!$B$3:$AG$39,35))</f>
        <v>曇|晴</v>
      </c>
      <c r="K12" s="66">
        <f>IF(K9=0,"",RIGHT(K9,2)*1)</f>
        <v>10</v>
      </c>
      <c r="L12" s="66" t="str">
        <f>IF(L$9=0,"",HLOOKUP(M12,天気タグ!$B$3:$AG$39,35))</f>
        <v>曇|晴</v>
      </c>
      <c r="M12" s="66">
        <f>IF(M9=0,"",RIGHT(M9,2)*1)</f>
        <v>10</v>
      </c>
      <c r="N12" s="66" t="str">
        <f>IF(N$9=0,"",HLOOKUP(O12,天気タグ!$B$3:$AG$39,35))</f>
        <v>曇|晴</v>
      </c>
      <c r="O12" s="66">
        <f>IF(O9=0,"",RIGHT(O9,2)*1)</f>
        <v>10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 x14ac:dyDescent="0.4">
      <c r="A13" s="61">
        <v>5</v>
      </c>
      <c r="B13" s="62" t="s">
        <v>44</v>
      </c>
      <c r="C13" s="63" t="s">
        <v>84</v>
      </c>
      <c r="D13" s="68">
        <v>28.3</v>
      </c>
      <c r="E13" s="68"/>
      <c r="F13" s="68">
        <v>28.2</v>
      </c>
      <c r="G13" s="68"/>
      <c r="H13" s="68">
        <v>26.8</v>
      </c>
      <c r="I13" s="68"/>
      <c r="J13" s="68">
        <v>28.6</v>
      </c>
      <c r="K13" s="68"/>
      <c r="L13" s="68">
        <v>26</v>
      </c>
      <c r="M13" s="68"/>
      <c r="N13" s="68">
        <v>28.2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 x14ac:dyDescent="0.45">
      <c r="A14" s="71">
        <v>6</v>
      </c>
      <c r="B14" s="72" t="s">
        <v>45</v>
      </c>
      <c r="C14" s="73" t="s">
        <v>84</v>
      </c>
      <c r="D14" s="75">
        <v>21.4</v>
      </c>
      <c r="E14" s="75"/>
      <c r="F14" s="75">
        <v>25.7</v>
      </c>
      <c r="G14" s="75"/>
      <c r="H14" s="75">
        <v>22.1</v>
      </c>
      <c r="I14" s="75"/>
      <c r="J14" s="75">
        <v>24</v>
      </c>
      <c r="K14" s="75"/>
      <c r="L14" s="75">
        <v>21.6</v>
      </c>
      <c r="M14" s="75"/>
      <c r="N14" s="75">
        <v>24.8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 x14ac:dyDescent="0.45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 x14ac:dyDescent="0.4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 x14ac:dyDescent="0.4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 x14ac:dyDescent="0.4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 x14ac:dyDescent="0.4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 x14ac:dyDescent="0.4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 x14ac:dyDescent="0.4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 x14ac:dyDescent="0.4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 x14ac:dyDescent="0.4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 x14ac:dyDescent="0.4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 x14ac:dyDescent="0.4">
      <c r="A26" s="85">
        <v>11</v>
      </c>
      <c r="B26" s="62" t="s">
        <v>9</v>
      </c>
      <c r="C26" s="88" t="s">
        <v>78</v>
      </c>
      <c r="D26" s="66">
        <v>0.24</v>
      </c>
      <c r="E26" s="96"/>
      <c r="F26" s="66">
        <v>0.24</v>
      </c>
      <c r="G26" s="96"/>
      <c r="H26" s="66">
        <v>0.21</v>
      </c>
      <c r="I26" s="96"/>
      <c r="J26" s="66">
        <v>0.21</v>
      </c>
      <c r="K26" s="96"/>
      <c r="L26" s="66">
        <v>0.13</v>
      </c>
      <c r="M26" s="96"/>
      <c r="N26" s="66">
        <v>0.13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 x14ac:dyDescent="0.4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 x14ac:dyDescent="0.4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 x14ac:dyDescent="0.4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>
        <v>0</v>
      </c>
      <c r="G29" s="65">
        <f t="shared" si="7"/>
        <v>0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 x14ac:dyDescent="0.4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>
        <v>0</v>
      </c>
      <c r="G30" s="65">
        <f t="shared" si="7"/>
        <v>0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 x14ac:dyDescent="0.4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>
        <v>0</v>
      </c>
      <c r="G31" s="65">
        <f t="shared" si="7"/>
        <v>0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 x14ac:dyDescent="0.4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 x14ac:dyDescent="0.4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 x14ac:dyDescent="0.4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 x14ac:dyDescent="0.4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 x14ac:dyDescent="0.4">
      <c r="A36" s="85">
        <v>21</v>
      </c>
      <c r="B36" s="62" t="s">
        <v>17</v>
      </c>
      <c r="C36" s="88" t="s">
        <v>78</v>
      </c>
      <c r="D36" s="66">
        <v>0.1</v>
      </c>
      <c r="E36" s="96"/>
      <c r="F36" s="66">
        <v>0.12</v>
      </c>
      <c r="G36" s="96"/>
      <c r="H36" s="66">
        <v>0.13</v>
      </c>
      <c r="I36" s="96"/>
      <c r="J36" s="66">
        <v>0.15</v>
      </c>
      <c r="K36" s="96"/>
      <c r="L36" s="66">
        <v>0.11</v>
      </c>
      <c r="M36" s="96"/>
      <c r="N36" s="66">
        <v>0.12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 x14ac:dyDescent="0.4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 x14ac:dyDescent="0.4">
      <c r="A38" s="85">
        <v>23</v>
      </c>
      <c r="B38" s="62" t="s">
        <v>19</v>
      </c>
      <c r="C38" s="88" t="s">
        <v>78</v>
      </c>
      <c r="D38" s="66">
        <v>3</v>
      </c>
      <c r="E38" s="169">
        <f>D38/1000</f>
        <v>3.0000000000000001E-3</v>
      </c>
      <c r="F38" s="66">
        <v>12</v>
      </c>
      <c r="G38" s="169">
        <f>F38/1000</f>
        <v>1.2E-2</v>
      </c>
      <c r="H38" s="66">
        <v>8</v>
      </c>
      <c r="I38" s="169">
        <f>H38/1000</f>
        <v>8.0000000000000002E-3</v>
      </c>
      <c r="J38" s="66">
        <v>14</v>
      </c>
      <c r="K38" s="169">
        <f>J38/1000</f>
        <v>1.4E-2</v>
      </c>
      <c r="L38" s="66">
        <v>2</v>
      </c>
      <c r="M38" s="169">
        <f>L38/1000</f>
        <v>2E-3</v>
      </c>
      <c r="N38" s="66">
        <v>12</v>
      </c>
      <c r="O38" s="169">
        <f>N38/1000</f>
        <v>1.2E-2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 x14ac:dyDescent="0.4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5.0000000000000001E-3</v>
      </c>
      <c r="G39" s="94"/>
      <c r="H39" s="66">
        <v>6.0000000000000001E-3</v>
      </c>
      <c r="I39" s="94"/>
      <c r="J39" s="66">
        <v>7.0000000000000001E-3</v>
      </c>
      <c r="K39" s="94"/>
      <c r="L39" s="66">
        <v>0</v>
      </c>
      <c r="M39" s="94"/>
      <c r="N39" s="66">
        <v>5.0000000000000001E-3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 x14ac:dyDescent="0.4">
      <c r="A40" s="85">
        <v>25</v>
      </c>
      <c r="B40" s="62" t="s">
        <v>21</v>
      </c>
      <c r="C40" s="88" t="s">
        <v>78</v>
      </c>
      <c r="D40" s="66">
        <v>0</v>
      </c>
      <c r="E40" s="169">
        <f>D40/1000</f>
        <v>0</v>
      </c>
      <c r="F40" s="66">
        <v>0</v>
      </c>
      <c r="G40" s="169">
        <f>F40/1000</f>
        <v>0</v>
      </c>
      <c r="H40" s="66">
        <v>0</v>
      </c>
      <c r="I40" s="169">
        <f>H40/1000</f>
        <v>0</v>
      </c>
      <c r="J40" s="66">
        <v>0</v>
      </c>
      <c r="K40" s="169">
        <f>J40/1000</f>
        <v>0</v>
      </c>
      <c r="L40" s="66">
        <v>0</v>
      </c>
      <c r="M40" s="169">
        <f>L40/1000</f>
        <v>0</v>
      </c>
      <c r="N40" s="66">
        <v>0</v>
      </c>
      <c r="O40" s="169">
        <f>N40/1000</f>
        <v>0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 x14ac:dyDescent="0.4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 x14ac:dyDescent="0.4">
      <c r="A42" s="85">
        <v>27</v>
      </c>
      <c r="B42" s="62" t="s">
        <v>23</v>
      </c>
      <c r="C42" s="88" t="s">
        <v>78</v>
      </c>
      <c r="D42" s="66">
        <v>5</v>
      </c>
      <c r="E42" s="65">
        <f>D42/1000</f>
        <v>5.0000000000000001E-3</v>
      </c>
      <c r="F42" s="66">
        <v>15</v>
      </c>
      <c r="G42" s="65">
        <f>F42/1000</f>
        <v>1.4999999999999999E-2</v>
      </c>
      <c r="H42" s="66">
        <v>10</v>
      </c>
      <c r="I42" s="65">
        <f>H42/1000</f>
        <v>0.01</v>
      </c>
      <c r="J42" s="66">
        <v>17</v>
      </c>
      <c r="K42" s="65">
        <f>J42/1000</f>
        <v>1.7000000000000001E-2</v>
      </c>
      <c r="L42" s="66">
        <v>3</v>
      </c>
      <c r="M42" s="65">
        <f>L42/1000</f>
        <v>3.0000000000000001E-3</v>
      </c>
      <c r="N42" s="66">
        <v>15</v>
      </c>
      <c r="O42" s="65">
        <f>N42/1000</f>
        <v>1.4999999999999999E-2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 x14ac:dyDescent="0.4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8.9999999999999993E-3</v>
      </c>
      <c r="G43" s="94"/>
      <c r="H43" s="66">
        <v>8.0000000000000002E-3</v>
      </c>
      <c r="I43" s="94"/>
      <c r="J43" s="66">
        <v>1.2999999999999999E-2</v>
      </c>
      <c r="K43" s="94"/>
      <c r="L43" s="66">
        <v>0</v>
      </c>
      <c r="M43" s="94"/>
      <c r="N43" s="66">
        <v>8.9999999999999993E-3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 x14ac:dyDescent="0.4">
      <c r="A44" s="85">
        <v>29</v>
      </c>
      <c r="B44" s="62" t="s">
        <v>25</v>
      </c>
      <c r="C44" s="88" t="s">
        <v>78</v>
      </c>
      <c r="D44" s="66">
        <v>2</v>
      </c>
      <c r="E44" s="169">
        <f t="shared" ref="E44" si="12">D44/1000</f>
        <v>2E-3</v>
      </c>
      <c r="F44" s="66">
        <v>3</v>
      </c>
      <c r="G44" s="169">
        <f t="shared" ref="G44" si="13">F44/1000</f>
        <v>3.0000000000000001E-3</v>
      </c>
      <c r="H44" s="66">
        <v>2</v>
      </c>
      <c r="I44" s="169">
        <f t="shared" ref="I44" si="14">H44/1000</f>
        <v>2E-3</v>
      </c>
      <c r="J44" s="66">
        <v>3</v>
      </c>
      <c r="K44" s="169">
        <f t="shared" ref="K44" si="15">J44/1000</f>
        <v>3.0000000000000001E-3</v>
      </c>
      <c r="L44" s="66">
        <v>1</v>
      </c>
      <c r="M44" s="169">
        <f t="shared" ref="M44" si="16">L44/1000</f>
        <v>1E-3</v>
      </c>
      <c r="N44" s="66">
        <v>3</v>
      </c>
      <c r="O44" s="169">
        <f t="shared" ref="O44" si="17">N44/1000</f>
        <v>3.0000000000000001E-3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 x14ac:dyDescent="0.4">
      <c r="A45" s="85">
        <v>30</v>
      </c>
      <c r="B45" s="62" t="s">
        <v>26</v>
      </c>
      <c r="C45" s="88" t="s">
        <v>78</v>
      </c>
      <c r="D45" s="66">
        <v>0</v>
      </c>
      <c r="E45" s="169">
        <f t="shared" ref="E45" si="18">D45/1000</f>
        <v>0</v>
      </c>
      <c r="F45" s="66">
        <v>0</v>
      </c>
      <c r="G45" s="169">
        <f t="shared" ref="G45" si="19">F45/1000</f>
        <v>0</v>
      </c>
      <c r="H45" s="66">
        <v>0</v>
      </c>
      <c r="I45" s="169">
        <f t="shared" ref="I45" si="20">H45/1000</f>
        <v>0</v>
      </c>
      <c r="J45" s="66">
        <v>0</v>
      </c>
      <c r="K45" s="169">
        <f t="shared" ref="K45" si="21">J45/1000</f>
        <v>0</v>
      </c>
      <c r="L45" s="66">
        <v>0</v>
      </c>
      <c r="M45" s="169">
        <f t="shared" ref="M45" si="22">L45/1000</f>
        <v>0</v>
      </c>
      <c r="N45" s="66">
        <v>0</v>
      </c>
      <c r="O45" s="169">
        <f t="shared" ref="O45" si="23">N45/1000</f>
        <v>0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 x14ac:dyDescent="0.4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 x14ac:dyDescent="0.4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 x14ac:dyDescent="0.4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 x14ac:dyDescent="0.4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 x14ac:dyDescent="0.4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 x14ac:dyDescent="0.4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 x14ac:dyDescent="0.4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 x14ac:dyDescent="0.4">
      <c r="A53" s="85">
        <v>38</v>
      </c>
      <c r="B53" s="62" t="s">
        <v>35</v>
      </c>
      <c r="C53" s="88" t="s">
        <v>78</v>
      </c>
      <c r="D53" s="66">
        <v>6</v>
      </c>
      <c r="E53" s="68"/>
      <c r="F53" s="66">
        <v>5.3</v>
      </c>
      <c r="G53" s="68"/>
      <c r="H53" s="66">
        <v>5.7</v>
      </c>
      <c r="I53" s="68"/>
      <c r="J53" s="66">
        <v>5.3</v>
      </c>
      <c r="K53" s="68"/>
      <c r="L53" s="66">
        <v>5.7</v>
      </c>
      <c r="M53" s="68"/>
      <c r="N53" s="66">
        <v>5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 x14ac:dyDescent="0.4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 x14ac:dyDescent="0.4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 x14ac:dyDescent="0.4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 x14ac:dyDescent="0.4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 x14ac:dyDescent="0.4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 x14ac:dyDescent="0.4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 x14ac:dyDescent="0.4">
      <c r="A61" s="85">
        <v>46</v>
      </c>
      <c r="B61" s="62" t="s">
        <v>336</v>
      </c>
      <c r="C61" s="88" t="s">
        <v>78</v>
      </c>
      <c r="D61" s="66">
        <v>0.3</v>
      </c>
      <c r="E61" s="68"/>
      <c r="F61" s="66">
        <v>0.4</v>
      </c>
      <c r="G61" s="68"/>
      <c r="H61" s="66">
        <v>0.5</v>
      </c>
      <c r="I61" s="68"/>
      <c r="J61" s="66">
        <v>0.6</v>
      </c>
      <c r="K61" s="68"/>
      <c r="L61" s="66">
        <v>0.3</v>
      </c>
      <c r="M61" s="68"/>
      <c r="N61" s="66">
        <v>0.5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 x14ac:dyDescent="0.4">
      <c r="A62" s="85">
        <v>47</v>
      </c>
      <c r="B62" s="62" t="s">
        <v>72</v>
      </c>
      <c r="C62" s="101" t="s">
        <v>75</v>
      </c>
      <c r="D62" s="66">
        <v>6.9</v>
      </c>
      <c r="E62" s="68"/>
      <c r="F62" s="66">
        <v>7.2</v>
      </c>
      <c r="G62" s="68"/>
      <c r="H62" s="66">
        <v>6.9</v>
      </c>
      <c r="I62" s="68"/>
      <c r="J62" s="66">
        <v>7</v>
      </c>
      <c r="K62" s="68"/>
      <c r="L62" s="66">
        <v>7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 x14ac:dyDescent="0.4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 x14ac:dyDescent="0.4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 x14ac:dyDescent="0.4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</v>
      </c>
      <c r="K65" s="68"/>
      <c r="L65" s="66">
        <v>0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 x14ac:dyDescent="0.45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 x14ac:dyDescent="0.45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 x14ac:dyDescent="0.4">
      <c r="A68" s="251"/>
      <c r="B68" s="25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0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 x14ac:dyDescent="0.4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 x14ac:dyDescent="0.4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 x14ac:dyDescent="0.4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 x14ac:dyDescent="0.4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 x14ac:dyDescent="0.4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 x14ac:dyDescent="0.4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0.8</v>
      </c>
      <c r="G81" s="68"/>
      <c r="H81" s="68">
        <v>1</v>
      </c>
      <c r="I81" s="68"/>
      <c r="J81" s="68">
        <v>0.8</v>
      </c>
      <c r="K81" s="68"/>
      <c r="L81" s="68">
        <v>1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 x14ac:dyDescent="0.4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 x14ac:dyDescent="0.4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 x14ac:dyDescent="0.4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 x14ac:dyDescent="0.4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 x14ac:dyDescent="0.4">
      <c r="A91" s="85">
        <v>22</v>
      </c>
      <c r="B91" s="121" t="s">
        <v>103</v>
      </c>
      <c r="C91" s="101" t="s">
        <v>75</v>
      </c>
      <c r="D91" s="68">
        <v>6.9</v>
      </c>
      <c r="E91" s="68"/>
      <c r="F91" s="68">
        <v>7.2</v>
      </c>
      <c r="G91" s="68"/>
      <c r="H91" s="68">
        <v>6.9</v>
      </c>
      <c r="I91" s="68"/>
      <c r="J91" s="68">
        <v>7</v>
      </c>
      <c r="K91" s="68"/>
      <c r="L91" s="68">
        <v>7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 x14ac:dyDescent="0.4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 x14ac:dyDescent="0.4">
      <c r="A93" s="85">
        <v>24</v>
      </c>
      <c r="B93" s="125" t="s">
        <v>58</v>
      </c>
      <c r="C93" s="126" t="s">
        <v>92</v>
      </c>
      <c r="D93" s="66">
        <v>0</v>
      </c>
      <c r="E93" s="66"/>
      <c r="F93" s="66">
        <v>0</v>
      </c>
      <c r="G93" s="66"/>
      <c r="H93" s="66">
        <v>3</v>
      </c>
      <c r="I93" s="66"/>
      <c r="J93" s="66">
        <v>0</v>
      </c>
      <c r="K93" s="66"/>
      <c r="L93" s="66">
        <v>0</v>
      </c>
      <c r="M93" s="66"/>
      <c r="N93" s="66">
        <v>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 x14ac:dyDescent="0.4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 x14ac:dyDescent="0.4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 x14ac:dyDescent="0.45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 x14ac:dyDescent="0.4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 x14ac:dyDescent="0.4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 x14ac:dyDescent="0.4">
      <c r="A100" s="85">
        <v>3</v>
      </c>
      <c r="B100" s="140" t="s">
        <v>59</v>
      </c>
      <c r="C100" s="139" t="s">
        <v>60</v>
      </c>
      <c r="D100" s="68">
        <v>5.4</v>
      </c>
      <c r="E100" s="68"/>
      <c r="F100" s="68">
        <v>5.4</v>
      </c>
      <c r="G100" s="68"/>
      <c r="H100" s="68">
        <v>4.5</v>
      </c>
      <c r="I100" s="68"/>
      <c r="J100" s="68">
        <v>4.5</v>
      </c>
      <c r="K100" s="68"/>
      <c r="L100" s="68">
        <v>4.7</v>
      </c>
      <c r="M100" s="68"/>
      <c r="N100" s="68">
        <v>4.5999999999999996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 x14ac:dyDescent="0.4">
      <c r="A101" s="85"/>
      <c r="B101" s="138" t="s">
        <v>219</v>
      </c>
      <c r="C101" s="139"/>
      <c r="D101" s="68">
        <v>0.24</v>
      </c>
      <c r="E101" s="68"/>
      <c r="F101" s="68">
        <v>0.24</v>
      </c>
      <c r="G101" s="68"/>
      <c r="H101" s="68">
        <v>0.21</v>
      </c>
      <c r="I101" s="68"/>
      <c r="J101" s="68">
        <v>0.21</v>
      </c>
      <c r="K101" s="68"/>
      <c r="L101" s="68">
        <v>0.13</v>
      </c>
      <c r="M101" s="68"/>
      <c r="N101" s="68">
        <v>0.13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 x14ac:dyDescent="0.4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 x14ac:dyDescent="0.4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 x14ac:dyDescent="0.4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 x14ac:dyDescent="0.45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 x14ac:dyDescent="0.4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1"/>
      <c r="B132" s="251"/>
      <c r="C132" s="18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0"/>
      <c r="Q132" s="180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 x14ac:dyDescent="0.4">
      <c r="B1" s="188">
        <v>45536</v>
      </c>
      <c r="C1" t="s">
        <v>363</v>
      </c>
    </row>
    <row r="2" spans="1:8" x14ac:dyDescent="0.4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 x14ac:dyDescent="0.4">
      <c r="A3" t="s">
        <v>80</v>
      </c>
      <c r="B3" s="189">
        <v>45536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 x14ac:dyDescent="0.4">
      <c r="B4">
        <v>45537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 x14ac:dyDescent="0.4">
      <c r="B5">
        <v>45538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 x14ac:dyDescent="0.4">
      <c r="B6">
        <v>45539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 x14ac:dyDescent="0.4">
      <c r="B7">
        <v>45540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 x14ac:dyDescent="0.4">
      <c r="B8">
        <v>45541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 x14ac:dyDescent="0.4">
      <c r="B9">
        <v>45542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 x14ac:dyDescent="0.4">
      <c r="B10">
        <v>45543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 x14ac:dyDescent="0.4">
      <c r="B11">
        <v>45544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 x14ac:dyDescent="0.4">
      <c r="B12">
        <v>45545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 x14ac:dyDescent="0.4">
      <c r="B13">
        <v>45546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 x14ac:dyDescent="0.4">
      <c r="B14">
        <v>45547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 x14ac:dyDescent="0.4">
      <c r="B15">
        <v>45548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 x14ac:dyDescent="0.4">
      <c r="B16">
        <v>45549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 x14ac:dyDescent="0.4">
      <c r="B17">
        <v>45550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 x14ac:dyDescent="0.4">
      <c r="B18">
        <v>45551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 x14ac:dyDescent="0.4">
      <c r="B19">
        <v>45552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 x14ac:dyDescent="0.4">
      <c r="B20">
        <v>45553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 x14ac:dyDescent="0.4">
      <c r="B21">
        <v>45554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 x14ac:dyDescent="0.4">
      <c r="B22">
        <v>45555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 x14ac:dyDescent="0.4">
      <c r="B23">
        <v>45556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 x14ac:dyDescent="0.4">
      <c r="B24">
        <v>45557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 x14ac:dyDescent="0.4">
      <c r="B25">
        <v>45558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 x14ac:dyDescent="0.4">
      <c r="B26">
        <v>45559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 x14ac:dyDescent="0.4">
      <c r="B27">
        <v>45560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 x14ac:dyDescent="0.4">
      <c r="B28">
        <v>45561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 x14ac:dyDescent="0.4">
      <c r="B29">
        <v>45562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 x14ac:dyDescent="0.4">
      <c r="B30">
        <v>45563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 x14ac:dyDescent="0.4">
      <c r="B31">
        <v>45564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 x14ac:dyDescent="0.4">
      <c r="B32">
        <v>45565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6" t="s">
        <v>229</v>
      </c>
      <c r="C2" s="267"/>
      <c r="D2" s="265" t="s">
        <v>314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t="s">
        <v>234</v>
      </c>
      <c r="S2" t="s">
        <v>236</v>
      </c>
      <c r="T2" s="265" t="s">
        <v>243</v>
      </c>
      <c r="U2" s="265"/>
      <c r="V2" s="265"/>
      <c r="W2" s="265"/>
      <c r="X2" s="265"/>
      <c r="Y2" s="265"/>
      <c r="Z2" s="265"/>
      <c r="AA2" t="s">
        <v>248</v>
      </c>
      <c r="AR2" s="265" t="s">
        <v>264</v>
      </c>
      <c r="AS2" s="265"/>
      <c r="AT2" s="265"/>
      <c r="AU2" s="2" t="s">
        <v>269</v>
      </c>
      <c r="AV2" s="2" t="s">
        <v>271</v>
      </c>
      <c r="AW2" s="2" t="s">
        <v>273</v>
      </c>
      <c r="AX2" s="2" t="s">
        <v>274</v>
      </c>
      <c r="AY2" s="265" t="s">
        <v>277</v>
      </c>
      <c r="AZ2" s="265"/>
      <c r="BA2" s="2" t="s">
        <v>279</v>
      </c>
      <c r="BB2" s="2" t="s">
        <v>281</v>
      </c>
      <c r="BC2" s="2" t="s">
        <v>283</v>
      </c>
      <c r="BD2" s="265" t="s">
        <v>286</v>
      </c>
      <c r="BE2" s="265"/>
      <c r="BF2" s="265"/>
      <c r="BG2" s="265"/>
      <c r="BH2" s="265"/>
      <c r="BI2" s="2" t="s">
        <v>295</v>
      </c>
      <c r="BJ2" s="265" t="s">
        <v>297</v>
      </c>
      <c r="BK2" s="265"/>
      <c r="BL2" s="265" t="s">
        <v>300</v>
      </c>
      <c r="BM2" s="265"/>
      <c r="BN2" s="265"/>
      <c r="BO2" s="265"/>
      <c r="BP2" s="2" t="s">
        <v>304</v>
      </c>
      <c r="BQ2" s="2" t="s">
        <v>307</v>
      </c>
      <c r="BR2" s="2" t="s">
        <v>308</v>
      </c>
      <c r="BS2" s="2" t="s">
        <v>311</v>
      </c>
      <c r="BT2" s="265" t="s">
        <v>312</v>
      </c>
      <c r="BU2" s="265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2024-10-18T01:33:56Z</cp:lastPrinted>
  <dcterms:created xsi:type="dcterms:W3CDTF">2020-11-06T01:25:08Z</dcterms:created>
  <dcterms:modified xsi:type="dcterms:W3CDTF">2024-10-18T01:34:00Z</dcterms:modified>
</cp:coreProperties>
</file>