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4A06F0B7-5876-46A2-8E42-3A653BE9A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<sst xmlns="http://schemas.openxmlformats.org/spreadsheetml/2006/main" count="3696" uniqueCount="395">
  <si>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</si>
  <si>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</si>
  <si>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</si>
  <si>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</si>
  <si>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</si>
  <si>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</si>
  <si>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</si>
  <si>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</si>
  <si>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</si>
  <si>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</si>
  <si>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</si>
  <si>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</si>
  <si>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</si>
  <si>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</si>
  <si>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</si>
  <si>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</si>
  <si>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</si>
  <si>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</si>
  <si>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</si>
  <si>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</si>
  <si>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</si>
  <si>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</si>
  <si>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</si>
  <si>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</si>
  <si>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</si>
  <si>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</si>
  <si>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</si>
  <si>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</si>
  <si>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</si>
  <si>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</si>
  <si>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</si>
  <si>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</si>
  <si>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</si>
  <si>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</si>
  <si>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</si>
  <si>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</si>
  <si>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</si>
  <si>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</si>
  <si>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</si>
  <si>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</si>
  <si>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</si>
  <si>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</si>
  <si>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</si>
  <si>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</si>
  <si>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</si>
  <si>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</si>
  <si>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</si>
  <si>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</si>
  <si>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</si>
  <si>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</si>
  <si>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</si>
  <si>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</si>
  <si>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</si>
  <si>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</si>
  <si>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</si>
  <si>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</si>
  <si>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</si>
  <si>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</si>
  <si>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</si>
  <si>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</si>
  <si>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</si>
  <si>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</si>
  <si>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</si>
  <si>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</si>
  <si>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</si>
  <si>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</si>
  <si>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</si>
  <si>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</si>
  <si>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</si>
  <si>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</si>
  <si>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</si>
  <si>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</si>
  <si>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</si>
  <si>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</si>
  <si>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</si>
  <si>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</si>
  <si>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</si>
  <si>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</si>
  <si>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</si>
  <si>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</si>
  <si>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</si>
  <si>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</si>
  <si>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</si>
  <si>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</si>
  <si>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</si>
  <si>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</si>
  <si>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</si>
  <si>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</si>
  <si>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</si>
  <si>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</si>
  <si>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</si>
  <si>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</si>
  <si>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</si>
  <si>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</si>
  <si>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</si>
  <si>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</si>
  <si>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</si>
  <si>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</si>
  <si>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</si>
  <si>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</si>
  <si>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</si>
  <si>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</si>
  <si>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</si>
  <si>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</si>
  <si>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</si>
  <si>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</si>
  <si>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</si>
  <si>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</si>
  <si>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</si>
  <si>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</si>
  <si>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</si>
  <si>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</si>
  <si>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</si>
  <si>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</si>
  <si>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</si>
  <si>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</si>
  <si>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</si>
  <si>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</si>
  <si>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</si>
  <si>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</si>
  <si>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</si>
  <si>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</si>
  <si>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</si>
  <si>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</si>
  <si>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</si>
  <si>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</si>
  <si>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</si>
  <si>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</si>
  <si>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</si>
  <si>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</si>
  <si>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</si>
  <si>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</si>
  <si>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</si>
  <si>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</si>
  <si>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</si>
  <si>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</si>
  <si>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</si>
  <si>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</si>
  <si>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</si>
  <si>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</si>
  <si>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</si>
  <si>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</si>
  <si>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</si>
  <si>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</si>
  <si>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</si>
  <si>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</si>
  <si>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</si>
  <si>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</si>
  <si>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</si>
  <si>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</si>
  <si>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</si>
  <si>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</si>
  <si>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</si>
  <si>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</si>
  <si>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</si>
  <si>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</si>
  <si>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</si>
  <si>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</si>
  <si>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</si>
  <si>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</si>
  <si>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</si>
  <si>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</si>
  <si>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</si>
  <si>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</si>
  <si>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</si>
  <si>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</si>
  <si>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</si>
  <si>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</si>
  <si>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</si>
  <si>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</si>
  <si>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</si>
  <si>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</si>
  <si>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</si>
  <si>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</si>
  <si>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</si>
  <si>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</si>
  <si>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</si>
  <si>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</si>
  <si>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</si>
  <si>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</si>
  <si>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</si>
  <si>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</si>
  <si>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</si>
  <si>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</si>
  <si>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</si>
  <si>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</si>
  <si>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</si>
  <si>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</si>
  <si>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</si>
  <si>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</si>
  <si>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</si>
  <si>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</si>
  <si>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</si>
  <si>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</si>
  <si>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</si>
  <si>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</si>
  <si>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</si>
  <si>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</si>
  <si>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</si>
  <si>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</si>
  <si>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</si>
  <si>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</si>
  <si>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</si>
  <si>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</si>
  <si>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</si>
  <si>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</si>
  <si>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</si>
  <si>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</si>
  <si>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</si>
  <si>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</si>
  <si>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</si>
  <si>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</si>
  <si>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</si>
  <si>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</si>
  <si>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</si>
  <si>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</si>
  <si>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</si>
  <si>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</si>
  <si>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</si>
  <si>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</si>
  <si>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</si>
  <si>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</si>
  <si>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</si>
  <si>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</si>
  <si>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</si>
  <si>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</si>
  <si>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</si>
  <si>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</si>
  <si>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</si>
  <si>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</si>
  <si>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</si>
  <si>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</si>
  <si>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</si>
  <si>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</si>
  <si>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</si>
  <si>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</si>
  <si>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</si>
  <si>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</si>
  <si>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</si>
  <si>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</si>
  <si>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</si>
  <si>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</si>
  <si>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</si>
  <si>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</si>
  <si>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</si>
  <si>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</si>
  <si>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</si>
  <si>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</si>
  <si>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</si>
  <si>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</si>
  <si>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</si>
  <si>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</si>
  <si>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</si>
  <si>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</si>
  <si>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</si>
  <si>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</si>
  <si>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</si>
  <si>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</si>
  <si>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</si>
  <si>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</si>
  <si>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</si>
  <si>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</si>
  <si>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</si>
  <si>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</si>
  <si>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</si>
  <si>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</si>
  <si>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</si>
  <si>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</si>
  <si>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</si>
  <si>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</si>
  <si>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</si>
  <si>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</si>
  <si>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</si>
  <si>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</si>
  <si>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</si>
  <si>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</si>
  <si>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</si>
  <si>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</si>
  <si>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</si>
  <si>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</si>
  <si>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</si>
  <si>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</si>
  <si>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</si>
  <si>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</si>
  <si>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</si>
  <si>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</si>
  <si>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</si>
  <si>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</si>
  <si>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</si>
  <si>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</si>
  <si>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</si>
  <si>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</si>
  <si>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</si>
  <si>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</si>
  <si>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</si>
  <si>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</si>
  <si>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</si>
  <si>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</si>
  <si>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</si>
  <si>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</si>
  <si>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</si>
  <si>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</si>
  <si>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</si>
  <si>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</si>
  <si>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</si>
  <si>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</si>
  <si>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</si>
  <si>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</si>
  <si>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</si>
  <si>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</si>
  <si>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</si>
  <si>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</si>
  <si>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</si>
  <si>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</si>
  <si>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</si>
  <si>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</si>
  <si>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</si>
  <si>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</si>
  <si>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</si>
  <si>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</si>
  <si>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</si>
  <si>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</si>
  <si>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</si>
  <si>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</si>
  <si>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</si>
  <si>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</si>
  <si>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</si>
  <si>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</si>
  <si>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</si>
  <si>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</si>
  <si>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</si>
  <si>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</si>
  <si>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</si>
  <si>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</si>
  <si>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</si>
  <si>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</si>
  <si>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</si>
  <si>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</si>
  <si>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</si>
  <si>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</si>
  <si>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</si>
  <si>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</si>
  <si>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</si>
  <si>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</si>
  <si>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</si>
  <si>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</si>
  <si>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</si>
  <si>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</si>
  <si>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</si>
  <si>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</si>
  <si>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</si>
  <si>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</si>
  <si>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</si>
  <si>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</si>
  <si>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</si>
  <si>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</si>
  <si>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</si>
  <si>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</si>
  <si>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</si>
  <si>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</si>
  <si>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</si>
  <si>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</si>
  <si>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</si>
  <si>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</si>
  <si>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</si>
  <si>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</si>
  <si>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</si>
  <si>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</si>
  <si>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</si>
  <si>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</si>
  <si>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</si>
  <si>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</si>
  <si>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</si>
  <si>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</si>
  <si>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</si>
  <si>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</si>
  <si>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</si>
  <si>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</si>
  <si>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</si>
  <si>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2024/07/16</t>
  </si>
  <si>
    <t>10:27</t>
  </si>
  <si>
    <t>10:50</t>
  </si>
  <si>
    <t>09:55</t>
  </si>
  <si>
    <t>10:15</t>
  </si>
  <si>
    <t>09:30</t>
  </si>
  <si>
    <t>09:15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</si>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</sst>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7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182" fontId="23" fillId="0" borderId="53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56" xfId="0" applyFont="1" applyBorder="1" applyAlignment="1">
      <alignment horizontal="left" vertical="top"/>
    </xf>
    <xf numFmtId="0" fontId="18" fillId="0" borderId="57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2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1" fontId="23" fillId="0" borderId="53" xfId="0" applyNumberFormat="1" applyFont="1" applyBorder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16384" width="9" style="30"/>
  </cols>
  <sheetData>
    <row r="1" spans="1:35" x14ac:dyDescent="0.4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1.25" x14ac:dyDescent="0.4">
      <c r="A2" s="209">
        <v>45383</v>
      </c>
      <c r="B2" s="209"/>
      <c r="C2" s="210">
        <v>45474</v>
      </c>
      <c r="D2" s="210"/>
      <c r="J2" s="190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9.9499999999999993" customHeight="1" thickBot="1" x14ac:dyDescent="0.45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1.1" customHeight="1" x14ac:dyDescent="0.4">
      <c r="A4" s="33"/>
      <c r="B4" s="34"/>
      <c r="C4" s="35" t="s">
        <v>87</v>
      </c>
      <c r="D4" s="215" t="s">
        <v>338</v>
      </c>
      <c r="E4" s="225" t="s">
        <v>341</v>
      </c>
      <c r="F4" s="215" t="s">
        <v>344</v>
      </c>
      <c r="G4" s="225" t="s">
        <v>348</v>
      </c>
      <c r="H4" s="215" t="s">
        <v>350</v>
      </c>
      <c r="I4" s="241" t="s">
        <v>353</v>
      </c>
      <c r="J4" s="213"/>
      <c r="K4" s="229"/>
      <c r="L4" s="227"/>
      <c r="M4" s="215"/>
      <c r="N4" s="225"/>
      <c r="O4" s="243"/>
      <c r="P4" s="249"/>
      <c r="Q4" s="235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5" ht="11.1" customHeight="1" x14ac:dyDescent="0.4">
      <c r="A5" s="36"/>
      <c r="B5" s="37"/>
      <c r="C5" s="38"/>
      <c r="D5" s="216"/>
      <c r="E5" s="226"/>
      <c r="F5" s="216"/>
      <c r="G5" s="226"/>
      <c r="H5" s="216"/>
      <c r="I5" s="242"/>
      <c r="J5" s="214"/>
      <c r="K5" s="230"/>
      <c r="L5" s="228"/>
      <c r="M5" s="216"/>
      <c r="N5" s="226"/>
      <c r="O5" s="244"/>
      <c r="P5" s="250"/>
      <c r="Q5" s="236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1.1" customHeight="1" x14ac:dyDescent="0.4">
      <c r="A6" s="36"/>
      <c r="B6" s="39"/>
      <c r="C6" s="40" t="s">
        <v>88</v>
      </c>
      <c r="D6" s="217" t="s">
        <v>339</v>
      </c>
      <c r="E6" s="219" t="s">
        <v>342</v>
      </c>
      <c r="F6" s="217" t="s">
        <v>345</v>
      </c>
      <c r="G6" s="223" t="s">
        <v>347</v>
      </c>
      <c r="H6" s="231" t="s">
        <v>351</v>
      </c>
      <c r="I6" s="245" t="s">
        <v>354</v>
      </c>
      <c r="J6" s="221"/>
      <c r="K6" s="233"/>
      <c r="L6" s="219"/>
      <c r="M6" s="217"/>
      <c r="N6" s="219"/>
      <c r="O6" s="247"/>
      <c r="P6" s="237"/>
      <c r="Q6" s="239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 ht="11.1" customHeight="1" thickBot="1" x14ac:dyDescent="0.45">
      <c r="A7" s="43" t="s">
        <v>85</v>
      </c>
      <c r="B7" s="44" t="s">
        <v>86</v>
      </c>
      <c r="C7" s="45"/>
      <c r="D7" s="218"/>
      <c r="E7" s="220"/>
      <c r="F7" s="218"/>
      <c r="G7" s="224"/>
      <c r="H7" s="232"/>
      <c r="I7" s="246"/>
      <c r="J7" s="222"/>
      <c r="K7" s="234"/>
      <c r="L7" s="220"/>
      <c r="M7" s="218"/>
      <c r="N7" s="220"/>
      <c r="O7" s="248"/>
      <c r="P7" s="238"/>
      <c r="Q7" s="24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5" ht="11.1" customHeight="1" x14ac:dyDescent="0.4">
      <c r="A9" s="53">
        <v>1</v>
      </c>
      <c r="B9" s="54" t="s">
        <v>80</v>
      </c>
      <c r="C9" s="55" t="s">
        <v>75</v>
      </c>
      <c r="D9" s="149" t="s">
        <v>379</v>
      </c>
      <c r="E9" s="149" t="s">
        <v>379</v>
      </c>
      <c r="F9" s="149" t="s">
        <v>379</v>
      </c>
      <c r="G9" s="149" t="s">
        <v>379</v>
      </c>
      <c r="H9" s="149" t="s">
        <v>379</v>
      </c>
      <c r="I9" s="191" t="s">
        <v>379</v>
      </c>
      <c r="J9" s="204"/>
      <c r="K9" s="149"/>
      <c r="L9" s="149"/>
      <c r="M9" s="149"/>
      <c r="N9" s="149"/>
      <c r="O9" s="205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5" ht="11.1" customHeight="1" x14ac:dyDescent="0.4">
      <c r="A10" s="61">
        <v>2</v>
      </c>
      <c r="B10" s="62" t="s">
        <v>81</v>
      </c>
      <c r="C10" s="63" t="s">
        <v>75</v>
      </c>
      <c r="D10" s="66" t="s">
        <v>380</v>
      </c>
      <c r="E10" s="66" t="s">
        <v>381</v>
      </c>
      <c r="F10" s="66" t="s">
        <v>382</v>
      </c>
      <c r="G10" s="66" t="s">
        <v>383</v>
      </c>
      <c r="H10" s="66" t="s">
        <v>384</v>
      </c>
      <c r="I10" s="112" t="s">
        <v>385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5" ht="11.1" customHeight="1" x14ac:dyDescent="0.4">
      <c r="A11" s="61">
        <v>3</v>
      </c>
      <c r="B11" s="62" t="s">
        <v>82</v>
      </c>
      <c r="C11" s="63" t="s">
        <v>75</v>
      </c>
      <c r="D11" s="66" t="s">
        <v>372</v>
      </c>
      <c r="E11" s="66" t="s">
        <v>372</v>
      </c>
      <c r="F11" s="66" t="s">
        <v>372</v>
      </c>
      <c r="G11" s="66" t="s">
        <v>372</v>
      </c>
      <c r="H11" s="66" t="s">
        <v>372</v>
      </c>
      <c r="I11" s="112" t="s">
        <v>372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ht="11.1" customHeight="1" x14ac:dyDescent="0.4">
      <c r="A12" s="61">
        <v>4</v>
      </c>
      <c r="B12" s="62" t="s">
        <v>83</v>
      </c>
      <c r="C12" s="63" t="s">
        <v>75</v>
      </c>
      <c r="D12" s="66" t="s">
        <v>372</v>
      </c>
      <c r="E12" s="66" t="s">
        <v>372</v>
      </c>
      <c r="F12" s="66" t="s">
        <v>372</v>
      </c>
      <c r="G12" s="66" t="s">
        <v>372</v>
      </c>
      <c r="H12" s="66" t="s">
        <v>372</v>
      </c>
      <c r="I12" s="112" t="s">
        <v>372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11.1" customHeight="1" x14ac:dyDescent="0.4">
      <c r="A13" s="61">
        <v>5</v>
      </c>
      <c r="B13" s="62" t="s">
        <v>44</v>
      </c>
      <c r="C13" s="63" t="s">
        <v>84</v>
      </c>
      <c r="D13" s="68">
        <v>24.2</v>
      </c>
      <c r="E13" s="68">
        <v>24.5</v>
      </c>
      <c r="F13" s="68">
        <v>22</v>
      </c>
      <c r="G13" s="68">
        <v>24.5</v>
      </c>
      <c r="H13" s="68">
        <v>23.8</v>
      </c>
      <c r="I13" s="192">
        <v>24.5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</row>
    <row r="14" spans="1:35" ht="11.1" customHeight="1" thickBot="1" x14ac:dyDescent="0.45">
      <c r="A14" s="71">
        <v>6</v>
      </c>
      <c r="B14" s="72" t="s">
        <v>45</v>
      </c>
      <c r="C14" s="73" t="s">
        <v>84</v>
      </c>
      <c r="D14" s="75">
        <v>20.2</v>
      </c>
      <c r="E14" s="75">
        <v>22.4</v>
      </c>
      <c r="F14" s="75">
        <v>20.7</v>
      </c>
      <c r="G14" s="75">
        <v>21.2</v>
      </c>
      <c r="H14" s="75">
        <v>20</v>
      </c>
      <c r="I14" s="193">
        <v>22.8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</row>
    <row r="15" spans="1:3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4">
        <v>0</v>
      </c>
      <c r="J16" s="82"/>
      <c r="K16" s="82"/>
      <c r="L16" s="82"/>
      <c r="M16" s="82"/>
      <c r="N16" s="82"/>
      <c r="O16" s="206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</row>
    <row r="17" spans="1:3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</row>
    <row r="18" spans="1:3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5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</row>
    <row r="19" spans="1:3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6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</row>
    <row r="20" spans="1:3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7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</row>
    <row r="21" spans="1:3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7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</row>
    <row r="22" spans="1:3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7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</row>
    <row r="23" spans="1:3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7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</row>
    <row r="24" spans="1:35" ht="11.1" customHeight="1" x14ac:dyDescent="0.4">
      <c r="A24" s="85">
        <v>9</v>
      </c>
      <c r="B24" s="62" t="s">
        <v>7</v>
      </c>
      <c r="C24" s="88" t="s">
        <v>78</v>
      </c>
      <c r="D24" s="94" t="s">
        <v>386</v>
      </c>
      <c r="E24" s="94" t="s">
        <v>386</v>
      </c>
      <c r="F24" s="94" t="s">
        <v>386</v>
      </c>
      <c r="G24" s="94" t="s">
        <v>386</v>
      </c>
      <c r="H24" s="94" t="s">
        <v>386</v>
      </c>
      <c r="I24" s="197" t="s">
        <v>386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</row>
    <row r="25" spans="1:35" ht="11.1" customHeight="1" x14ac:dyDescent="0.4">
      <c r="A25" s="85">
        <v>10</v>
      </c>
      <c r="B25" s="62" t="s">
        <v>8</v>
      </c>
      <c r="C25" s="88" t="s">
        <v>78</v>
      </c>
      <c r="D25" s="94" t="s">
        <v>387</v>
      </c>
      <c r="E25" s="94" t="s">
        <v>387</v>
      </c>
      <c r="F25" s="94" t="s">
        <v>387</v>
      </c>
      <c r="G25" s="94" t="s">
        <v>387</v>
      </c>
      <c r="H25" s="94" t="s">
        <v>387</v>
      </c>
      <c r="I25" s="197" t="s">
        <v>387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</row>
    <row r="26" spans="1:35" ht="11.1" customHeight="1" x14ac:dyDescent="0.4">
      <c r="A26" s="85">
        <v>11</v>
      </c>
      <c r="B26" s="62" t="s">
        <v>9</v>
      </c>
      <c r="C26" s="88" t="s">
        <v>78</v>
      </c>
      <c r="D26" s="96">
        <v>0.25</v>
      </c>
      <c r="E26" s="96">
        <v>0.26</v>
      </c>
      <c r="F26" s="96">
        <v>0.23</v>
      </c>
      <c r="G26" s="96">
        <v>0.23</v>
      </c>
      <c r="H26" s="96">
        <v>0.14000000000000001</v>
      </c>
      <c r="I26" s="198">
        <v>0.14000000000000001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</row>
    <row r="27" spans="1:35" ht="11.1" customHeight="1" x14ac:dyDescent="0.4">
      <c r="A27" s="85">
        <v>12</v>
      </c>
      <c r="B27" s="62" t="s">
        <v>10</v>
      </c>
      <c r="C27" s="88" t="s">
        <v>78</v>
      </c>
      <c r="D27" s="96" t="s">
        <v>388</v>
      </c>
      <c r="E27" s="96">
        <v>0.06</v>
      </c>
      <c r="F27" s="96">
        <v>0.05</v>
      </c>
      <c r="G27" s="96">
        <v>0.05</v>
      </c>
      <c r="H27" s="96" t="s">
        <v>388</v>
      </c>
      <c r="I27" s="198" t="s">
        <v>388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</row>
    <row r="28" spans="1:3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8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</row>
    <row r="29" spans="1:35" ht="11.1" customHeight="1" x14ac:dyDescent="0.4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5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</row>
    <row r="30" spans="1:35" ht="11.1" customHeight="1" x14ac:dyDescent="0.4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7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</row>
    <row r="31" spans="1:35" ht="11.1" customHeight="1" x14ac:dyDescent="0.4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7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</row>
    <row r="32" spans="1:35" ht="11.1" customHeight="1" x14ac:dyDescent="0.4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7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</row>
    <row r="33" spans="1:35" ht="11.1" customHeight="1" x14ac:dyDescent="0.4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7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</row>
    <row r="34" spans="1:35" ht="11.1" customHeight="1" x14ac:dyDescent="0.4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7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</row>
    <row r="35" spans="1:35" ht="11.1" customHeight="1" x14ac:dyDescent="0.4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7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</row>
    <row r="36" spans="1:35" ht="11.1" customHeight="1" x14ac:dyDescent="0.4">
      <c r="A36" s="85">
        <v>21</v>
      </c>
      <c r="B36" s="62" t="s">
        <v>17</v>
      </c>
      <c r="C36" s="88" t="s">
        <v>78</v>
      </c>
      <c r="D36" s="96">
        <v>0.1</v>
      </c>
      <c r="E36" s="96">
        <v>0.12</v>
      </c>
      <c r="F36" s="96">
        <v>0.11</v>
      </c>
      <c r="G36" s="96">
        <v>0.12</v>
      </c>
      <c r="H36" s="96">
        <v>0.1</v>
      </c>
      <c r="I36" s="198">
        <v>0.15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</row>
    <row r="37" spans="1:35" ht="11.1" customHeight="1" x14ac:dyDescent="0.4">
      <c r="A37" s="85">
        <v>22</v>
      </c>
      <c r="B37" s="62" t="s">
        <v>18</v>
      </c>
      <c r="C37" s="88" t="s">
        <v>78</v>
      </c>
      <c r="D37" s="94" t="s">
        <v>389</v>
      </c>
      <c r="E37" s="94" t="s">
        <v>389</v>
      </c>
      <c r="F37" s="94" t="s">
        <v>389</v>
      </c>
      <c r="G37" s="94" t="s">
        <v>389</v>
      </c>
      <c r="H37" s="94" t="s">
        <v>389</v>
      </c>
      <c r="I37" s="197" t="s">
        <v>389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</row>
    <row r="38" spans="1:35" ht="11.1" customHeight="1" x14ac:dyDescent="0.4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7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</row>
    <row r="39" spans="1:35" ht="11.1" customHeight="1" x14ac:dyDescent="0.4">
      <c r="A39" s="85">
        <v>24</v>
      </c>
      <c r="B39" s="62" t="s">
        <v>20</v>
      </c>
      <c r="C39" s="88" t="s">
        <v>78</v>
      </c>
      <c r="D39" s="94">
        <v>2E-3</v>
      </c>
      <c r="E39" s="94">
        <v>5.0000000000000001E-3</v>
      </c>
      <c r="F39" s="94">
        <v>1.2E-2</v>
      </c>
      <c r="G39" s="94">
        <v>5.0000000000000001E-3</v>
      </c>
      <c r="H39" s="94">
        <v>5.0000000000000001E-3</v>
      </c>
      <c r="I39" s="197">
        <v>4.0000000000000001E-3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</row>
    <row r="40" spans="1:35" ht="11.1" customHeight="1" x14ac:dyDescent="0.4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7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</row>
    <row r="41" spans="1:35" ht="11.1" customHeight="1" x14ac:dyDescent="0.4">
      <c r="A41" s="85">
        <v>26</v>
      </c>
      <c r="B41" s="62" t="s">
        <v>22</v>
      </c>
      <c r="C41" s="88" t="s">
        <v>78</v>
      </c>
      <c r="D41" s="94" t="s">
        <v>387</v>
      </c>
      <c r="E41" s="94" t="s">
        <v>387</v>
      </c>
      <c r="F41" s="94" t="s">
        <v>387</v>
      </c>
      <c r="G41" s="94" t="s">
        <v>387</v>
      </c>
      <c r="H41" s="94" t="s">
        <v>387</v>
      </c>
      <c r="I41" s="197" t="s">
        <v>387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</row>
    <row r="42" spans="1:35" ht="11.1" customHeight="1" x14ac:dyDescent="0.4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7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</row>
    <row r="43" spans="1:35" ht="11.1" customHeight="1" x14ac:dyDescent="0.4">
      <c r="A43" s="85">
        <v>28</v>
      </c>
      <c r="B43" s="62" t="s">
        <v>24</v>
      </c>
      <c r="C43" s="88" t="s">
        <v>78</v>
      </c>
      <c r="D43" s="94">
        <v>2E-3</v>
      </c>
      <c r="E43" s="94">
        <v>2.1000000000000001E-2</v>
      </c>
      <c r="F43" s="94">
        <v>0.02</v>
      </c>
      <c r="G43" s="94">
        <v>2.1000000000000001E-2</v>
      </c>
      <c r="H43" s="94">
        <v>5.0000000000000001E-3</v>
      </c>
      <c r="I43" s="197">
        <v>2.1000000000000001E-2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</row>
    <row r="44" spans="1:35" ht="11.1" customHeight="1" x14ac:dyDescent="0.4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7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</row>
    <row r="45" spans="1:35" ht="11.1" customHeight="1" x14ac:dyDescent="0.4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7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</row>
    <row r="46" spans="1:35" ht="11.1" customHeight="1" x14ac:dyDescent="0.4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7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</row>
    <row r="47" spans="1:3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7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</row>
    <row r="48" spans="1:3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8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</row>
    <row r="49" spans="1:3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8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</row>
    <row r="50" spans="1:3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7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</row>
    <row r="51" spans="1:3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2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</row>
    <row r="52" spans="1:3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7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</row>
    <row r="53" spans="1:35" ht="11.1" customHeight="1" x14ac:dyDescent="0.4">
      <c r="A53" s="85">
        <v>38</v>
      </c>
      <c r="B53" s="62" t="s">
        <v>35</v>
      </c>
      <c r="C53" s="88" t="s">
        <v>78</v>
      </c>
      <c r="D53" s="68">
        <v>5.8</v>
      </c>
      <c r="E53" s="68">
        <v>4.4000000000000004</v>
      </c>
      <c r="F53" s="68">
        <v>4.5</v>
      </c>
      <c r="G53" s="68">
        <v>3.9</v>
      </c>
      <c r="H53" s="68">
        <v>5.0999999999999996</v>
      </c>
      <c r="I53" s="192">
        <v>3.5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</row>
    <row r="54" spans="1:3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2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</row>
    <row r="55" spans="1:3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</row>
    <row r="56" spans="1:3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8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</row>
    <row r="57" spans="1:35" ht="11.1" customHeight="1" x14ac:dyDescent="0.4">
      <c r="A57" s="85">
        <v>42</v>
      </c>
      <c r="B57" s="62" t="s">
        <v>38</v>
      </c>
      <c r="C57" s="88" t="s">
        <v>78</v>
      </c>
      <c r="D57" s="100" t="s">
        <v>390</v>
      </c>
      <c r="E57" s="100" t="s">
        <v>390</v>
      </c>
      <c r="F57" s="100" t="s">
        <v>390</v>
      </c>
      <c r="G57" s="100" t="s">
        <v>390</v>
      </c>
      <c r="H57" s="100" t="s">
        <v>390</v>
      </c>
      <c r="I57" s="199" t="s">
        <v>390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</row>
    <row r="58" spans="1:35" ht="11.1" customHeight="1" x14ac:dyDescent="0.4">
      <c r="A58" s="85">
        <v>43</v>
      </c>
      <c r="B58" s="62" t="s">
        <v>102</v>
      </c>
      <c r="C58" s="88" t="s">
        <v>78</v>
      </c>
      <c r="D58" s="100" t="s">
        <v>390</v>
      </c>
      <c r="E58" s="100" t="s">
        <v>390</v>
      </c>
      <c r="F58" s="100" t="s">
        <v>390</v>
      </c>
      <c r="G58" s="100" t="s">
        <v>390</v>
      </c>
      <c r="H58" s="100" t="s">
        <v>390</v>
      </c>
      <c r="I58" s="199" t="s">
        <v>390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</row>
    <row r="59" spans="1:3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>
        <v>2E-3</v>
      </c>
      <c r="H59" s="94" t="s">
        <v>370</v>
      </c>
      <c r="I59" s="197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</row>
    <row r="60" spans="1:3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5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</row>
    <row r="61" spans="1:35" ht="10.5" customHeight="1" x14ac:dyDescent="0.4">
      <c r="A61" s="85">
        <v>46</v>
      </c>
      <c r="B61" s="62" t="s">
        <v>336</v>
      </c>
      <c r="C61" s="88" t="s">
        <v>78</v>
      </c>
      <c r="D61" s="68">
        <v>0.6</v>
      </c>
      <c r="E61" s="68">
        <v>0.7</v>
      </c>
      <c r="F61" s="68">
        <v>0.7</v>
      </c>
      <c r="G61" s="68">
        <v>0.9</v>
      </c>
      <c r="H61" s="68">
        <v>0.6</v>
      </c>
      <c r="I61" s="192">
        <v>0.9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</row>
    <row r="62" spans="1:35" ht="11.1" customHeight="1" x14ac:dyDescent="0.4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</v>
      </c>
      <c r="G62" s="68">
        <v>7.1</v>
      </c>
      <c r="H62" s="68">
        <v>7.2</v>
      </c>
      <c r="I62" s="192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</row>
    <row r="63" spans="1:35" ht="11.1" customHeight="1" x14ac:dyDescent="0.4">
      <c r="A63" s="85">
        <v>48</v>
      </c>
      <c r="B63" s="62" t="s">
        <v>33</v>
      </c>
      <c r="C63" s="101" t="s">
        <v>75</v>
      </c>
      <c r="D63" s="66" t="s">
        <v>391</v>
      </c>
      <c r="E63" s="66" t="s">
        <v>391</v>
      </c>
      <c r="F63" s="66" t="s">
        <v>391</v>
      </c>
      <c r="G63" s="66" t="s">
        <v>391</v>
      </c>
      <c r="H63" s="66" t="s">
        <v>391</v>
      </c>
      <c r="I63" s="112" t="s">
        <v>391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</row>
    <row r="64" spans="1:35" ht="11.1" customHeight="1" x14ac:dyDescent="0.4">
      <c r="A64" s="85">
        <v>49</v>
      </c>
      <c r="B64" s="62" t="s">
        <v>41</v>
      </c>
      <c r="C64" s="101" t="s">
        <v>75</v>
      </c>
      <c r="D64" s="66" t="s">
        <v>391</v>
      </c>
      <c r="E64" s="66" t="s">
        <v>391</v>
      </c>
      <c r="F64" s="66" t="s">
        <v>391</v>
      </c>
      <c r="G64" s="66" t="s">
        <v>391</v>
      </c>
      <c r="H64" s="66" t="s">
        <v>391</v>
      </c>
      <c r="I64" s="112" t="s">
        <v>391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</row>
    <row r="65" spans="1:35" ht="11.1" customHeight="1" x14ac:dyDescent="0.4">
      <c r="A65" s="85">
        <v>50</v>
      </c>
      <c r="B65" s="62" t="s">
        <v>42</v>
      </c>
      <c r="C65" s="88" t="s">
        <v>79</v>
      </c>
      <c r="D65" s="68">
        <v>0.5</v>
      </c>
      <c r="E65" s="68">
        <v>0.8</v>
      </c>
      <c r="F65" s="68">
        <v>0.8</v>
      </c>
      <c r="G65" s="68">
        <v>1</v>
      </c>
      <c r="H65" s="68" t="s">
        <v>392</v>
      </c>
      <c r="I65" s="192">
        <v>1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</row>
    <row r="66" spans="1:3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393</v>
      </c>
      <c r="E66" s="107" t="s">
        <v>393</v>
      </c>
      <c r="F66" s="107" t="s">
        <v>393</v>
      </c>
      <c r="G66" s="107" t="s">
        <v>393</v>
      </c>
      <c r="H66" s="107" t="s">
        <v>393</v>
      </c>
      <c r="I66" s="200" t="s">
        <v>393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</row>
    <row r="67" spans="1:35" ht="11.1" customHeight="1" thickBot="1" x14ac:dyDescent="0.45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</row>
    <row r="68" spans="1:35" ht="11.1" customHeight="1" thickTop="1" x14ac:dyDescent="0.4">
      <c r="A68" s="211">
        <v>45383</v>
      </c>
      <c r="B68" s="211"/>
      <c r="C68" s="212">
        <v>45474</v>
      </c>
      <c r="D68" s="212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</row>
    <row r="69" spans="1:3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</row>
    <row r="70" spans="1:3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7" t="s">
        <v>370</v>
      </c>
      <c r="J70" s="94"/>
      <c r="K70" s="94"/>
      <c r="L70" s="94"/>
      <c r="M70" s="94"/>
      <c r="N70" s="94"/>
      <c r="O70" s="207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5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7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5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5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5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7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5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7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5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7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5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7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2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5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0.6</v>
      </c>
      <c r="H81" s="68">
        <v>1</v>
      </c>
      <c r="I81" s="192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2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7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2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5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7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5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7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5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2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5" ht="11.1" customHeight="1" x14ac:dyDescent="0.4">
      <c r="A88" s="85">
        <v>19</v>
      </c>
      <c r="B88" s="121" t="s">
        <v>98</v>
      </c>
      <c r="C88" s="101" t="s">
        <v>90</v>
      </c>
      <c r="D88" s="66" t="s">
        <v>394</v>
      </c>
      <c r="E88" s="66" t="s">
        <v>394</v>
      </c>
      <c r="F88" s="66" t="s">
        <v>394</v>
      </c>
      <c r="G88" s="66" t="s">
        <v>394</v>
      </c>
      <c r="H88" s="66" t="s">
        <v>394</v>
      </c>
      <c r="I88" s="112" t="s">
        <v>394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5" ht="11.1" customHeight="1" x14ac:dyDescent="0.4">
      <c r="A90" s="85">
        <v>21</v>
      </c>
      <c r="B90" s="121" t="s">
        <v>43</v>
      </c>
      <c r="C90" s="124" t="s">
        <v>91</v>
      </c>
      <c r="D90" s="68" t="s">
        <v>393</v>
      </c>
      <c r="E90" s="68" t="s">
        <v>393</v>
      </c>
      <c r="F90" s="68" t="s">
        <v>393</v>
      </c>
      <c r="G90" s="68" t="s">
        <v>393</v>
      </c>
      <c r="H90" s="68" t="s">
        <v>393</v>
      </c>
      <c r="I90" s="192" t="s">
        <v>393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5" ht="11.1" customHeight="1" x14ac:dyDescent="0.4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7</v>
      </c>
      <c r="G91" s="68">
        <v>7.1</v>
      </c>
      <c r="H91" s="68">
        <v>7.2</v>
      </c>
      <c r="I91" s="192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2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5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5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7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5" ht="11.1" customHeight="1" x14ac:dyDescent="0.4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8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5" ht="11.1" customHeight="1" thickBot="1" x14ac:dyDescent="0.45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1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</row>
    <row r="97" spans="1:3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5" ht="11.1" customHeight="1" x14ac:dyDescent="0.4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2" t="s">
        <v>370</v>
      </c>
      <c r="J98" s="137"/>
      <c r="K98" s="137"/>
      <c r="L98" s="137"/>
      <c r="M98" s="137"/>
      <c r="N98" s="137"/>
      <c r="O98" s="208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</row>
    <row r="99" spans="1:35" ht="11.1" customHeight="1" x14ac:dyDescent="0.4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2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</row>
    <row r="100" spans="1:35" ht="11.1" customHeight="1" x14ac:dyDescent="0.4">
      <c r="A100" s="85">
        <v>3</v>
      </c>
      <c r="B100" s="138" t="s">
        <v>59</v>
      </c>
      <c r="C100" s="157" t="s">
        <v>358</v>
      </c>
      <c r="D100" s="68">
        <v>5.3</v>
      </c>
      <c r="E100" s="68">
        <v>5.4</v>
      </c>
      <c r="F100" s="68">
        <v>4.4000000000000004</v>
      </c>
      <c r="G100" s="68">
        <v>4.3</v>
      </c>
      <c r="H100" s="68">
        <v>4.5</v>
      </c>
      <c r="I100" s="192">
        <v>4.2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</row>
    <row r="101" spans="1:35" ht="11.1" customHeight="1" x14ac:dyDescent="0.4">
      <c r="A101" s="85">
        <v>4</v>
      </c>
      <c r="B101" s="138" t="s">
        <v>219</v>
      </c>
      <c r="C101" s="157" t="s">
        <v>356</v>
      </c>
      <c r="D101" s="96">
        <v>0.25</v>
      </c>
      <c r="E101" s="96">
        <v>0.26</v>
      </c>
      <c r="F101" s="96">
        <v>0.23</v>
      </c>
      <c r="G101" s="96">
        <v>0.23</v>
      </c>
      <c r="H101" s="96">
        <v>0.14000000000000001</v>
      </c>
      <c r="I101" s="198">
        <v>0.14000000000000001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</row>
    <row r="102" spans="1:3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5" ht="11.1" customHeight="1" x14ac:dyDescent="0.4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3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5" ht="11.1" customHeight="1" x14ac:dyDescent="0.4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11">
        <v>45383</v>
      </c>
      <c r="B130" s="211"/>
      <c r="C130" s="212">
        <v>45474</v>
      </c>
      <c r="D130" s="212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H6:H7"/>
    <mergeCell ref="K6:K7"/>
    <mergeCell ref="N6:N7"/>
    <mergeCell ref="M6:M7"/>
    <mergeCell ref="L6:L7"/>
    <mergeCell ref="A130:B130"/>
    <mergeCell ref="C130:D130"/>
    <mergeCell ref="D4:D5"/>
    <mergeCell ref="N4:N5"/>
    <mergeCell ref="M4:M5"/>
    <mergeCell ref="L4:L5"/>
    <mergeCell ref="K4:K5"/>
    <mergeCell ref="E4:E5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5" t="s">
        <v>180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8" t="s">
        <v>360</v>
      </c>
      <c r="AI3" s="172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9"/>
      <c r="AI4" s="172"/>
    </row>
    <row r="5" spans="1:35" ht="19.5" thickBot="1" x14ac:dyDescent="0.45">
      <c r="A5" t="s">
        <v>184</v>
      </c>
      <c r="B5">
        <v>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3">
        <f>INDEX(C41:AG41,MATCH(MAX(C41:AG41)+1,C41:AG41,1))</f>
        <v>1</v>
      </c>
      <c r="AI6" s="173">
        <f>AH6*1</f>
        <v>1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4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 t="s">
        <v>371</v>
      </c>
      <c r="D35" s="1" t="s">
        <v>372</v>
      </c>
      <c r="E35" s="1" t="s">
        <v>373</v>
      </c>
      <c r="F35" s="1" t="s">
        <v>374</v>
      </c>
      <c r="G35" s="1" t="s">
        <v>374</v>
      </c>
      <c r="H35" s="1" t="s">
        <v>375</v>
      </c>
      <c r="I35" s="1" t="s">
        <v>374</v>
      </c>
      <c r="J35" s="1" t="s">
        <v>373</v>
      </c>
      <c r="K35" s="1" t="s">
        <v>376</v>
      </c>
      <c r="L35" s="1" t="s">
        <v>372</v>
      </c>
      <c r="M35" s="1" t="s">
        <v>372</v>
      </c>
      <c r="N35" s="1" t="s">
        <v>372</v>
      </c>
      <c r="O35" s="1" t="s">
        <v>376</v>
      </c>
      <c r="P35" s="1" t="s">
        <v>372</v>
      </c>
      <c r="Q35" s="1" t="s">
        <v>372</v>
      </c>
      <c r="R35" s="1" t="s">
        <v>372</v>
      </c>
      <c r="S35" s="1" t="s">
        <v>377</v>
      </c>
      <c r="T35" s="1" t="s">
        <v>373</v>
      </c>
      <c r="U35" s="1" t="s">
        <v>375</v>
      </c>
      <c r="V35" s="1" t="s">
        <v>373</v>
      </c>
      <c r="W35" s="1" t="s">
        <v>374</v>
      </c>
      <c r="X35" s="1" t="s">
        <v>374</v>
      </c>
      <c r="Y35" s="1" t="s">
        <v>373</v>
      </c>
      <c r="Z35" s="1" t="s">
        <v>375</v>
      </c>
      <c r="AA35" s="1" t="s">
        <v>378</v>
      </c>
      <c r="AB35" s="1" t="s">
        <v>373</v>
      </c>
      <c r="AC35" s="1" t="s">
        <v>373</v>
      </c>
      <c r="AD35" s="1" t="s">
        <v>373</v>
      </c>
      <c r="AE35" s="1" t="s">
        <v>374</v>
      </c>
      <c r="AF35" s="1" t="s">
        <v>374</v>
      </c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曇|晴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曇</v>
      </c>
      <c r="L37" s="2" t="str">
        <f t="shared" si="0"/>
        <v>曇|雨</v>
      </c>
      <c r="M37" s="2" t="str">
        <f t="shared" si="0"/>
        <v>曇|雨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晴|曇</v>
      </c>
      <c r="U37" s="2" t="str">
        <f t="shared" si="0"/>
        <v>曇|晴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曇|晴</v>
      </c>
      <c r="AA37" s="2" t="str">
        <f t="shared" si="0"/>
        <v>晴|雨</v>
      </c>
      <c r="AB37" s="2" t="str">
        <f t="shared" si="0"/>
        <v>晴|曇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5"/>
      <c r="C41" s="2">
        <f>IF(C37="","",VLOOKUP(C37,変換!$B$31:$C$58,2,FALSE))</f>
        <v>24</v>
      </c>
      <c r="D41" s="2">
        <f>IF(D37="","",VLOOKUP(D37,変換!$B$31:$C$58,2,FALSE))</f>
        <v>21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20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2</v>
      </c>
      <c r="L41" s="2">
        <f>IF(L37="","",VLOOKUP(L37,変換!$B$31:$C$58,2,FALSE))</f>
        <v>21</v>
      </c>
      <c r="M41" s="2">
        <f>IF(M37="","",VLOOKUP(M37,変換!$B$31:$C$58,2,FALSE))</f>
        <v>21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17</v>
      </c>
      <c r="U41" s="2">
        <f>IF(U37="","",VLOOKUP(U37,変換!$B$31:$C$58,2,FALSE))</f>
        <v>20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20</v>
      </c>
      <c r="AA41" s="2">
        <f>IF(AA37="","",VLOOKUP(AA37,変換!$B$31:$C$58,2,FALSE))</f>
        <v>18</v>
      </c>
      <c r="AB41" s="2">
        <f>IF(AB37="","",VLOOKUP(AB37,変換!$B$31:$C$58,2,FALSE))</f>
        <v>17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70" t="s">
        <v>359</v>
      </c>
      <c r="B30" s="270"/>
      <c r="C30" s="270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45474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52"/>
      <c r="B2" s="252"/>
      <c r="C2" s="190"/>
      <c r="P2" s="190"/>
      <c r="Q2" s="18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59" t="s">
        <v>337</v>
      </c>
      <c r="E4" s="260"/>
      <c r="F4" s="259" t="s">
        <v>340</v>
      </c>
      <c r="G4" s="260"/>
      <c r="H4" s="259" t="s">
        <v>343</v>
      </c>
      <c r="I4" s="260"/>
      <c r="J4" s="259" t="s">
        <v>346</v>
      </c>
      <c r="K4" s="260"/>
      <c r="L4" s="259" t="s">
        <v>349</v>
      </c>
      <c r="M4" s="260"/>
      <c r="N4" s="259" t="s">
        <v>352</v>
      </c>
      <c r="O4" s="263"/>
      <c r="P4" s="184"/>
      <c r="Q4" s="185"/>
      <c r="R4" s="253"/>
      <c r="S4" s="254"/>
      <c r="T4" s="253"/>
      <c r="U4" s="257"/>
      <c r="V4" s="259"/>
      <c r="W4" s="260"/>
      <c r="X4" s="259"/>
      <c r="Y4" s="26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61"/>
      <c r="E5" s="262"/>
      <c r="F5" s="261"/>
      <c r="G5" s="262"/>
      <c r="H5" s="261"/>
      <c r="I5" s="262"/>
      <c r="J5" s="261"/>
      <c r="K5" s="262"/>
      <c r="L5" s="261"/>
      <c r="M5" s="262"/>
      <c r="N5" s="261"/>
      <c r="O5" s="264"/>
      <c r="P5" s="186"/>
      <c r="Q5" s="187"/>
      <c r="R5" s="255"/>
      <c r="S5" s="256"/>
      <c r="T5" s="255"/>
      <c r="U5" s="258"/>
      <c r="V5" s="261"/>
      <c r="W5" s="262"/>
      <c r="X5" s="261"/>
      <c r="Y5" s="26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7"/>
      <c r="E6" s="41"/>
      <c r="F6" s="219"/>
      <c r="G6" s="41"/>
      <c r="H6" s="217"/>
      <c r="I6" s="41"/>
      <c r="J6" s="223"/>
      <c r="K6" s="41"/>
      <c r="L6" s="231"/>
      <c r="M6" s="41"/>
      <c r="N6" s="231"/>
      <c r="O6" s="41"/>
      <c r="P6" s="182"/>
      <c r="Q6" s="41"/>
      <c r="R6" s="233"/>
      <c r="S6" s="42"/>
      <c r="T6" s="219"/>
      <c r="U6" s="41"/>
      <c r="V6" s="217"/>
      <c r="W6" s="41"/>
      <c r="X6" s="219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18"/>
      <c r="E7" s="46" t="s">
        <v>124</v>
      </c>
      <c r="F7" s="220"/>
      <c r="G7" s="46" t="s">
        <v>124</v>
      </c>
      <c r="H7" s="218"/>
      <c r="I7" s="46" t="s">
        <v>124</v>
      </c>
      <c r="J7" s="224"/>
      <c r="K7" s="46" t="s">
        <v>124</v>
      </c>
      <c r="L7" s="232"/>
      <c r="M7" s="46" t="s">
        <v>124</v>
      </c>
      <c r="N7" s="232"/>
      <c r="O7" s="46"/>
      <c r="P7" s="183"/>
      <c r="Q7" s="46"/>
      <c r="R7" s="234"/>
      <c r="S7" s="47"/>
      <c r="T7" s="220"/>
      <c r="U7" s="46"/>
      <c r="V7" s="218"/>
      <c r="W7" s="46"/>
      <c r="X7" s="220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20240716</v>
      </c>
      <c r="E9" s="57" t="str">
        <f>IF(手入力!C3="",REPLACE(D9,5,0,"/"),REPLACE(手入力!C3,5,0,"/"))</f>
        <v>2024/0716</v>
      </c>
      <c r="F9" s="56">
        <v>20240716</v>
      </c>
      <c r="G9" s="57" t="str">
        <f>IF(手入力!D3="",REPLACE(F9,5,0,"/"),REPLACE(手入力!D3,5,0,"/"))</f>
        <v>2024/0716</v>
      </c>
      <c r="H9" s="56">
        <v>20240716</v>
      </c>
      <c r="I9" s="57" t="str">
        <f>IF(手入力!E3="",REPLACE(H9,5,0,"/"),REPLACE(手入力!E3,5,0,"/"))</f>
        <v>2024/0716</v>
      </c>
      <c r="J9" s="56">
        <v>20240716</v>
      </c>
      <c r="K9" s="57" t="str">
        <f>IF(手入力!F3="",REPLACE(J9,5,0,"/"),REPLACE(手入力!F3,5,0,"/"))</f>
        <v>2024/0716</v>
      </c>
      <c r="L9" s="56">
        <v>20240716</v>
      </c>
      <c r="M9" s="57" t="str">
        <f>IF(手入力!G3="",REPLACE(L9,5,0,"/"),REPLACE(手入力!G3,5,0,"/"))</f>
        <v>2024/0716</v>
      </c>
      <c r="N9" s="56">
        <v>20240716</v>
      </c>
      <c r="O9" s="57" t="str">
        <f>IF(手入力!H3="",REPLACE(N9,5,0,"/"),REPLACE(手入力!H3,5,0,"/"))</f>
        <v>2024/0716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1027</v>
      </c>
      <c r="E10" s="65" t="str">
        <f>TEXT(D10,"0000")</f>
        <v>1027</v>
      </c>
      <c r="F10" s="66">
        <v>1050</v>
      </c>
      <c r="G10" s="65" t="str">
        <f>TEXT(F10,"0000")</f>
        <v>1050</v>
      </c>
      <c r="H10" s="66">
        <v>955</v>
      </c>
      <c r="I10" s="65" t="str">
        <f>TEXT(H10,"0000")</f>
        <v>0955</v>
      </c>
      <c r="J10" s="66">
        <v>1015</v>
      </c>
      <c r="K10" s="65" t="str">
        <f>TEXT(J10,"0000")</f>
        <v>1015</v>
      </c>
      <c r="L10" s="66">
        <v>930</v>
      </c>
      <c r="M10" s="65" t="str">
        <f>TEXT(L10,"0000")</f>
        <v>0930</v>
      </c>
      <c r="N10" s="66">
        <v>915</v>
      </c>
      <c r="O10" s="65" t="str">
        <f>TEXT(N10,"0000")</f>
        <v>0915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曇|雨</v>
      </c>
      <c r="E11" s="66">
        <f>IF(E9=0,"",(RIGHT(E9,2))-1)</f>
        <v>15</v>
      </c>
      <c r="F11" s="66" t="str">
        <f>IF(F$9=0,"",HLOOKUP(G11,天気タグ!$B$3:$AG$39,35))</f>
        <v>曇|雨</v>
      </c>
      <c r="G11" s="66">
        <f>IF(G9=0,"",(RIGHT(G9,2))-1)</f>
        <v>15</v>
      </c>
      <c r="H11" s="66" t="str">
        <f>IF(H$9=0,"",HLOOKUP(I11,天気タグ!$B$3:$AG$39,35))</f>
        <v>曇|雨</v>
      </c>
      <c r="I11" s="66">
        <f>IF(I9=0,"",(RIGHT(I9,2))-1)</f>
        <v>15</v>
      </c>
      <c r="J11" s="66" t="str">
        <f>IF(J$9=0,"",HLOOKUP(K11,天気タグ!$B$3:$AG$39,35))</f>
        <v>曇|雨</v>
      </c>
      <c r="K11" s="66">
        <f>IF(K9=0,"",(RIGHT(K9,2))-1)</f>
        <v>15</v>
      </c>
      <c r="L11" s="66" t="str">
        <f>IF(L$9=0,"",HLOOKUP(M11,天気タグ!$B$3:$AG$39,35))</f>
        <v>曇|雨</v>
      </c>
      <c r="M11" s="66">
        <f>IF(M9=0,"",(RIGHT(M9,2))-1)</f>
        <v>15</v>
      </c>
      <c r="N11" s="66" t="str">
        <f>IF(N$9=0,"",HLOOKUP(O11,天気タグ!$B$3:$AG$39,35))</f>
        <v>曇|雨</v>
      </c>
      <c r="O11" s="66">
        <f>IF(O9=0,"",(RIGHT(O9,2))-1)</f>
        <v>15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曇|雨</v>
      </c>
      <c r="E12" s="66">
        <f>IF(E9=0,"",RIGHT(E9,2)*1)</f>
        <v>16</v>
      </c>
      <c r="F12" s="66" t="str">
        <f>IF(F$9=0,"",HLOOKUP(G12,天気タグ!$B$3:$AG$39,35))</f>
        <v>曇|雨</v>
      </c>
      <c r="G12" s="66">
        <f>IF(G9=0,"",RIGHT(G9,2)*1)</f>
        <v>16</v>
      </c>
      <c r="H12" s="66" t="str">
        <f>IF(H$9=0,"",HLOOKUP(I12,天気タグ!$B$3:$AG$39,35))</f>
        <v>曇|雨</v>
      </c>
      <c r="I12" s="66">
        <f>IF(I9=0,"",RIGHT(I9,2)*1)</f>
        <v>16</v>
      </c>
      <c r="J12" s="66" t="str">
        <f>IF(J$9=0,"",HLOOKUP(K12,天気タグ!$B$3:$AG$39,35))</f>
        <v>曇|雨</v>
      </c>
      <c r="K12" s="66">
        <f>IF(K9=0,"",RIGHT(K9,2)*1)</f>
        <v>16</v>
      </c>
      <c r="L12" s="66" t="str">
        <f>IF(L$9=0,"",HLOOKUP(M12,天気タグ!$B$3:$AG$39,35))</f>
        <v>曇|雨</v>
      </c>
      <c r="M12" s="66">
        <f>IF(M9=0,"",RIGHT(M9,2)*1)</f>
        <v>16</v>
      </c>
      <c r="N12" s="66" t="str">
        <f>IF(N$9=0,"",HLOOKUP(O12,天気タグ!$B$3:$AG$39,35))</f>
        <v>曇|雨</v>
      </c>
      <c r="O12" s="66">
        <f>IF(O9=0,"",RIGHT(O9,2)*1)</f>
        <v>16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>
        <v>24.2</v>
      </c>
      <c r="E13" s="68"/>
      <c r="F13" s="68">
        <v>24.5</v>
      </c>
      <c r="G13" s="68"/>
      <c r="H13" s="68">
        <v>22</v>
      </c>
      <c r="I13" s="68"/>
      <c r="J13" s="68">
        <v>24.5</v>
      </c>
      <c r="K13" s="68"/>
      <c r="L13" s="68">
        <v>23.8</v>
      </c>
      <c r="M13" s="68"/>
      <c r="N13" s="68">
        <v>24.5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>
        <v>20.2</v>
      </c>
      <c r="E14" s="75"/>
      <c r="F14" s="75">
        <v>22.4</v>
      </c>
      <c r="G14" s="75"/>
      <c r="H14" s="75">
        <v>20.7</v>
      </c>
      <c r="I14" s="75"/>
      <c r="J14" s="75">
        <v>21.2</v>
      </c>
      <c r="K14" s="75"/>
      <c r="L14" s="75">
        <v>20</v>
      </c>
      <c r="M14" s="75"/>
      <c r="N14" s="75">
        <v>22.8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0.25</v>
      </c>
      <c r="E26" s="96"/>
      <c r="F26" s="66">
        <v>0.26</v>
      </c>
      <c r="G26" s="96"/>
      <c r="H26" s="66">
        <v>0.23</v>
      </c>
      <c r="I26" s="96"/>
      <c r="J26" s="66">
        <v>0.23</v>
      </c>
      <c r="K26" s="96"/>
      <c r="L26" s="66">
        <v>0.14000000000000001</v>
      </c>
      <c r="M26" s="96"/>
      <c r="N26" s="66">
        <v>0.14000000000000001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0.06</v>
      </c>
      <c r="G27" s="96"/>
      <c r="H27" s="66">
        <v>0.05</v>
      </c>
      <c r="I27" s="96"/>
      <c r="J27" s="66">
        <v>0.05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0.1</v>
      </c>
      <c r="E36" s="96"/>
      <c r="F36" s="66">
        <v>0.12</v>
      </c>
      <c r="G36" s="96"/>
      <c r="H36" s="66">
        <v>0.11</v>
      </c>
      <c r="I36" s="96"/>
      <c r="J36" s="66">
        <v>0.12</v>
      </c>
      <c r="K36" s="96"/>
      <c r="L36" s="66">
        <v>0.1</v>
      </c>
      <c r="M36" s="96"/>
      <c r="N36" s="66">
        <v>0.15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>
        <v>2E-3</v>
      </c>
      <c r="E39" s="94"/>
      <c r="F39" s="66">
        <v>5.0000000000000001E-3</v>
      </c>
      <c r="G39" s="94"/>
      <c r="H39" s="66">
        <v>1.2E-2</v>
      </c>
      <c r="I39" s="94"/>
      <c r="J39" s="66">
        <v>5.0000000000000001E-3</v>
      </c>
      <c r="K39" s="94"/>
      <c r="L39" s="66">
        <v>5.0000000000000001E-3</v>
      </c>
      <c r="M39" s="94"/>
      <c r="N39" s="66">
        <v>4.0000000000000001E-3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>
        <v>2E-3</v>
      </c>
      <c r="E43" s="94"/>
      <c r="F43" s="66">
        <v>2.1000000000000001E-2</v>
      </c>
      <c r="G43" s="94"/>
      <c r="H43" s="66">
        <v>0.02</v>
      </c>
      <c r="I43" s="94"/>
      <c r="J43" s="66">
        <v>2.1000000000000001E-2</v>
      </c>
      <c r="K43" s="94"/>
      <c r="L43" s="66">
        <v>5.0000000000000001E-3</v>
      </c>
      <c r="M43" s="94"/>
      <c r="N43" s="66">
        <v>2.1000000000000001E-2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5.8</v>
      </c>
      <c r="E53" s="68"/>
      <c r="F53" s="66">
        <v>4.4000000000000004</v>
      </c>
      <c r="G53" s="68"/>
      <c r="H53" s="66">
        <v>4.5</v>
      </c>
      <c r="I53" s="68"/>
      <c r="J53" s="66">
        <v>3.9</v>
      </c>
      <c r="K53" s="68"/>
      <c r="L53" s="66">
        <v>5.0999999999999996</v>
      </c>
      <c r="M53" s="68"/>
      <c r="N53" s="66">
        <v>3.5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>
        <v>0</v>
      </c>
      <c r="E57" s="65">
        <f>D57/1000</f>
        <v>0</v>
      </c>
      <c r="F57" s="66">
        <v>0</v>
      </c>
      <c r="G57" s="65">
        <f>F57/1000</f>
        <v>0</v>
      </c>
      <c r="H57" s="66">
        <v>0</v>
      </c>
      <c r="I57" s="65">
        <f>H57/1000</f>
        <v>0</v>
      </c>
      <c r="J57" s="66">
        <v>0</v>
      </c>
      <c r="K57" s="65">
        <f>J57/1000</f>
        <v>0</v>
      </c>
      <c r="L57" s="66">
        <v>0</v>
      </c>
      <c r="M57" s="65">
        <f>L57/1000</f>
        <v>0</v>
      </c>
      <c r="N57" s="66">
        <v>0</v>
      </c>
      <c r="O57" s="65">
        <f>N57/1000</f>
        <v>0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>
        <v>0</v>
      </c>
      <c r="E58" s="65">
        <f>D58/1000</f>
        <v>0</v>
      </c>
      <c r="F58" s="66">
        <v>0</v>
      </c>
      <c r="G58" s="65">
        <f>F58/1000</f>
        <v>0</v>
      </c>
      <c r="H58" s="66">
        <v>0</v>
      </c>
      <c r="I58" s="65">
        <f>H58/1000</f>
        <v>0</v>
      </c>
      <c r="J58" s="66">
        <v>0</v>
      </c>
      <c r="K58" s="65">
        <f>J58/1000</f>
        <v>0</v>
      </c>
      <c r="L58" s="66">
        <v>0</v>
      </c>
      <c r="M58" s="65">
        <f>L58/1000</f>
        <v>0</v>
      </c>
      <c r="N58" s="66">
        <v>0</v>
      </c>
      <c r="O58" s="65">
        <f>N58/1000</f>
        <v>0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>
        <v>2E-3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0.6</v>
      </c>
      <c r="E61" s="68"/>
      <c r="F61" s="66">
        <v>0.7</v>
      </c>
      <c r="G61" s="68"/>
      <c r="H61" s="66">
        <v>0.7</v>
      </c>
      <c r="I61" s="68"/>
      <c r="J61" s="66">
        <v>0.9</v>
      </c>
      <c r="K61" s="68"/>
      <c r="L61" s="66">
        <v>0.6</v>
      </c>
      <c r="M61" s="68"/>
      <c r="N61" s="66">
        <v>0.9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</v>
      </c>
      <c r="I62" s="68"/>
      <c r="J62" s="66">
        <v>7.1</v>
      </c>
      <c r="K62" s="68"/>
      <c r="L62" s="66">
        <v>7.2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0.5</v>
      </c>
      <c r="E65" s="68"/>
      <c r="F65" s="66">
        <v>0.8</v>
      </c>
      <c r="G65" s="68"/>
      <c r="H65" s="66">
        <v>0.8</v>
      </c>
      <c r="I65" s="68"/>
      <c r="J65" s="66">
        <v>1</v>
      </c>
      <c r="K65" s="68"/>
      <c r="L65" s="66">
        <v>0</v>
      </c>
      <c r="M65" s="68"/>
      <c r="N65" s="66">
        <v>1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0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0.6</v>
      </c>
      <c r="K81" s="68"/>
      <c r="L81" s="68">
        <v>1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>
        <v>0</v>
      </c>
      <c r="E88" s="66"/>
      <c r="F88" s="66">
        <v>0</v>
      </c>
      <c r="G88" s="66"/>
      <c r="H88" s="66">
        <v>0</v>
      </c>
      <c r="I88" s="66"/>
      <c r="J88" s="66">
        <v>0</v>
      </c>
      <c r="K88" s="66"/>
      <c r="L88" s="66">
        <v>0</v>
      </c>
      <c r="M88" s="66"/>
      <c r="N88" s="66">
        <v>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</v>
      </c>
      <c r="I91" s="68"/>
      <c r="J91" s="68">
        <v>7.1</v>
      </c>
      <c r="K91" s="68"/>
      <c r="L91" s="68">
        <v>7.2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5.3</v>
      </c>
      <c r="E100" s="68"/>
      <c r="F100" s="68">
        <v>5.4</v>
      </c>
      <c r="G100" s="68"/>
      <c r="H100" s="68">
        <v>4.4000000000000004</v>
      </c>
      <c r="I100" s="68"/>
      <c r="J100" s="68">
        <v>4.3</v>
      </c>
      <c r="K100" s="68"/>
      <c r="L100" s="68">
        <v>4.5</v>
      </c>
      <c r="M100" s="68"/>
      <c r="N100" s="68">
        <v>4.2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0.25</v>
      </c>
      <c r="E101" s="68"/>
      <c r="F101" s="68">
        <v>0.26</v>
      </c>
      <c r="G101" s="68"/>
      <c r="H101" s="68">
        <v>0.23</v>
      </c>
      <c r="I101" s="68"/>
      <c r="J101" s="68">
        <v>0.23</v>
      </c>
      <c r="K101" s="68"/>
      <c r="L101" s="68">
        <v>0.14000000000000001</v>
      </c>
      <c r="M101" s="68"/>
      <c r="N101" s="68">
        <v>0.14000000000000001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1"/>
      <c r="B132" s="251"/>
      <c r="C132" s="18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0"/>
      <c r="Q132" s="180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8">
        <v>45474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9">
        <v>45474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45475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45476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45477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45478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45479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45480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45481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45482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45483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45484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45485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45486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45487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45488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45489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45490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45491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45492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45493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45494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45495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45496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45497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45498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45499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45500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45501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 x14ac:dyDescent="0.4">
      <c r="B31">
        <v>45502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 x14ac:dyDescent="0.4">
      <c r="B32">
        <v>45503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 x14ac:dyDescent="0.4">
      <c r="B33">
        <v>45504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2024-09-02T01:56:49Z</cp:lastPrinted>
  <dcterms:created xsi:type="dcterms:W3CDTF">2020-11-06T01:25:08Z</dcterms:created>
  <dcterms:modified xsi:type="dcterms:W3CDTF">2024-10-08T07:43:36Z</dcterms:modified>
</cp:coreProperties>
</file>