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E978CF1B-3113-40D9-AAC7-5DC551BEB4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<sst xmlns="http://schemas.openxmlformats.org/spreadsheetml/2006/main" count="3611" uniqueCount="394">
  <si>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</si>
  <si>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</si>
  <si>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</si>
  <si>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</si>
  <si>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</si>
  <si>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</si>
  <si>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</si>
  <si>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</si>
  <si>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</si>
  <si>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</si>
  <si>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</si>
  <si>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</si>
  <si>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</si>
  <si>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</si>
  <si>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</si>
  <si>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</si>
  <si>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</si>
  <si>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</si>
  <si>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</si>
  <si>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</si>
  <si>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</si>
  <si>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</si>
  <si>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</si>
  <si>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</si>
  <si>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</si>
  <si>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</si>
  <si>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</si>
  <si>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</si>
  <si>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</si>
  <si>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</si>
  <si>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</si>
  <si>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</si>
  <si>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</si>
  <si>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</si>
  <si>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</si>
  <si>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</si>
  <si>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</si>
  <si>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</si>
  <si>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</si>
  <si>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</si>
  <si>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</si>
  <si>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</si>
  <si>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</si>
  <si>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</si>
  <si>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</si>
  <si>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</si>
  <si>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</si>
  <si>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</si>
  <si>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</si>
  <si>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</si>
  <si>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</si>
  <si>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</si>
  <si>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</si>
  <si>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</si>
  <si>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</si>
  <si>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</si>
  <si>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</si>
  <si>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</si>
  <si>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</si>
  <si>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</si>
  <si>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</si>
  <si>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</si>
  <si>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</si>
  <si>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</si>
  <si>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</si>
  <si>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</si>
  <si>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</si>
  <si>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</si>
  <si>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</si>
  <si>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</si>
  <si>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</si>
  <si>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</si>
  <si>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</si>
  <si>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</si>
  <si>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</si>
  <si>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</si>
  <si>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</si>
  <si>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</si>
  <si>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</si>
  <si>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</si>
  <si>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</si>
  <si>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</si>
  <si>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</si>
  <si>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</si>
  <si>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</si>
  <si>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</si>
  <si>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</si>
  <si>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</si>
  <si>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</si>
  <si>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</si>
  <si>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</si>
  <si>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</si>
  <si>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</si>
  <si>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</si>
  <si>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</si>
  <si>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</si>
  <si>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</si>
  <si>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</si>
  <si>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</si>
  <si>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</si>
  <si>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</si>
  <si>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</si>
  <si>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</si>
  <si>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</si>
  <si>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</si>
  <si>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</si>
  <si>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</si>
  <si>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</si>
  <si>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</si>
  <si>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</si>
  <si>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</si>
  <si>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</si>
  <si>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</si>
  <si>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</si>
  <si>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</si>
  <si>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</si>
  <si>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</si>
  <si>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</si>
  <si>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</si>
  <si>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</si>
  <si>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</si>
  <si>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</si>
  <si>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</si>
  <si>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</si>
  <si>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</si>
  <si>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</si>
  <si>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</si>
  <si>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</si>
  <si>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</si>
  <si>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</si>
  <si>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</si>
  <si>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</si>
  <si>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</si>
  <si>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</si>
  <si>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</si>
  <si>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</si>
  <si>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</si>
  <si>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</si>
  <si>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</si>
  <si>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</si>
  <si>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</si>
  <si>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</si>
  <si>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</si>
  <si>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</si>
  <si>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</si>
  <si>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</si>
  <si>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</si>
  <si>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</si>
  <si>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</si>
  <si>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</si>
  <si>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</si>
  <si>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</si>
  <si>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</si>
  <si>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</si>
  <si>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</si>
  <si>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</si>
  <si>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</si>
  <si>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</si>
  <si>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</si>
  <si>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</si>
  <si>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</si>
  <si>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</si>
  <si>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</si>
  <si>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</si>
  <si>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</si>
  <si>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</si>
  <si>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</si>
  <si>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</si>
  <si>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</si>
  <si>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</si>
  <si>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</si>
  <si>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</si>
  <si>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</si>
  <si>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</si>
  <si>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</si>
  <si>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</si>
  <si>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</si>
  <si>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</si>
  <si>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</si>
  <si>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</si>
  <si>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</si>
  <si>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</si>
  <si>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</si>
  <si>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</si>
  <si>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</si>
  <si>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</si>
  <si>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</si>
  <si>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</si>
  <si>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</si>
  <si>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</si>
  <si>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</si>
  <si>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</si>
  <si>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</si>
  <si>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</si>
  <si>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</si>
  <si>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</si>
  <si>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</si>
  <si>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</si>
  <si>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</si>
  <si>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</si>
  <si>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</si>
  <si>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</si>
  <si>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</si>
  <si>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</si>
  <si>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</si>
  <si>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</si>
  <si>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</si>
  <si>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</si>
  <si>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</si>
  <si>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</si>
  <si>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</si>
  <si>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</si>
  <si>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</si>
  <si>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</si>
  <si>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</si>
  <si>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</si>
  <si>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</si>
  <si>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</si>
  <si>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</si>
  <si>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</si>
  <si>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</si>
  <si>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</si>
  <si>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</si>
  <si>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</si>
  <si>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</si>
  <si>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</si>
  <si>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</si>
  <si>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</si>
  <si>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</si>
  <si>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</si>
  <si>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</si>
  <si>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</si>
  <si>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</si>
  <si>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</si>
  <si>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</si>
  <si>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</si>
  <si>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</si>
  <si>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</si>
  <si>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</si>
  <si>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</si>
  <si>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</si>
  <si>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</si>
  <si>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</si>
  <si>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</si>
  <si>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</si>
  <si>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</si>
  <si>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</si>
  <si>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</si>
  <si>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</si>
  <si>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</si>
  <si>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</si>
  <si>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</si>
  <si>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</si>
  <si>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</si>
  <si>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</si>
  <si>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</si>
  <si>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</si>
  <si>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</si>
  <si>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</si>
  <si>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</si>
  <si>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</si>
  <si>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</si>
  <si>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</si>
  <si>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</si>
  <si>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</si>
  <si>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</si>
  <si>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</si>
  <si>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</si>
  <si>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</si>
  <si>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</si>
  <si>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</si>
  <si>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</si>
  <si>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</si>
  <si>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</si>
  <si>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</si>
  <si>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</si>
  <si>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</si>
  <si>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</si>
  <si>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</si>
  <si>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</si>
  <si>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</si>
  <si>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</si>
  <si>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</si>
  <si>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</si>
  <si>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</si>
  <si>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</si>
  <si>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</si>
  <si>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</si>
  <si>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</si>
  <si>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</si>
  <si>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</si>
  <si>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</si>
  <si>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</si>
  <si>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</si>
  <si>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</si>
  <si>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</si>
  <si>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</si>
  <si>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</si>
  <si>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</si>
  <si>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</si>
  <si>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</si>
  <si>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</si>
  <si>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</si>
  <si>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</si>
  <si>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</si>
  <si>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</si>
  <si>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</si>
  <si>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</si>
  <si>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</si>
  <si>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</si>
  <si>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</si>
  <si>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</si>
  <si>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</si>
  <si>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</si>
  <si>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</si>
  <si>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</si>
  <si>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</si>
  <si>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</si>
  <si>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</si>
  <si>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</si>
  <si>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</si>
  <si>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</si>
  <si>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</si>
  <si>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</si>
  <si>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</si>
  <si>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</si>
  <si>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</si>
  <si>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</si>
  <si>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</si>
  <si>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</si>
  <si>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</si>
  <si>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</si>
  <si>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</si>
  <si>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</si>
  <si>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</si>
  <si>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</si>
  <si>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</si>
  <si>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</si>
  <si>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</si>
  <si>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</si>
  <si>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</si>
  <si>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</si>
  <si>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</si>
  <si>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</si>
  <si>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</si>
  <si>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</si>
  <si>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</si>
  <si>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</si>
  <si>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</si>
  <si>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</si>
  <si>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</si>
  <si>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</si>
  <si>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</si>
  <si>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</si>
  <si>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</si>
  <si>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</si>
  <si>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</si>
  <si>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</si>
  <si>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</si>
  <si>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</si>
  <si>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</si>
  <si>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</si>
  <si>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</si>
  <si>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</si>
  <si>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</si>
  <si>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</si>
  <si>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</si>
  <si>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</si>
  <si>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</si>
  <si>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</si>
  <si>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</si>
  <si>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</si>
  <si>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</si>
  <si>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</si>
  <si>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</si>
  <si>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</si>
  <si>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</si>
  <si>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</si>
  <si>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</si>
  <si>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</si>
  <si>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</si>
  <si>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</si>
  <si>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</si>
  <si>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</si>
  <si>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</si>
  <si>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</si>
  <si>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</si>
  <si>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</si>
  <si>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</si>
  <si>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</si>
  <si>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</si>
  <si>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</si>
  <si>
    <t>曇|雨</t>
    <rPh sb="0" eb="1">
      <t>クモリ</t>
    </rPh>
    <rPh sb="2" eb="3">
      <t>アメ</t>
    </rPh>
    <phoneticPr fontId="2"/>
  </si>
  <si>
    <t>雨/晴</t>
    <rPh sb="0" eb="1">
      <t>アメ</t>
    </rPh>
    <rPh sb="2" eb="3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</si>
</sst>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  <numFmt numFmtId="189" formatCode="yyyy/m/d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2" fontId="23" fillId="0" borderId="53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189" fontId="16" fillId="0" borderId="33" xfId="0" applyNumberFormat="1" applyFont="1" applyBorder="1" applyAlignment="1">
      <alignment horizontal="center" vertical="center" shrinkToFit="1"/>
    </xf>
    <xf numFmtId="20" fontId="16" fillId="0" borderId="1" xfId="0" applyNumberFormat="1" applyFont="1" applyBorder="1" applyAlignment="1">
      <alignment horizontal="center" vertical="center" shrinkToFit="1"/>
    </xf>
    <xf numFmtId="20" fontId="16" fillId="0" borderId="5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56" xfId="0" applyFont="1" applyBorder="1" applyAlignment="1">
      <alignment horizontal="left" vertical="top"/>
    </xf>
    <xf numFmtId="0" fontId="18" fillId="0" borderId="5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2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1" fontId="23" fillId="0" borderId="53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 x14ac:dyDescent="0.4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 x14ac:dyDescent="0.4">
      <c r="A2" s="211">
        <v>45352</v>
      </c>
      <c r="B2" s="211"/>
      <c r="C2" s="212">
        <v>45444</v>
      </c>
      <c r="D2" s="212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 x14ac:dyDescent="0.45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 x14ac:dyDescent="0.4">
      <c r="A4" s="33"/>
      <c r="B4" s="34"/>
      <c r="C4" s="35" t="s">
        <v>87</v>
      </c>
      <c r="D4" s="217" t="s">
        <v>338</v>
      </c>
      <c r="E4" s="227" t="s">
        <v>341</v>
      </c>
      <c r="F4" s="217" t="s">
        <v>344</v>
      </c>
      <c r="G4" s="227" t="s">
        <v>348</v>
      </c>
      <c r="H4" s="217" t="s">
        <v>350</v>
      </c>
      <c r="I4" s="243" t="s">
        <v>353</v>
      </c>
      <c r="J4" s="215"/>
      <c r="K4" s="231"/>
      <c r="L4" s="229"/>
      <c r="M4" s="217"/>
      <c r="N4" s="227"/>
      <c r="O4" s="245"/>
      <c r="P4" s="251"/>
      <c r="Q4" s="237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 x14ac:dyDescent="0.4">
      <c r="A5" s="36"/>
      <c r="B5" s="37"/>
      <c r="C5" s="38"/>
      <c r="D5" s="218"/>
      <c r="E5" s="228"/>
      <c r="F5" s="218"/>
      <c r="G5" s="228"/>
      <c r="H5" s="218"/>
      <c r="I5" s="244"/>
      <c r="J5" s="216"/>
      <c r="K5" s="232"/>
      <c r="L5" s="230"/>
      <c r="M5" s="218"/>
      <c r="N5" s="228"/>
      <c r="O5" s="246"/>
      <c r="P5" s="252"/>
      <c r="Q5" s="238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 x14ac:dyDescent="0.4">
      <c r="A6" s="36"/>
      <c r="B6" s="39"/>
      <c r="C6" s="40" t="s">
        <v>88</v>
      </c>
      <c r="D6" s="219" t="s">
        <v>339</v>
      </c>
      <c r="E6" s="221" t="s">
        <v>342</v>
      </c>
      <c r="F6" s="219" t="s">
        <v>345</v>
      </c>
      <c r="G6" s="225" t="s">
        <v>347</v>
      </c>
      <c r="H6" s="233" t="s">
        <v>351</v>
      </c>
      <c r="I6" s="247" t="s">
        <v>354</v>
      </c>
      <c r="J6" s="223"/>
      <c r="K6" s="235"/>
      <c r="L6" s="221"/>
      <c r="M6" s="219"/>
      <c r="N6" s="221"/>
      <c r="O6" s="249"/>
      <c r="P6" s="239"/>
      <c r="Q6" s="24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 x14ac:dyDescent="0.45">
      <c r="A7" s="43" t="s">
        <v>85</v>
      </c>
      <c r="B7" s="44" t="s">
        <v>86</v>
      </c>
      <c r="C7" s="45"/>
      <c r="D7" s="220"/>
      <c r="E7" s="222"/>
      <c r="F7" s="220"/>
      <c r="G7" s="226"/>
      <c r="H7" s="234"/>
      <c r="I7" s="248"/>
      <c r="J7" s="224"/>
      <c r="K7" s="236"/>
      <c r="L7" s="222"/>
      <c r="M7" s="220"/>
      <c r="N7" s="222"/>
      <c r="O7" s="250"/>
      <c r="P7" s="240"/>
      <c r="Q7" s="242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 x14ac:dyDescent="0.4">
      <c r="A9" s="53">
        <v>1</v>
      </c>
      <c r="B9" s="54" t="s">
        <v>80</v>
      </c>
      <c r="C9" s="55" t="s">
        <v>75</v>
      </c>
      <c r="D9" s="208">
        <v>45453</v>
      </c>
      <c r="E9" s="208">
        <v>45453</v>
      </c>
      <c r="F9" s="208">
        <v>45453</v>
      </c>
      <c r="G9" s="208">
        <v>45453</v>
      </c>
      <c r="H9" s="208">
        <v>45453</v>
      </c>
      <c r="I9" s="208">
        <v>45453</v>
      </c>
      <c r="J9" s="203"/>
      <c r="K9" s="149"/>
      <c r="L9" s="149"/>
      <c r="M9" s="149"/>
      <c r="N9" s="149"/>
      <c r="O9" s="204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 x14ac:dyDescent="0.4">
      <c r="A10" s="61">
        <v>2</v>
      </c>
      <c r="B10" s="62" t="s">
        <v>81</v>
      </c>
      <c r="C10" s="63" t="s">
        <v>75</v>
      </c>
      <c r="D10" s="209">
        <v>0.4145833333333333</v>
      </c>
      <c r="E10" s="209">
        <v>0.38541666666666669</v>
      </c>
      <c r="F10" s="209">
        <v>0.43402777777777773</v>
      </c>
      <c r="G10" s="209">
        <v>0.40625</v>
      </c>
      <c r="H10" s="209">
        <v>0.4861111111111111</v>
      </c>
      <c r="I10" s="210">
        <v>0.47222222222222227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 x14ac:dyDescent="0.4">
      <c r="A11" s="61">
        <v>3</v>
      </c>
      <c r="B11" s="62" t="s">
        <v>82</v>
      </c>
      <c r="C11" s="63" t="s">
        <v>75</v>
      </c>
      <c r="D11" s="66" t="s">
        <v>392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 x14ac:dyDescent="0.4">
      <c r="A12" s="61">
        <v>4</v>
      </c>
      <c r="B12" s="62" t="s">
        <v>83</v>
      </c>
      <c r="C12" s="63" t="s">
        <v>75</v>
      </c>
      <c r="D12" s="66" t="s">
        <v>393</v>
      </c>
      <c r="E12" s="66" t="s">
        <v>376</v>
      </c>
      <c r="F12" s="66" t="s">
        <v>376</v>
      </c>
      <c r="G12" s="66" t="s">
        <v>376</v>
      </c>
      <c r="H12" s="66" t="s">
        <v>376</v>
      </c>
      <c r="I12" s="112" t="s">
        <v>376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 x14ac:dyDescent="0.4">
      <c r="A13" s="61">
        <v>5</v>
      </c>
      <c r="B13" s="62" t="s">
        <v>44</v>
      </c>
      <c r="C13" s="63" t="s">
        <v>84</v>
      </c>
      <c r="D13" s="68">
        <v>21.5</v>
      </c>
      <c r="E13" s="68">
        <v>20.5</v>
      </c>
      <c r="F13" s="68">
        <v>19.8</v>
      </c>
      <c r="G13" s="68">
        <v>21.5</v>
      </c>
      <c r="H13" s="68">
        <v>24.5</v>
      </c>
      <c r="I13" s="191">
        <v>27.5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 x14ac:dyDescent="0.45">
      <c r="A14" s="71">
        <v>6</v>
      </c>
      <c r="B14" s="72" t="s">
        <v>45</v>
      </c>
      <c r="C14" s="73" t="s">
        <v>84</v>
      </c>
      <c r="D14" s="75">
        <v>17.2</v>
      </c>
      <c r="E14" s="75">
        <v>20.6</v>
      </c>
      <c r="F14" s="75">
        <v>18.100000000000001</v>
      </c>
      <c r="G14" s="75">
        <v>18.899999999999999</v>
      </c>
      <c r="H14" s="75">
        <v>17</v>
      </c>
      <c r="I14" s="192">
        <v>20.399999999999999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3">
        <v>0</v>
      </c>
      <c r="J16" s="82"/>
      <c r="K16" s="82"/>
      <c r="L16" s="82"/>
      <c r="M16" s="82"/>
      <c r="N16" s="82"/>
      <c r="O16" s="205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4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5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6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6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6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6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 x14ac:dyDescent="0.4">
      <c r="A24" s="85">
        <v>9</v>
      </c>
      <c r="B24" s="62" t="s">
        <v>7</v>
      </c>
      <c r="C24" s="88" t="s">
        <v>78</v>
      </c>
      <c r="D24" s="94" t="s">
        <v>384</v>
      </c>
      <c r="E24" s="94" t="s">
        <v>384</v>
      </c>
      <c r="F24" s="94" t="s">
        <v>384</v>
      </c>
      <c r="G24" s="94" t="s">
        <v>384</v>
      </c>
      <c r="H24" s="94" t="s">
        <v>384</v>
      </c>
      <c r="I24" s="196" t="s">
        <v>384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 x14ac:dyDescent="0.4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6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 x14ac:dyDescent="0.4">
      <c r="A26" s="85">
        <v>11</v>
      </c>
      <c r="B26" s="62" t="s">
        <v>9</v>
      </c>
      <c r="C26" s="88" t="s">
        <v>78</v>
      </c>
      <c r="D26" s="96">
        <v>0.24</v>
      </c>
      <c r="E26" s="96">
        <v>0.25</v>
      </c>
      <c r="F26" s="96">
        <v>0.22</v>
      </c>
      <c r="G26" s="96">
        <v>0.21</v>
      </c>
      <c r="H26" s="96">
        <v>0.12</v>
      </c>
      <c r="I26" s="197">
        <v>0.12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 x14ac:dyDescent="0.4">
      <c r="A27" s="85">
        <v>12</v>
      </c>
      <c r="B27" s="62" t="s">
        <v>10</v>
      </c>
      <c r="C27" s="88" t="s">
        <v>78</v>
      </c>
      <c r="D27" s="96">
        <v>0.06</v>
      </c>
      <c r="E27" s="96">
        <v>0.06</v>
      </c>
      <c r="F27" s="96" t="s">
        <v>385</v>
      </c>
      <c r="G27" s="96" t="s">
        <v>385</v>
      </c>
      <c r="H27" s="96" t="s">
        <v>385</v>
      </c>
      <c r="I27" s="197" t="s">
        <v>385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7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 x14ac:dyDescent="0.4">
      <c r="A29" s="85">
        <v>14</v>
      </c>
      <c r="B29" s="62" t="s">
        <v>12</v>
      </c>
      <c r="C29" s="88" t="s">
        <v>78</v>
      </c>
      <c r="D29" s="90" t="s">
        <v>386</v>
      </c>
      <c r="E29" s="90" t="s">
        <v>386</v>
      </c>
      <c r="F29" s="90" t="s">
        <v>386</v>
      </c>
      <c r="G29" s="90" t="s">
        <v>386</v>
      </c>
      <c r="H29" s="90" t="s">
        <v>386</v>
      </c>
      <c r="I29" s="194" t="s">
        <v>386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 x14ac:dyDescent="0.4">
      <c r="A30" s="85">
        <v>15</v>
      </c>
      <c r="B30" s="62" t="s">
        <v>100</v>
      </c>
      <c r="C30" s="88" t="s">
        <v>78</v>
      </c>
      <c r="D30" s="94" t="s">
        <v>387</v>
      </c>
      <c r="E30" s="94" t="s">
        <v>387</v>
      </c>
      <c r="F30" s="94" t="s">
        <v>387</v>
      </c>
      <c r="G30" s="94" t="s">
        <v>387</v>
      </c>
      <c r="H30" s="94" t="s">
        <v>387</v>
      </c>
      <c r="I30" s="196" t="s">
        <v>387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 x14ac:dyDescent="0.4">
      <c r="A31" s="85">
        <v>16</v>
      </c>
      <c r="B31" s="62" t="s">
        <v>101</v>
      </c>
      <c r="C31" s="88" t="s">
        <v>78</v>
      </c>
      <c r="D31" s="94" t="s">
        <v>384</v>
      </c>
      <c r="E31" s="94" t="s">
        <v>384</v>
      </c>
      <c r="F31" s="94" t="s">
        <v>384</v>
      </c>
      <c r="G31" s="94" t="s">
        <v>384</v>
      </c>
      <c r="H31" s="94" t="s">
        <v>384</v>
      </c>
      <c r="I31" s="196" t="s">
        <v>384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 x14ac:dyDescent="0.4">
      <c r="A32" s="85">
        <v>17</v>
      </c>
      <c r="B32" s="62" t="s">
        <v>13</v>
      </c>
      <c r="C32" s="88" t="s">
        <v>78</v>
      </c>
      <c r="D32" s="94" t="s">
        <v>387</v>
      </c>
      <c r="E32" s="94" t="s">
        <v>387</v>
      </c>
      <c r="F32" s="94" t="s">
        <v>387</v>
      </c>
      <c r="G32" s="94" t="s">
        <v>387</v>
      </c>
      <c r="H32" s="94" t="s">
        <v>387</v>
      </c>
      <c r="I32" s="196" t="s">
        <v>387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 x14ac:dyDescent="0.4">
      <c r="A33" s="85">
        <v>18</v>
      </c>
      <c r="B33" s="62" t="s">
        <v>14</v>
      </c>
      <c r="C33" s="88" t="s">
        <v>78</v>
      </c>
      <c r="D33" s="94" t="s">
        <v>387</v>
      </c>
      <c r="E33" s="94" t="s">
        <v>387</v>
      </c>
      <c r="F33" s="94" t="s">
        <v>387</v>
      </c>
      <c r="G33" s="94" t="s">
        <v>387</v>
      </c>
      <c r="H33" s="94" t="s">
        <v>387</v>
      </c>
      <c r="I33" s="196" t="s">
        <v>387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 x14ac:dyDescent="0.4">
      <c r="A34" s="85">
        <v>19</v>
      </c>
      <c r="B34" s="62" t="s">
        <v>15</v>
      </c>
      <c r="C34" s="88" t="s">
        <v>78</v>
      </c>
      <c r="D34" s="94" t="s">
        <v>387</v>
      </c>
      <c r="E34" s="94" t="s">
        <v>387</v>
      </c>
      <c r="F34" s="94" t="s">
        <v>387</v>
      </c>
      <c r="G34" s="94" t="s">
        <v>387</v>
      </c>
      <c r="H34" s="94" t="s">
        <v>387</v>
      </c>
      <c r="I34" s="196" t="s">
        <v>387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 x14ac:dyDescent="0.4">
      <c r="A35" s="85">
        <v>20</v>
      </c>
      <c r="B35" s="62" t="s">
        <v>16</v>
      </c>
      <c r="C35" s="88" t="s">
        <v>78</v>
      </c>
      <c r="D35" s="94" t="s">
        <v>387</v>
      </c>
      <c r="E35" s="94" t="s">
        <v>387</v>
      </c>
      <c r="F35" s="94" t="s">
        <v>387</v>
      </c>
      <c r="G35" s="94" t="s">
        <v>387</v>
      </c>
      <c r="H35" s="94" t="s">
        <v>387</v>
      </c>
      <c r="I35" s="196" t="s">
        <v>387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 x14ac:dyDescent="0.4">
      <c r="A36" s="85">
        <v>21</v>
      </c>
      <c r="B36" s="62" t="s">
        <v>17</v>
      </c>
      <c r="C36" s="88" t="s">
        <v>78</v>
      </c>
      <c r="D36" s="96">
        <v>0.05</v>
      </c>
      <c r="E36" s="96">
        <v>0.06</v>
      </c>
      <c r="F36" s="96">
        <v>0.06</v>
      </c>
      <c r="G36" s="96">
        <v>0.06</v>
      </c>
      <c r="H36" s="96">
        <v>0.06</v>
      </c>
      <c r="I36" s="197">
        <v>7.0000000000000007E-2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 x14ac:dyDescent="0.4">
      <c r="A37" s="85">
        <v>22</v>
      </c>
      <c r="B37" s="62" t="s">
        <v>18</v>
      </c>
      <c r="C37" s="88" t="s">
        <v>78</v>
      </c>
      <c r="D37" s="94" t="s">
        <v>388</v>
      </c>
      <c r="E37" s="94" t="s">
        <v>388</v>
      </c>
      <c r="F37" s="94" t="s">
        <v>388</v>
      </c>
      <c r="G37" s="94" t="s">
        <v>388</v>
      </c>
      <c r="H37" s="94" t="s">
        <v>388</v>
      </c>
      <c r="I37" s="196" t="s">
        <v>388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 x14ac:dyDescent="0.4">
      <c r="A38" s="85">
        <v>23</v>
      </c>
      <c r="B38" s="62" t="s">
        <v>19</v>
      </c>
      <c r="C38" s="88" t="s">
        <v>78</v>
      </c>
      <c r="D38" s="94" t="s">
        <v>387</v>
      </c>
      <c r="E38" s="94">
        <v>5.0000000000000001E-3</v>
      </c>
      <c r="F38" s="94">
        <v>6.0000000000000001E-3</v>
      </c>
      <c r="G38" s="94">
        <v>0.01</v>
      </c>
      <c r="H38" s="94">
        <v>2E-3</v>
      </c>
      <c r="I38" s="196">
        <v>1.4E-2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 x14ac:dyDescent="0.4">
      <c r="A39" s="85">
        <v>24</v>
      </c>
      <c r="B39" s="62" t="s">
        <v>20</v>
      </c>
      <c r="C39" s="88" t="s">
        <v>78</v>
      </c>
      <c r="D39" s="94" t="s">
        <v>388</v>
      </c>
      <c r="E39" s="94" t="s">
        <v>388</v>
      </c>
      <c r="F39" s="94">
        <v>4.0000000000000001E-3</v>
      </c>
      <c r="G39" s="94">
        <v>2E-3</v>
      </c>
      <c r="H39" s="94" t="s">
        <v>388</v>
      </c>
      <c r="I39" s="196">
        <v>2E-3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 x14ac:dyDescent="0.4">
      <c r="A40" s="85">
        <v>25</v>
      </c>
      <c r="B40" s="62" t="s">
        <v>21</v>
      </c>
      <c r="C40" s="88" t="s">
        <v>78</v>
      </c>
      <c r="D40" s="94" t="s">
        <v>387</v>
      </c>
      <c r="E40" s="94" t="s">
        <v>387</v>
      </c>
      <c r="F40" s="94" t="s">
        <v>387</v>
      </c>
      <c r="G40" s="94" t="s">
        <v>387</v>
      </c>
      <c r="H40" s="94" t="s">
        <v>387</v>
      </c>
      <c r="I40" s="196" t="s">
        <v>387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 x14ac:dyDescent="0.4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6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 x14ac:dyDescent="0.4">
      <c r="A42" s="85">
        <v>27</v>
      </c>
      <c r="B42" s="62" t="s">
        <v>23</v>
      </c>
      <c r="C42" s="88" t="s">
        <v>78</v>
      </c>
      <c r="D42" s="94" t="s">
        <v>387</v>
      </c>
      <c r="E42" s="94">
        <v>7.0000000000000001E-3</v>
      </c>
      <c r="F42" s="94">
        <v>7.0000000000000001E-3</v>
      </c>
      <c r="G42" s="94">
        <v>1.2E-2</v>
      </c>
      <c r="H42" s="94">
        <v>2E-3</v>
      </c>
      <c r="I42" s="196">
        <v>1.6E-2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 x14ac:dyDescent="0.4">
      <c r="A43" s="85">
        <v>28</v>
      </c>
      <c r="B43" s="62" t="s">
        <v>24</v>
      </c>
      <c r="C43" s="88" t="s">
        <v>78</v>
      </c>
      <c r="D43" s="94" t="s">
        <v>388</v>
      </c>
      <c r="E43" s="94">
        <v>3.0000000000000001E-3</v>
      </c>
      <c r="F43" s="94">
        <v>6.0000000000000001E-3</v>
      </c>
      <c r="G43" s="94">
        <v>1.2E-2</v>
      </c>
      <c r="H43" s="94" t="s">
        <v>388</v>
      </c>
      <c r="I43" s="196">
        <v>1.2E-2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 x14ac:dyDescent="0.4">
      <c r="A44" s="85">
        <v>29</v>
      </c>
      <c r="B44" s="62" t="s">
        <v>25</v>
      </c>
      <c r="C44" s="88" t="s">
        <v>78</v>
      </c>
      <c r="D44" s="94" t="s">
        <v>387</v>
      </c>
      <c r="E44" s="94">
        <v>2E-3</v>
      </c>
      <c r="F44" s="94">
        <v>1E-3</v>
      </c>
      <c r="G44" s="94">
        <v>2E-3</v>
      </c>
      <c r="H44" s="94" t="s">
        <v>387</v>
      </c>
      <c r="I44" s="196">
        <v>2E-3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 x14ac:dyDescent="0.4">
      <c r="A45" s="85">
        <v>30</v>
      </c>
      <c r="B45" s="62" t="s">
        <v>26</v>
      </c>
      <c r="C45" s="88" t="s">
        <v>78</v>
      </c>
      <c r="D45" s="94" t="s">
        <v>387</v>
      </c>
      <c r="E45" s="94" t="s">
        <v>387</v>
      </c>
      <c r="F45" s="94" t="s">
        <v>387</v>
      </c>
      <c r="G45" s="94" t="s">
        <v>387</v>
      </c>
      <c r="H45" s="94" t="s">
        <v>387</v>
      </c>
      <c r="I45" s="196" t="s">
        <v>387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 x14ac:dyDescent="0.4">
      <c r="A46" s="85">
        <v>31</v>
      </c>
      <c r="B46" s="62" t="s">
        <v>27</v>
      </c>
      <c r="C46" s="88" t="s">
        <v>78</v>
      </c>
      <c r="D46" s="94"/>
      <c r="E46" s="94"/>
      <c r="F46" s="94"/>
      <c r="G46" s="94"/>
      <c r="H46" s="94"/>
      <c r="I46" s="196"/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6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7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7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6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1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6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 x14ac:dyDescent="0.4">
      <c r="A53" s="85">
        <v>38</v>
      </c>
      <c r="B53" s="62" t="s">
        <v>35</v>
      </c>
      <c r="C53" s="88" t="s">
        <v>78</v>
      </c>
      <c r="D53" s="68">
        <v>6.3</v>
      </c>
      <c r="E53" s="68">
        <v>6.1</v>
      </c>
      <c r="F53" s="68">
        <v>5.8</v>
      </c>
      <c r="G53" s="68">
        <v>4.9000000000000004</v>
      </c>
      <c r="H53" s="68">
        <v>5.7</v>
      </c>
      <c r="I53" s="191">
        <v>4.0999999999999996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1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7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 x14ac:dyDescent="0.4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8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 x14ac:dyDescent="0.4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8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6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4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 x14ac:dyDescent="0.4">
      <c r="A61" s="85">
        <v>46</v>
      </c>
      <c r="B61" s="62" t="s">
        <v>336</v>
      </c>
      <c r="C61" s="88" t="s">
        <v>78</v>
      </c>
      <c r="D61" s="68">
        <v>0.3</v>
      </c>
      <c r="E61" s="68">
        <v>0.3</v>
      </c>
      <c r="F61" s="68">
        <v>0.4</v>
      </c>
      <c r="G61" s="68">
        <v>0.5</v>
      </c>
      <c r="H61" s="68">
        <v>0.3</v>
      </c>
      <c r="I61" s="191">
        <v>0.5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 x14ac:dyDescent="0.4">
      <c r="A62" s="85">
        <v>47</v>
      </c>
      <c r="B62" s="62" t="s">
        <v>72</v>
      </c>
      <c r="C62" s="101" t="s">
        <v>75</v>
      </c>
      <c r="D62" s="68">
        <v>7</v>
      </c>
      <c r="E62" s="68">
        <v>7</v>
      </c>
      <c r="F62" s="68">
        <v>7</v>
      </c>
      <c r="G62" s="68">
        <v>7</v>
      </c>
      <c r="H62" s="68">
        <v>7.2</v>
      </c>
      <c r="I62" s="191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 x14ac:dyDescent="0.4">
      <c r="A63" s="85">
        <v>48</v>
      </c>
      <c r="B63" s="62" t="s">
        <v>33</v>
      </c>
      <c r="C63" s="101" t="s">
        <v>75</v>
      </c>
      <c r="D63" s="66" t="s">
        <v>389</v>
      </c>
      <c r="E63" s="66" t="s">
        <v>389</v>
      </c>
      <c r="F63" s="66" t="s">
        <v>389</v>
      </c>
      <c r="G63" s="66" t="s">
        <v>389</v>
      </c>
      <c r="H63" s="66" t="s">
        <v>389</v>
      </c>
      <c r="I63" s="112" t="s">
        <v>389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 x14ac:dyDescent="0.4">
      <c r="A64" s="85">
        <v>49</v>
      </c>
      <c r="B64" s="62" t="s">
        <v>41</v>
      </c>
      <c r="C64" s="101" t="s">
        <v>75</v>
      </c>
      <c r="D64" s="66" t="s">
        <v>389</v>
      </c>
      <c r="E64" s="66" t="s">
        <v>389</v>
      </c>
      <c r="F64" s="66" t="s">
        <v>389</v>
      </c>
      <c r="G64" s="66" t="s">
        <v>389</v>
      </c>
      <c r="H64" s="66" t="s">
        <v>389</v>
      </c>
      <c r="I64" s="112" t="s">
        <v>389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 x14ac:dyDescent="0.4">
      <c r="A65" s="85">
        <v>50</v>
      </c>
      <c r="B65" s="62" t="s">
        <v>42</v>
      </c>
      <c r="C65" s="88" t="s">
        <v>79</v>
      </c>
      <c r="D65" s="68" t="s">
        <v>390</v>
      </c>
      <c r="E65" s="68" t="s">
        <v>390</v>
      </c>
      <c r="F65" s="68" t="s">
        <v>390</v>
      </c>
      <c r="G65" s="68" t="s">
        <v>390</v>
      </c>
      <c r="H65" s="68" t="s">
        <v>390</v>
      </c>
      <c r="I65" s="191" t="s">
        <v>390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391</v>
      </c>
      <c r="E66" s="107" t="s">
        <v>391</v>
      </c>
      <c r="F66" s="107" t="s">
        <v>391</v>
      </c>
      <c r="G66" s="107" t="s">
        <v>391</v>
      </c>
      <c r="H66" s="107" t="s">
        <v>391</v>
      </c>
      <c r="I66" s="199" t="s">
        <v>391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 x14ac:dyDescent="0.45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 x14ac:dyDescent="0.4">
      <c r="A68" s="213">
        <v>45352</v>
      </c>
      <c r="B68" s="213"/>
      <c r="C68" s="214">
        <v>45444</v>
      </c>
      <c r="D68" s="214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6" t="s">
        <v>370</v>
      </c>
      <c r="J70" s="94"/>
      <c r="K70" s="94"/>
      <c r="L70" s="94"/>
      <c r="M70" s="94"/>
      <c r="N70" s="94"/>
      <c r="O70" s="206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4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6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 x14ac:dyDescent="0.4">
      <c r="A73" s="85">
        <v>4</v>
      </c>
      <c r="B73" s="121" t="s">
        <v>97</v>
      </c>
      <c r="C73" s="88" t="s">
        <v>78</v>
      </c>
      <c r="D73" s="90" t="s">
        <v>386</v>
      </c>
      <c r="E73" s="90" t="s">
        <v>386</v>
      </c>
      <c r="F73" s="90" t="s">
        <v>386</v>
      </c>
      <c r="G73" s="90" t="s">
        <v>386</v>
      </c>
      <c r="H73" s="90" t="s">
        <v>386</v>
      </c>
      <c r="I73" s="194" t="s">
        <v>386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 x14ac:dyDescent="0.4">
      <c r="A74" s="85">
        <v>5</v>
      </c>
      <c r="B74" s="121" t="s">
        <v>49</v>
      </c>
      <c r="C74" s="88" t="s">
        <v>78</v>
      </c>
      <c r="D74" s="94" t="s">
        <v>387</v>
      </c>
      <c r="E74" s="94" t="s">
        <v>387</v>
      </c>
      <c r="F74" s="94" t="s">
        <v>387</v>
      </c>
      <c r="G74" s="94" t="s">
        <v>387</v>
      </c>
      <c r="H74" s="94" t="s">
        <v>387</v>
      </c>
      <c r="I74" s="196" t="s">
        <v>387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6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6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6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1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>
        <v>1</v>
      </c>
      <c r="F81" s="68">
        <v>1</v>
      </c>
      <c r="G81" s="68">
        <v>0.6</v>
      </c>
      <c r="H81" s="68">
        <v>1</v>
      </c>
      <c r="I81" s="191">
        <v>0.4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1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6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1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 x14ac:dyDescent="0.4">
      <c r="A85" s="85">
        <v>16</v>
      </c>
      <c r="B85" s="121" t="s">
        <v>95</v>
      </c>
      <c r="C85" s="88" t="s">
        <v>78</v>
      </c>
      <c r="D85" s="94" t="s">
        <v>387</v>
      </c>
      <c r="E85" s="94" t="s">
        <v>387</v>
      </c>
      <c r="F85" s="94" t="s">
        <v>387</v>
      </c>
      <c r="G85" s="94" t="s">
        <v>387</v>
      </c>
      <c r="H85" s="94" t="s">
        <v>387</v>
      </c>
      <c r="I85" s="196" t="s">
        <v>387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 x14ac:dyDescent="0.4">
      <c r="A86" s="85">
        <v>17</v>
      </c>
      <c r="B86" s="121" t="s">
        <v>66</v>
      </c>
      <c r="C86" s="88" t="s">
        <v>78</v>
      </c>
      <c r="D86" s="94" t="s">
        <v>387</v>
      </c>
      <c r="E86" s="94" t="s">
        <v>387</v>
      </c>
      <c r="F86" s="94" t="s">
        <v>387</v>
      </c>
      <c r="G86" s="94" t="s">
        <v>387</v>
      </c>
      <c r="H86" s="94" t="s">
        <v>387</v>
      </c>
      <c r="I86" s="196" t="s">
        <v>387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1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 x14ac:dyDescent="0.4">
      <c r="A90" s="85">
        <v>21</v>
      </c>
      <c r="B90" s="121" t="s">
        <v>43</v>
      </c>
      <c r="C90" s="124" t="s">
        <v>91</v>
      </c>
      <c r="D90" s="68" t="s">
        <v>391</v>
      </c>
      <c r="E90" s="68" t="s">
        <v>391</v>
      </c>
      <c r="F90" s="68" t="s">
        <v>391</v>
      </c>
      <c r="G90" s="68" t="s">
        <v>391</v>
      </c>
      <c r="H90" s="68" t="s">
        <v>391</v>
      </c>
      <c r="I90" s="191" t="s">
        <v>391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 x14ac:dyDescent="0.4">
      <c r="A91" s="85">
        <v>22</v>
      </c>
      <c r="B91" s="121" t="s">
        <v>103</v>
      </c>
      <c r="C91" s="101" t="s">
        <v>90</v>
      </c>
      <c r="D91" s="68">
        <v>7</v>
      </c>
      <c r="E91" s="68">
        <v>7</v>
      </c>
      <c r="F91" s="68">
        <v>7</v>
      </c>
      <c r="G91" s="68">
        <v>7</v>
      </c>
      <c r="H91" s="68">
        <v>7.2</v>
      </c>
      <c r="I91" s="191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1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 x14ac:dyDescent="0.4">
      <c r="A94" s="85">
        <v>25</v>
      </c>
      <c r="B94" s="121" t="s">
        <v>104</v>
      </c>
      <c r="C94" s="88" t="s">
        <v>78</v>
      </c>
      <c r="D94" s="94" t="s">
        <v>387</v>
      </c>
      <c r="E94" s="94" t="s">
        <v>387</v>
      </c>
      <c r="F94" s="94" t="s">
        <v>387</v>
      </c>
      <c r="G94" s="94" t="s">
        <v>387</v>
      </c>
      <c r="H94" s="94" t="s">
        <v>387</v>
      </c>
      <c r="I94" s="196" t="s">
        <v>387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 x14ac:dyDescent="0.4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7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 x14ac:dyDescent="0.45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0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 x14ac:dyDescent="0.4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1" t="s">
        <v>370</v>
      </c>
      <c r="J98" s="137"/>
      <c r="K98" s="137"/>
      <c r="L98" s="137"/>
      <c r="M98" s="137"/>
      <c r="N98" s="137"/>
      <c r="O98" s="207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 x14ac:dyDescent="0.4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1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 x14ac:dyDescent="0.4">
      <c r="A100" s="85">
        <v>3</v>
      </c>
      <c r="B100" s="138" t="s">
        <v>59</v>
      </c>
      <c r="C100" s="157" t="s">
        <v>358</v>
      </c>
      <c r="D100" s="68">
        <v>5.6</v>
      </c>
      <c r="E100" s="68">
        <v>5.7</v>
      </c>
      <c r="F100" s="68">
        <v>4.5999999999999996</v>
      </c>
      <c r="G100" s="68">
        <v>4.5</v>
      </c>
      <c r="H100" s="68">
        <v>4.7</v>
      </c>
      <c r="I100" s="191">
        <v>4.5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 x14ac:dyDescent="0.4">
      <c r="A101" s="85">
        <v>4</v>
      </c>
      <c r="B101" s="138" t="s">
        <v>219</v>
      </c>
      <c r="C101" s="157" t="s">
        <v>356</v>
      </c>
      <c r="D101" s="96">
        <v>0.24</v>
      </c>
      <c r="E101" s="96">
        <v>0.25</v>
      </c>
      <c r="F101" s="96">
        <v>0.22</v>
      </c>
      <c r="G101" s="96">
        <v>0.21</v>
      </c>
      <c r="H101" s="96">
        <v>0.12</v>
      </c>
      <c r="I101" s="197">
        <v>0.12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 x14ac:dyDescent="0.4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2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 x14ac:dyDescent="0.4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13">
        <v>45352</v>
      </c>
      <c r="B130" s="213"/>
      <c r="C130" s="214">
        <v>45444</v>
      </c>
      <c r="D130" s="214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H6:H7"/>
    <mergeCell ref="K6:K7"/>
    <mergeCell ref="N6:N7"/>
    <mergeCell ref="M6:M7"/>
    <mergeCell ref="L6:L7"/>
    <mergeCell ref="A130:B130"/>
    <mergeCell ref="C130:D130"/>
    <mergeCell ref="D4:D5"/>
    <mergeCell ref="N4:N5"/>
    <mergeCell ref="M4:M5"/>
    <mergeCell ref="L4:L5"/>
    <mergeCell ref="K4:K5"/>
    <mergeCell ref="E4:E5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69:N105 E68:N68 D16:N67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7" t="s">
        <v>180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0" t="s">
        <v>360</v>
      </c>
      <c r="AI3" s="172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1"/>
      <c r="AI4" s="172"/>
    </row>
    <row r="5" spans="1:35" ht="19.5" thickBot="1" x14ac:dyDescent="0.45">
      <c r="A5" t="s">
        <v>184</v>
      </c>
      <c r="B5" t="s">
        <v>370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3">
        <f>INDEX(C41:AG41,MATCH(MAX(C41:AG41)+1,C41:AG41,1))</f>
        <v>2</v>
      </c>
      <c r="AI6" s="173">
        <f>AH6*1</f>
        <v>2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4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371</v>
      </c>
      <c r="D31" t="s">
        <v>372</v>
      </c>
      <c r="E31" t="s">
        <v>371</v>
      </c>
      <c r="F31" t="s">
        <v>371</v>
      </c>
      <c r="G31" t="s">
        <v>371</v>
      </c>
      <c r="H31" t="s">
        <v>373</v>
      </c>
      <c r="I31" t="s">
        <v>374</v>
      </c>
      <c r="J31" t="s">
        <v>375</v>
      </c>
      <c r="K31" t="s">
        <v>372</v>
      </c>
      <c r="L31" t="s">
        <v>376</v>
      </c>
      <c r="M31" t="s">
        <v>371</v>
      </c>
      <c r="N31" t="s">
        <v>371</v>
      </c>
      <c r="O31" t="s">
        <v>377</v>
      </c>
      <c r="P31" t="s">
        <v>371</v>
      </c>
      <c r="Q31" t="s">
        <v>378</v>
      </c>
      <c r="R31" t="s">
        <v>379</v>
      </c>
      <c r="S31" t="s">
        <v>380</v>
      </c>
      <c r="T31" t="s">
        <v>376</v>
      </c>
      <c r="U31" t="s">
        <v>371</v>
      </c>
      <c r="V31" t="s">
        <v>378</v>
      </c>
      <c r="W31" t="s">
        <v>381</v>
      </c>
      <c r="X31" t="s">
        <v>382</v>
      </c>
      <c r="Y31" t="s">
        <v>383</v>
      </c>
      <c r="Z31" t="s">
        <v>381</v>
      </c>
      <c r="AA31" t="s">
        <v>378</v>
      </c>
      <c r="AB31" t="s">
        <v>378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晴|曇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曇</v>
      </c>
      <c r="R37" s="2" t="str">
        <f t="shared" si="0"/>
        <v>雨|晴</v>
      </c>
      <c r="S37" s="2" t="str">
        <f t="shared" si="0"/>
        <v>曇/雨</v>
      </c>
      <c r="T37" s="2" t="str">
        <f t="shared" si="0"/>
        <v>雨/晴</v>
      </c>
      <c r="U37" s="2" t="str">
        <f t="shared" si="0"/>
        <v>晴</v>
      </c>
      <c r="V37" s="2" t="str">
        <f t="shared" si="0"/>
        <v>曇</v>
      </c>
      <c r="W37" s="2" t="str">
        <f t="shared" si="0"/>
        <v>雨/曇</v>
      </c>
      <c r="X37" s="2" t="str">
        <f t="shared" si="0"/>
        <v>晴/雨</v>
      </c>
      <c r="Y37" s="2" t="str">
        <f t="shared" si="0"/>
        <v>雨|曇</v>
      </c>
      <c r="Z37" s="2" t="str">
        <f t="shared" si="0"/>
        <v>雨/曇</v>
      </c>
      <c r="AA37" s="2" t="str">
        <f t="shared" si="0"/>
        <v>曇</v>
      </c>
      <c r="AB37" s="2" t="str">
        <f t="shared" si="0"/>
        <v>曇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5"/>
      <c r="C41" s="2">
        <f>IF(C37="","",VLOOKUP(C37,変換!$B$31:$C$58,2,FALSE))</f>
        <v>1</v>
      </c>
      <c r="D41" s="2">
        <f>IF(D37="","",VLOOKUP(D37,変換!$B$31:$C$58,2,FALSE))</f>
        <v>21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17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2</v>
      </c>
      <c r="R41" s="2">
        <f>IF(R37="","",VLOOKUP(R37,変換!$B$31:$C$58,2,FALSE))</f>
        <v>23</v>
      </c>
      <c r="S41" s="2">
        <f>IF(S37="","",VLOOKUP(S37,変換!$B$31:$C$58,2,FALSE))</f>
        <v>9</v>
      </c>
      <c r="T41" s="2">
        <f>IF(T37="","",VLOOKUP(T37,変換!$B$31:$C$58,2,FALSE))</f>
        <v>11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12</v>
      </c>
      <c r="X41" s="2">
        <f>IF(X37="","",VLOOKUP(X37,変換!$B$31:$C$58,2,FALSE))</f>
        <v>6</v>
      </c>
      <c r="Y41" s="2">
        <f>IF(Y37="","",VLOOKUP(Y37,変換!$B$31:$C$58,2,FALSE))</f>
        <v>24</v>
      </c>
      <c r="Z41" s="2">
        <f>IF(Z37="","",VLOOKUP(Z37,変換!$B$31:$C$58,2,FALSE))</f>
        <v>12</v>
      </c>
      <c r="AA41" s="2">
        <f>IF(AA37="","",VLOOKUP(AA37,変換!$B$31:$C$58,2,FALSE))</f>
        <v>2</v>
      </c>
      <c r="AB41" s="2">
        <f>IF(AB37="","",VLOOKUP(AB37,変換!$B$31:$C$58,2,FALSE))</f>
        <v>2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72" t="s">
        <v>359</v>
      </c>
      <c r="B30" s="272"/>
      <c r="C30" s="272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45444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54"/>
      <c r="B2" s="254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61" t="s">
        <v>337</v>
      </c>
      <c r="E4" s="262"/>
      <c r="F4" s="261" t="s">
        <v>340</v>
      </c>
      <c r="G4" s="262"/>
      <c r="H4" s="261" t="s">
        <v>343</v>
      </c>
      <c r="I4" s="262"/>
      <c r="J4" s="261" t="s">
        <v>346</v>
      </c>
      <c r="K4" s="262"/>
      <c r="L4" s="261" t="s">
        <v>349</v>
      </c>
      <c r="M4" s="262"/>
      <c r="N4" s="261" t="s">
        <v>352</v>
      </c>
      <c r="O4" s="265"/>
      <c r="P4" s="184"/>
      <c r="Q4" s="185"/>
      <c r="R4" s="255"/>
      <c r="S4" s="256"/>
      <c r="T4" s="255"/>
      <c r="U4" s="259"/>
      <c r="V4" s="261"/>
      <c r="W4" s="262"/>
      <c r="X4" s="261"/>
      <c r="Y4" s="262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63"/>
      <c r="E5" s="264"/>
      <c r="F5" s="263"/>
      <c r="G5" s="264"/>
      <c r="H5" s="263"/>
      <c r="I5" s="264"/>
      <c r="J5" s="263"/>
      <c r="K5" s="264"/>
      <c r="L5" s="263"/>
      <c r="M5" s="264"/>
      <c r="N5" s="263"/>
      <c r="O5" s="266"/>
      <c r="P5" s="186"/>
      <c r="Q5" s="187"/>
      <c r="R5" s="257"/>
      <c r="S5" s="258"/>
      <c r="T5" s="257"/>
      <c r="U5" s="260"/>
      <c r="V5" s="263"/>
      <c r="W5" s="264"/>
      <c r="X5" s="263"/>
      <c r="Y5" s="264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9"/>
      <c r="E6" s="41"/>
      <c r="F6" s="221"/>
      <c r="G6" s="41"/>
      <c r="H6" s="219"/>
      <c r="I6" s="41"/>
      <c r="J6" s="225"/>
      <c r="K6" s="41"/>
      <c r="L6" s="233"/>
      <c r="M6" s="41"/>
      <c r="N6" s="233"/>
      <c r="O6" s="41"/>
      <c r="P6" s="182"/>
      <c r="Q6" s="41"/>
      <c r="R6" s="235"/>
      <c r="S6" s="42"/>
      <c r="T6" s="221"/>
      <c r="U6" s="41"/>
      <c r="V6" s="219"/>
      <c r="W6" s="41"/>
      <c r="X6" s="221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20"/>
      <c r="E7" s="46" t="s">
        <v>124</v>
      </c>
      <c r="F7" s="222"/>
      <c r="G7" s="46" t="s">
        <v>124</v>
      </c>
      <c r="H7" s="220"/>
      <c r="I7" s="46" t="s">
        <v>124</v>
      </c>
      <c r="J7" s="226"/>
      <c r="K7" s="46" t="s">
        <v>124</v>
      </c>
      <c r="L7" s="234"/>
      <c r="M7" s="46" t="s">
        <v>124</v>
      </c>
      <c r="N7" s="234"/>
      <c r="O7" s="46"/>
      <c r="P7" s="183"/>
      <c r="Q7" s="46"/>
      <c r="R7" s="236"/>
      <c r="S7" s="47"/>
      <c r="T7" s="222"/>
      <c r="U7" s="46"/>
      <c r="V7" s="220"/>
      <c r="W7" s="46"/>
      <c r="X7" s="222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0</v>
      </c>
      <c r="E9" s="57" t="str">
        <f>IF(手入力!C3="",REPLACE(D9,5,0,"/"),REPLACE(手入力!C3,5,0,"/"))</f>
        <v>0/</v>
      </c>
      <c r="F9" s="56">
        <v>0</v>
      </c>
      <c r="G9" s="57" t="str">
        <f>IF(手入力!D3="",REPLACE(F9,5,0,"/"),REPLACE(手入力!D3,5,0,"/"))</f>
        <v>0/</v>
      </c>
      <c r="H9" s="56">
        <v>0</v>
      </c>
      <c r="I9" s="57" t="str">
        <f>IF(手入力!E3="",REPLACE(H9,5,0,"/"),REPLACE(手入力!E3,5,0,"/"))</f>
        <v>0/</v>
      </c>
      <c r="J9" s="56">
        <v>0</v>
      </c>
      <c r="K9" s="57" t="str">
        <f>IF(手入力!F3="",REPLACE(J9,5,0,"/"),REPLACE(手入力!F3,5,0,"/"))</f>
        <v>0/</v>
      </c>
      <c r="L9" s="56">
        <v>0</v>
      </c>
      <c r="M9" s="57" t="str">
        <f>IF(手入力!G3="",REPLACE(L9,5,0,"/"),REPLACE(手入力!G3,5,0,"/"))</f>
        <v>0/</v>
      </c>
      <c r="N9" s="56">
        <v>0</v>
      </c>
      <c r="O9" s="57" t="str">
        <f>IF(手入力!H3="",REPLACE(N9,5,0,"/"),REPLACE(手入力!H3,5,0,"/"))</f>
        <v>0/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0</v>
      </c>
      <c r="E10" s="65" t="str">
        <f>TEXT(D10,"0000")</f>
        <v>0000</v>
      </c>
      <c r="F10" s="66">
        <v>0</v>
      </c>
      <c r="G10" s="65" t="str">
        <f>TEXT(F10,"0000")</f>
        <v>0000</v>
      </c>
      <c r="H10" s="66">
        <v>0</v>
      </c>
      <c r="I10" s="65" t="str">
        <f>TEXT(H10,"0000")</f>
        <v>0000</v>
      </c>
      <c r="J10" s="66">
        <v>0</v>
      </c>
      <c r="K10" s="65" t="str">
        <f>TEXT(J10,"0000")</f>
        <v>0000</v>
      </c>
      <c r="L10" s="66">
        <v>0</v>
      </c>
      <c r="M10" s="65" t="str">
        <f>TEXT(L10,"0000")</f>
        <v>0000</v>
      </c>
      <c r="N10" s="66">
        <v>0</v>
      </c>
      <c r="O10" s="65" t="str">
        <f>TEXT(N10,"0000")</f>
        <v>0000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/>
      </c>
      <c r="E11" s="66" t="e">
        <f>IF(E9=0,"",(RIGHT(E9,2))-1)</f>
        <v>#VALUE!</v>
      </c>
      <c r="F11" s="66" t="str">
        <f>IF(F$9=0,"",HLOOKUP(G11,天気タグ!$B$3:$AG$39,35))</f>
        <v/>
      </c>
      <c r="G11" s="66" t="e">
        <f>IF(G9=0,"",(RIGHT(G9,2))-1)</f>
        <v>#VALUE!</v>
      </c>
      <c r="H11" s="66" t="str">
        <f>IF(H$9=0,"",HLOOKUP(I11,天気タグ!$B$3:$AG$39,35))</f>
        <v/>
      </c>
      <c r="I11" s="66" t="e">
        <f>IF(I9=0,"",(RIGHT(I9,2))-1)</f>
        <v>#VALUE!</v>
      </c>
      <c r="J11" s="66" t="str">
        <f>IF(J$9=0,"",HLOOKUP(K11,天気タグ!$B$3:$AG$39,35))</f>
        <v/>
      </c>
      <c r="K11" s="66" t="e">
        <f>IF(K9=0,"",(RIGHT(K9,2))-1)</f>
        <v>#VALUE!</v>
      </c>
      <c r="L11" s="66" t="str">
        <f>IF(L$9=0,"",HLOOKUP(M11,天気タグ!$B$3:$AG$39,35))</f>
        <v/>
      </c>
      <c r="M11" s="66" t="e">
        <f>IF(M9=0,"",(RIGHT(M9,2))-1)</f>
        <v>#VALUE!</v>
      </c>
      <c r="N11" s="66" t="str">
        <f>IF(N$9=0,"",HLOOKUP(O11,天気タグ!$B$3:$AG$39,35))</f>
        <v/>
      </c>
      <c r="O11" s="66" t="e">
        <f>IF(O9=0,"",(RIGHT(O9,2))-1)</f>
        <v>#VALUE!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/>
      </c>
      <c r="E12" s="66" t="e">
        <f>IF(E9=0,"",RIGHT(E9,2)*1)</f>
        <v>#VALUE!</v>
      </c>
      <c r="F12" s="66" t="str">
        <f>IF(F$9=0,"",HLOOKUP(G12,天気タグ!$B$3:$AG$39,35))</f>
        <v/>
      </c>
      <c r="G12" s="66" t="e">
        <f>IF(G9=0,"",RIGHT(G9,2)*1)</f>
        <v>#VALUE!</v>
      </c>
      <c r="H12" s="66" t="str">
        <f>IF(H$9=0,"",HLOOKUP(I12,天気タグ!$B$3:$AG$39,35))</f>
        <v/>
      </c>
      <c r="I12" s="66" t="e">
        <f>IF(I9=0,"",RIGHT(I9,2)*1)</f>
        <v>#VALUE!</v>
      </c>
      <c r="J12" s="66" t="str">
        <f>IF(J$9=0,"",HLOOKUP(K12,天気タグ!$B$3:$AG$39,35))</f>
        <v/>
      </c>
      <c r="K12" s="66" t="e">
        <f>IF(K9=0,"",RIGHT(K9,2)*1)</f>
        <v>#VALUE!</v>
      </c>
      <c r="L12" s="66" t="str">
        <f>IF(L$9=0,"",HLOOKUP(M12,天気タグ!$B$3:$AG$39,35))</f>
        <v/>
      </c>
      <c r="M12" s="66" t="e">
        <f>IF(M9=0,"",RIGHT(M9,2)*1)</f>
        <v>#VALUE!</v>
      </c>
      <c r="N12" s="66" t="str">
        <f>IF(N$9=0,"",HLOOKUP(O12,天気タグ!$B$3:$AG$39,35))</f>
        <v/>
      </c>
      <c r="O12" s="66" t="e">
        <f>IF(O9=0,"",RIGHT(O9,2)*1)</f>
        <v>#VALUE!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 t="s">
        <v>370</v>
      </c>
      <c r="E13" s="68"/>
      <c r="F13" s="68" t="s">
        <v>370</v>
      </c>
      <c r="G13" s="68"/>
      <c r="H13" s="68" t="s">
        <v>370</v>
      </c>
      <c r="I13" s="68"/>
      <c r="J13" s="68" t="s">
        <v>370</v>
      </c>
      <c r="K13" s="68"/>
      <c r="L13" s="68" t="s">
        <v>370</v>
      </c>
      <c r="M13" s="68"/>
      <c r="N13" s="68" t="s">
        <v>370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 t="s">
        <v>370</v>
      </c>
      <c r="E14" s="75"/>
      <c r="F14" s="75" t="s">
        <v>370</v>
      </c>
      <c r="G14" s="75"/>
      <c r="H14" s="75" t="s">
        <v>370</v>
      </c>
      <c r="I14" s="75"/>
      <c r="J14" s="75" t="s">
        <v>370</v>
      </c>
      <c r="K14" s="75"/>
      <c r="L14" s="75" t="s">
        <v>370</v>
      </c>
      <c r="M14" s="75"/>
      <c r="N14" s="75" t="s">
        <v>370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0.24</v>
      </c>
      <c r="E26" s="96"/>
      <c r="F26" s="66">
        <v>0.25</v>
      </c>
      <c r="G26" s="96"/>
      <c r="H26" s="66">
        <v>0.22</v>
      </c>
      <c r="I26" s="96"/>
      <c r="J26" s="66">
        <v>0.21</v>
      </c>
      <c r="K26" s="96"/>
      <c r="L26" s="66">
        <v>0.12</v>
      </c>
      <c r="M26" s="96"/>
      <c r="N26" s="66">
        <v>0.12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0.06</v>
      </c>
      <c r="E27" s="96"/>
      <c r="F27" s="66">
        <v>0.06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 t="s">
        <v>370</v>
      </c>
      <c r="G29" s="65" t="e">
        <f t="shared" si="7"/>
        <v>#VALUE!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 t="s">
        <v>370</v>
      </c>
      <c r="G30" s="65" t="e">
        <f t="shared" si="7"/>
        <v>#VALUE!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 t="s">
        <v>370</v>
      </c>
      <c r="G31" s="65" t="e">
        <f t="shared" si="7"/>
        <v>#VALUE!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0.05</v>
      </c>
      <c r="E36" s="96"/>
      <c r="F36" s="66">
        <v>0.06</v>
      </c>
      <c r="G36" s="96"/>
      <c r="H36" s="66">
        <v>0.06</v>
      </c>
      <c r="I36" s="96"/>
      <c r="J36" s="66">
        <v>0.06</v>
      </c>
      <c r="K36" s="96"/>
      <c r="L36" s="66">
        <v>0.06</v>
      </c>
      <c r="M36" s="96"/>
      <c r="N36" s="66">
        <v>7.0000000000000007E-2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>
        <v>0</v>
      </c>
      <c r="E38" s="169">
        <f>D38/1000</f>
        <v>0</v>
      </c>
      <c r="F38" s="66">
        <v>5</v>
      </c>
      <c r="G38" s="169">
        <f>F38/1000</f>
        <v>5.0000000000000001E-3</v>
      </c>
      <c r="H38" s="66">
        <v>6</v>
      </c>
      <c r="I38" s="169">
        <f>H38/1000</f>
        <v>6.0000000000000001E-3</v>
      </c>
      <c r="J38" s="66">
        <v>10</v>
      </c>
      <c r="K38" s="169">
        <f>J38/1000</f>
        <v>0.01</v>
      </c>
      <c r="L38" s="66">
        <v>2</v>
      </c>
      <c r="M38" s="169">
        <f>L38/1000</f>
        <v>2E-3</v>
      </c>
      <c r="N38" s="66">
        <v>14</v>
      </c>
      <c r="O38" s="169">
        <f>N38/1000</f>
        <v>1.4E-2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0</v>
      </c>
      <c r="G39" s="94"/>
      <c r="H39" s="66">
        <v>4.0000000000000001E-3</v>
      </c>
      <c r="I39" s="94"/>
      <c r="J39" s="66">
        <v>2E-3</v>
      </c>
      <c r="K39" s="94"/>
      <c r="L39" s="66">
        <v>0</v>
      </c>
      <c r="M39" s="94"/>
      <c r="N39" s="66">
        <v>2E-3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>
        <v>0</v>
      </c>
      <c r="E42" s="65">
        <f>D42/1000</f>
        <v>0</v>
      </c>
      <c r="F42" s="66">
        <v>7</v>
      </c>
      <c r="G42" s="65">
        <f>F42/1000</f>
        <v>7.0000000000000001E-3</v>
      </c>
      <c r="H42" s="66">
        <v>7</v>
      </c>
      <c r="I42" s="65">
        <f>H42/1000</f>
        <v>7.0000000000000001E-3</v>
      </c>
      <c r="J42" s="66">
        <v>12</v>
      </c>
      <c r="K42" s="65">
        <f>J42/1000</f>
        <v>1.2E-2</v>
      </c>
      <c r="L42" s="66">
        <v>2</v>
      </c>
      <c r="M42" s="65">
        <f>L42/1000</f>
        <v>2E-3</v>
      </c>
      <c r="N42" s="66">
        <v>16</v>
      </c>
      <c r="O42" s="65">
        <f>N42/1000</f>
        <v>1.6E-2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3.0000000000000001E-3</v>
      </c>
      <c r="G43" s="94"/>
      <c r="H43" s="66">
        <v>6.0000000000000001E-3</v>
      </c>
      <c r="I43" s="94"/>
      <c r="J43" s="66">
        <v>1.2E-2</v>
      </c>
      <c r="K43" s="94"/>
      <c r="L43" s="66">
        <v>0</v>
      </c>
      <c r="M43" s="94"/>
      <c r="N43" s="66">
        <v>1.2E-2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>
        <v>0</v>
      </c>
      <c r="E44" s="169">
        <f t="shared" ref="E44" si="12">D44/1000</f>
        <v>0</v>
      </c>
      <c r="F44" s="66">
        <v>2</v>
      </c>
      <c r="G44" s="169">
        <f t="shared" ref="G44" si="13">F44/1000</f>
        <v>2E-3</v>
      </c>
      <c r="H44" s="66">
        <v>1</v>
      </c>
      <c r="I44" s="169">
        <f t="shared" ref="I44" si="14">H44/1000</f>
        <v>1E-3</v>
      </c>
      <c r="J44" s="66">
        <v>2</v>
      </c>
      <c r="K44" s="169">
        <f t="shared" ref="K44" si="15">J44/1000</f>
        <v>2E-3</v>
      </c>
      <c r="L44" s="66">
        <v>0</v>
      </c>
      <c r="M44" s="169">
        <f t="shared" ref="M44" si="16">L44/1000</f>
        <v>0</v>
      </c>
      <c r="N44" s="66">
        <v>2</v>
      </c>
      <c r="O44" s="169">
        <f t="shared" ref="O44" si="17">N44/1000</f>
        <v>2E-3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6.3</v>
      </c>
      <c r="E53" s="68"/>
      <c r="F53" s="66">
        <v>6.1</v>
      </c>
      <c r="G53" s="68"/>
      <c r="H53" s="66">
        <v>5.8</v>
      </c>
      <c r="I53" s="68"/>
      <c r="J53" s="66">
        <v>4.9000000000000004</v>
      </c>
      <c r="K53" s="68"/>
      <c r="L53" s="66">
        <v>5.7</v>
      </c>
      <c r="M53" s="68"/>
      <c r="N53" s="66">
        <v>4.0999999999999996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0.3</v>
      </c>
      <c r="G61" s="68"/>
      <c r="H61" s="66">
        <v>0.4</v>
      </c>
      <c r="I61" s="68"/>
      <c r="J61" s="66">
        <v>0.5</v>
      </c>
      <c r="K61" s="68"/>
      <c r="L61" s="66">
        <v>0.3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</v>
      </c>
      <c r="G62" s="68"/>
      <c r="H62" s="66">
        <v>7</v>
      </c>
      <c r="I62" s="68"/>
      <c r="J62" s="66">
        <v>7</v>
      </c>
      <c r="K62" s="68"/>
      <c r="L62" s="66">
        <v>7.2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53"/>
      <c r="B68" s="253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 t="s">
        <v>370</v>
      </c>
      <c r="E81" s="68"/>
      <c r="F81" s="68" t="s">
        <v>370</v>
      </c>
      <c r="G81" s="68"/>
      <c r="H81" s="68" t="s">
        <v>370</v>
      </c>
      <c r="I81" s="68"/>
      <c r="J81" s="68" t="s">
        <v>370</v>
      </c>
      <c r="K81" s="68"/>
      <c r="L81" s="68" t="s">
        <v>370</v>
      </c>
      <c r="M81" s="68"/>
      <c r="N81" s="68" t="s">
        <v>370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</v>
      </c>
      <c r="G91" s="68"/>
      <c r="H91" s="68">
        <v>7</v>
      </c>
      <c r="I91" s="68"/>
      <c r="J91" s="68">
        <v>7</v>
      </c>
      <c r="K91" s="68"/>
      <c r="L91" s="68">
        <v>7.2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5.6</v>
      </c>
      <c r="E100" s="68"/>
      <c r="F100" s="68">
        <v>5.7</v>
      </c>
      <c r="G100" s="68"/>
      <c r="H100" s="68">
        <v>4.5999999999999996</v>
      </c>
      <c r="I100" s="68"/>
      <c r="J100" s="68">
        <v>4.5</v>
      </c>
      <c r="K100" s="68"/>
      <c r="L100" s="68">
        <v>4.7</v>
      </c>
      <c r="M100" s="68"/>
      <c r="N100" s="68">
        <v>4.5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0.24</v>
      </c>
      <c r="E101" s="68"/>
      <c r="F101" s="68">
        <v>0.25</v>
      </c>
      <c r="G101" s="68"/>
      <c r="H101" s="68">
        <v>0.22</v>
      </c>
      <c r="I101" s="68"/>
      <c r="J101" s="68">
        <v>0.21</v>
      </c>
      <c r="K101" s="68"/>
      <c r="L101" s="68">
        <v>0.12</v>
      </c>
      <c r="M101" s="68"/>
      <c r="N101" s="68">
        <v>0.12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3"/>
      <c r="B132" s="253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8">
        <v>45444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9">
        <v>45444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45445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45446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45447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45448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45449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45450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45451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45452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45453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45454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45455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45456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45457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45458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45459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45460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45461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45462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45463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45464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45465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45466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45467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45468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45469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45470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45471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45472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45473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8" t="s">
        <v>229</v>
      </c>
      <c r="C2" s="269"/>
      <c r="D2" s="267" t="s">
        <v>314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234</v>
      </c>
      <c r="S2" t="s">
        <v>236</v>
      </c>
      <c r="T2" s="267" t="s">
        <v>243</v>
      </c>
      <c r="U2" s="267"/>
      <c r="V2" s="267"/>
      <c r="W2" s="267"/>
      <c r="X2" s="267"/>
      <c r="Y2" s="267"/>
      <c r="Z2" s="267"/>
      <c r="AA2" t="s">
        <v>248</v>
      </c>
      <c r="AR2" s="267" t="s">
        <v>264</v>
      </c>
      <c r="AS2" s="267"/>
      <c r="AT2" s="267"/>
      <c r="AU2" s="2" t="s">
        <v>269</v>
      </c>
      <c r="AV2" s="2" t="s">
        <v>271</v>
      </c>
      <c r="AW2" s="2" t="s">
        <v>273</v>
      </c>
      <c r="AX2" s="2" t="s">
        <v>274</v>
      </c>
      <c r="AY2" s="267" t="s">
        <v>277</v>
      </c>
      <c r="AZ2" s="267"/>
      <c r="BA2" s="2" t="s">
        <v>279</v>
      </c>
      <c r="BB2" s="2" t="s">
        <v>281</v>
      </c>
      <c r="BC2" s="2" t="s">
        <v>283</v>
      </c>
      <c r="BD2" s="267" t="s">
        <v>286</v>
      </c>
      <c r="BE2" s="267"/>
      <c r="BF2" s="267"/>
      <c r="BG2" s="267"/>
      <c r="BH2" s="267"/>
      <c r="BI2" s="2" t="s">
        <v>295</v>
      </c>
      <c r="BJ2" s="267" t="s">
        <v>297</v>
      </c>
      <c r="BK2" s="267"/>
      <c r="BL2" s="267" t="s">
        <v>300</v>
      </c>
      <c r="BM2" s="267"/>
      <c r="BN2" s="267"/>
      <c r="BO2" s="267"/>
      <c r="BP2" s="2" t="s">
        <v>304</v>
      </c>
      <c r="BQ2" s="2" t="s">
        <v>307</v>
      </c>
      <c r="BR2" s="2" t="s">
        <v>308</v>
      </c>
      <c r="BS2" s="2" t="s">
        <v>311</v>
      </c>
      <c r="BT2" s="267" t="s">
        <v>312</v>
      </c>
      <c r="BU2" s="267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2024-09-02T00:52:26Z</cp:lastPrinted>
  <dcterms:created xsi:type="dcterms:W3CDTF">2020-11-06T01:25:08Z</dcterms:created>
  <dcterms:modified xsi:type="dcterms:W3CDTF">2024-10-08T07:43:18Z</dcterms:modified>
</cp:coreProperties>
</file>