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71970\Downloads\"/>
    </mc:Choice>
  </mc:AlternateContent>
  <xr:revisionPtr revIDLastSave="0" documentId="13_ncr:1_{A8EAC85C-EAD4-482A-81E2-CE453F5B1F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A130" i="2" l="1"/>
  <c r="A68" i="2"/>
  <c r="A2" i="2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<sst xmlns="http://schemas.openxmlformats.org/spreadsheetml/2006/main" count="2740" uniqueCount="395">
  <si>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</si>
  <si>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</si>
  <si>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</si>
  <si>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</si>
  <si>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</si>
  <si>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</si>
  <si>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</si>
  <si>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</si>
  <si>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</si>
  <si>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</si>
  <si>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</si>
  <si>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</si>
  <si>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</si>
  <si>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</si>
  <si>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</si>
  <si>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</si>
  <si>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</si>
  <si>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</si>
  <si>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</si>
  <si>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</si>
  <si>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</si>
  <si>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</si>
  <si>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</si>
  <si>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</si>
  <si>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</si>
  <si>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</si>
  <si>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</si>
  <si>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</si>
  <si>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</si>
  <si>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</si>
  <si>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</si>
  <si>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</si>
  <si>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</si>
  <si>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</si>
  <si>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</si>
  <si>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</si>
  <si>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</si>
  <si>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</si>
  <si>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</si>
  <si>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</si>
  <si>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</si>
  <si>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</si>
  <si>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</si>
  <si>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</si>
  <si>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</si>
  <si>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</si>
  <si>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</si>
  <si>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</si>
  <si>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</si>
  <si>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</si>
  <si>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</si>
  <si>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</si>
  <si>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</si>
  <si>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</si>
  <si>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</si>
  <si>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</si>
  <si>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</si>
  <si>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</si>
  <si>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</si>
  <si>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</si>
  <si>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</si>
  <si>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</si>
  <si>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</si>
  <si>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</si>
  <si>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</si>
  <si>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</si>
  <si>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</si>
  <si>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</si>
  <si>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</si>
  <si>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</si>
  <si>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</si>
  <si>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</si>
  <si>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</si>
  <si>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</si>
  <si>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</si>
  <si>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</si>
  <si>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</si>
  <si>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</si>
  <si>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</si>
  <si>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</si>
  <si>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</si>
  <si>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</si>
  <si>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</si>
  <si>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</si>
  <si>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</si>
  <si>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</si>
  <si>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</si>
  <si>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</si>
  <si>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</si>
  <si>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</si>
  <si>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</si>
  <si>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</si>
  <si>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</si>
  <si>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</si>
  <si>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</si>
  <si>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</si>
  <si>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</si>
  <si>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</si>
  <si>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</si>
  <si>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</si>
  <si>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</si>
  <si>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</si>
  <si>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</si>
  <si>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</si>
  <si>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</si>
  <si>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</si>
  <si>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</si>
  <si>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</si>
  <si>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</si>
  <si>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</si>
  <si>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</si>
  <si>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</si>
  <si>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</si>
  <si>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</si>
  <si>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</si>
  <si>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</si>
  <si>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</si>
  <si>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</si>
  <si>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</si>
  <si>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</si>
  <si>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</si>
  <si>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</si>
  <si>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</si>
  <si>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</si>
  <si>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</si>
  <si>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</si>
  <si>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</si>
  <si>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</si>
  <si>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</si>
  <si>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</si>
  <si>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</si>
  <si>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</si>
  <si>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</si>
  <si>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</si>
  <si>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</si>
  <si>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</si>
  <si>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</si>
  <si>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</si>
  <si>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</si>
  <si>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</si>
  <si>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</si>
  <si>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</si>
  <si>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</si>
  <si>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</si>
  <si>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</si>
  <si>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</si>
  <si>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</si>
  <si>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</si>
  <si>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</si>
  <si>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</si>
  <si>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</si>
  <si>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</si>
  <si>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</si>
  <si>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</si>
  <si>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</si>
  <si>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</si>
  <si>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</si>
  <si>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</si>
  <si>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</si>
  <si>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</si>
  <si>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</si>
  <si>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</si>
  <si>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</si>
  <si>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</si>
  <si>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</si>
  <si>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</si>
  <si>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</si>
  <si>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</si>
  <si>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</si>
  <si>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</si>
  <si>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</si>
  <si>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</si>
  <si>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</si>
  <si>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</si>
  <si>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</si>
  <si>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</si>
  <si>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</si>
  <si>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</si>
  <si>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</si>
  <si>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</si>
  <si>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</si>
  <si>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</si>
  <si>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</si>
  <si>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</si>
  <si>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</si>
  <si>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</si>
  <si>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</si>
  <si>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</si>
  <si>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</si>
  <si>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</si>
  <si>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</si>
  <si>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</si>
  <si>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</si>
  <si>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</si>
  <si>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</si>
  <si>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</si>
  <si>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</si>
  <si>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</si>
  <si>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</si>
  <si>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</si>
  <si>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</si>
  <si>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</si>
  <si>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</si>
  <si>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</si>
  <si>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</si>
  <si>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</si>
  <si>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</si>
  <si>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</si>
  <si>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</si>
  <si>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</si>
  <si>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</si>
  <si>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</si>
  <si>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</si>
  <si>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</si>
  <si>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</si>
  <si>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</si>
  <si>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</si>
  <si>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</si>
  <si>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</si>
  <si>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</si>
  <si>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</si>
  <si>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</si>
  <si>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</si>
  <si>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</si>
  <si>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</si>
  <si>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</si>
  <si>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</si>
  <si>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</si>
  <si>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</si>
  <si>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</si>
  <si>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</si>
  <si>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</si>
  <si>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</si>
  <si>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</si>
  <si>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</si>
  <si>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</si>
  <si>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</si>
  <si>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</si>
  <si>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</si>
  <si>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</si>
  <si>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</si>
  <si>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</si>
  <si>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</si>
  <si>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</si>
  <si>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</si>
  <si>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</si>
  <si>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</si>
  <si>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</si>
  <si>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</si>
  <si>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</si>
  <si>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</si>
  <si>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</si>
  <si>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</si>
  <si>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</si>
  <si>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</si>
  <si>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</si>
  <si>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</si>
  <si>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</si>
  <si>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</si>
  <si>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</si>
  <si>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</si>
  <si>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</si>
  <si>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</si>
  <si>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</si>
  <si>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</si>
  <si>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</si>
  <si>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</si>
  <si>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</si>
  <si>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</si>
  <si>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</si>
  <si>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</si>
  <si>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</si>
  <si>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</si>
  <si>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</si>
  <si>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</si>
  <si>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</si>
  <si>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</si>
  <si>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</si>
  <si>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</si>
  <si>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</si>
  <si>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</si>
  <si>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</si>
  <si>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</si>
  <si>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</si>
  <si>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</si>
  <si>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</si>
  <si>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</si>
  <si>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</si>
  <si>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</si>
  <si>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</si>
  <si>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</si>
  <si>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</si>
  <si>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</si>
  <si>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</si>
  <si>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</si>
  <si>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</si>
  <si>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</si>
  <si>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</si>
  <si>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</si>
  <si>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</si>
  <si>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</si>
  <si>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</si>
  <si>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</si>
  <si>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</si>
  <si>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</si>
  <si>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</si>
  <si>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</si>
  <si>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</si>
  <si>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</si>
  <si>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</si>
  <si>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</si>
  <si>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</si>
  <si>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</si>
  <si>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</si>
  <si>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</si>
  <si>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</si>
  <si>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</si>
  <si>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</si>
  <si>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</si>
  <si>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</si>
  <si>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</si>
  <si>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</si>
  <si>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</si>
  <si>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</si>
  <si>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</si>
  <si>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</si>
  <si>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</si>
  <si>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</si>
  <si>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</si>
  <si>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</si>
  <si>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</si>
  <si>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</si>
  <si>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</si>
  <si>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</si>
  <si>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</si>
  <si>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</si>
  <si>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</si>
  <si>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</si>
  <si>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</si>
  <si>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</si>
  <si>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</si>
  <si>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</si>
  <si>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</si>
  <si>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</si>
  <si>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</si>
  <si>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</si>
  <si>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</si>
  <si>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</si>
  <si>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</si>
  <si>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</si>
  <si>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</si>
  <si>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</si>
  <si>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</si>
  <si>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</si>
  <si>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</si>
  <si>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</si>
  <si>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</si>
  <si>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</si>
  <si>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</si>
  <si>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</si>
  <si>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</si>
  <si>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</si>
  <si>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</si>
  <si>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</si>
  <si>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</si>
  <si>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</si>
  <si>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</si>
  <si>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</si>
  <si>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</si>
  <si>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</si>
  <si>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</si>
  <si>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晴</t>
  </si>
  <si>
    <t>曇</t>
  </si>
  <si>
    <t>雨/曇</t>
  </si>
  <si>
    <t>曇/雨</t>
  </si>
  <si>
    <t>曇|雨</t>
  </si>
  <si>
    <t>曇/晴</t>
  </si>
  <si>
    <t>雨|曇</t>
  </si>
  <si>
    <t>晴/雨</t>
  </si>
  <si>
    <t>雨/晴</t>
  </si>
  <si>
    <t>晴|曇</t>
  </si>
  <si>
    <t>0.0002未満</t>
  </si>
  <si>
    <t>0.001未満</t>
  </si>
  <si>
    <t>0.1未満</t>
  </si>
  <si>
    <t>2025/03/10</t>
  </si>
  <si>
    <t>10:20</t>
  </si>
  <si>
    <t>10:47</t>
  </si>
  <si>
    <t>09:50</t>
  </si>
  <si>
    <t>10:10</t>
  </si>
  <si>
    <t>09:30</t>
  </si>
  <si>
    <t>09:15</t>
  </si>
  <si>
    <t>0.004未満</t>
  </si>
  <si>
    <t>0.05未満</t>
  </si>
  <si>
    <t>異常なし</t>
  </si>
  <si>
    <t>0.5未満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</si>
</sst>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58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1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9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2" xfId="0" applyNumberFormat="1" applyFont="1" applyBorder="1">
      <alignment vertical="center"/>
    </xf>
    <xf numFmtId="182" fontId="25" fillId="0" borderId="52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8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6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7" xfId="3" quotePrefix="1" applyFont="1" applyBorder="1" applyAlignment="1">
      <alignment vertical="center"/>
    </xf>
    <xf numFmtId="0" fontId="18" fillId="0" borderId="6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8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2" fontId="25" fillId="0" borderId="52" xfId="0" applyNumberFormat="1" applyFont="1" applyBorder="1" applyAlignment="1">
      <alignment horizontal="left" vertical="center"/>
    </xf>
    <xf numFmtId="182" fontId="19" fillId="0" borderId="0" xfId="0" applyNumberFormat="1" applyFont="1" applyAlignment="1">
      <alignment horizontal="lef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9" fillId="0" borderId="0" xfId="0" applyNumberFormat="1" applyFon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0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4" xfId="0" applyNumberFormat="1" applyFont="1" applyBorder="1" applyAlignment="1">
      <alignment horizontal="center" vertical="center" shrinkToFit="1"/>
    </xf>
    <xf numFmtId="179" fontId="18" fillId="0" borderId="71" xfId="0" applyNumberFormat="1" applyFont="1" applyBorder="1" applyAlignment="1">
      <alignment horizontal="center" vertical="center" shrinkToFit="1"/>
    </xf>
    <xf numFmtId="0" fontId="18" fillId="0" borderId="71" xfId="0" applyFont="1" applyBorder="1" applyAlignment="1">
      <alignment horizontal="center" vertical="center" shrinkToFit="1"/>
    </xf>
    <xf numFmtId="183" fontId="18" fillId="0" borderId="71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62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64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188" fontId="25" fillId="0" borderId="5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left" vertical="center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55" xfId="0" applyFont="1" applyBorder="1" applyAlignment="1">
      <alignment horizontal="left" vertical="top"/>
    </xf>
    <xf numFmtId="0" fontId="20" fillId="0" borderId="56" xfId="0" applyFont="1" applyBorder="1" applyAlignment="1">
      <alignment horizontal="left" vertical="top"/>
    </xf>
    <xf numFmtId="0" fontId="20" fillId="0" borderId="66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55" xfId="0" applyFont="1" applyBorder="1" applyAlignment="1">
      <alignment horizontal="center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25" fillId="0" borderId="52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0"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A9" zoomScaleNormal="100" zoomScaleSheetLayoutView="100" workbookViewId="0">
      <selection activeCell="E21" sqref="E21"/>
    </sheetView>
  </sheetViews>
  <sheetFormatPr defaultColWidth="9" defaultRowHeight="9.75"/>
  <cols>
    <col min="1" max="1" width="3.125" style="30" customWidth="1"/>
    <col min="2" max="2" width="25.625" style="30" customWidth="1"/>
    <col min="3" max="3" width="6" style="30" customWidth="1"/>
    <col min="4" max="15" width="12.625" style="31" customWidth="1"/>
    <col min="16" max="16384" width="9" style="30"/>
  </cols>
  <sheetData>
    <row r="2" spans="1:15" ht="11.25">
      <c r="A2" s="230">
        <f>EDATE(演算タグ!B1,-3)</f>
        <v>45627</v>
      </c>
      <c r="B2" s="230"/>
      <c r="C2" s="231">
        <f>演算タグ!B1</f>
        <v>45717</v>
      </c>
      <c r="D2" s="231"/>
      <c r="J2" s="185"/>
    </row>
    <row r="3" spans="1:15" ht="9.9499999999999993" customHeight="1" thickBot="1"/>
    <row r="4" spans="1:15" ht="11.1" customHeight="1">
      <c r="A4" s="33"/>
      <c r="B4" s="34"/>
      <c r="C4" s="35" t="s">
        <v>87</v>
      </c>
      <c r="D4" s="222" t="s">
        <v>338</v>
      </c>
      <c r="E4" s="224" t="s">
        <v>341</v>
      </c>
      <c r="F4" s="222" t="s">
        <v>344</v>
      </c>
      <c r="G4" s="224" t="s">
        <v>348</v>
      </c>
      <c r="H4" s="222" t="s">
        <v>350</v>
      </c>
      <c r="I4" s="204" t="s">
        <v>353</v>
      </c>
      <c r="J4" s="232"/>
      <c r="K4" s="228"/>
      <c r="L4" s="226"/>
      <c r="M4" s="222"/>
      <c r="N4" s="224"/>
      <c r="O4" s="206"/>
    </row>
    <row r="5" spans="1:15" ht="11.1" customHeight="1">
      <c r="A5" s="36"/>
      <c r="B5" s="37"/>
      <c r="C5" s="38"/>
      <c r="D5" s="223"/>
      <c r="E5" s="225"/>
      <c r="F5" s="223"/>
      <c r="G5" s="225"/>
      <c r="H5" s="223"/>
      <c r="I5" s="205"/>
      <c r="J5" s="233"/>
      <c r="K5" s="229"/>
      <c r="L5" s="227"/>
      <c r="M5" s="223"/>
      <c r="N5" s="225"/>
      <c r="O5" s="207"/>
    </row>
    <row r="6" spans="1:15" ht="11.1" customHeight="1">
      <c r="A6" s="36"/>
      <c r="B6" s="39"/>
      <c r="C6" s="40" t="s">
        <v>88</v>
      </c>
      <c r="D6" s="218" t="s">
        <v>339</v>
      </c>
      <c r="E6" s="216" t="s">
        <v>342</v>
      </c>
      <c r="F6" s="218" t="s">
        <v>345</v>
      </c>
      <c r="G6" s="236" t="s">
        <v>347</v>
      </c>
      <c r="H6" s="212" t="s">
        <v>351</v>
      </c>
      <c r="I6" s="208" t="s">
        <v>354</v>
      </c>
      <c r="J6" s="234"/>
      <c r="K6" s="214"/>
      <c r="L6" s="216"/>
      <c r="M6" s="218"/>
      <c r="N6" s="216"/>
      <c r="O6" s="210"/>
    </row>
    <row r="7" spans="1:15" ht="11.1" customHeight="1" thickBot="1">
      <c r="A7" s="43" t="s">
        <v>85</v>
      </c>
      <c r="B7" s="44" t="s">
        <v>86</v>
      </c>
      <c r="C7" s="45"/>
      <c r="D7" s="219"/>
      <c r="E7" s="217"/>
      <c r="F7" s="219"/>
      <c r="G7" s="237"/>
      <c r="H7" s="213"/>
      <c r="I7" s="209"/>
      <c r="J7" s="235"/>
      <c r="K7" s="215"/>
      <c r="L7" s="217"/>
      <c r="M7" s="219"/>
      <c r="N7" s="217"/>
      <c r="O7" s="211"/>
    </row>
    <row r="8" spans="1:15" ht="11.1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</row>
    <row r="9" spans="1:15" ht="11.1" customHeight="1">
      <c r="A9" s="53">
        <v>1</v>
      </c>
      <c r="B9" s="54" t="s">
        <v>80</v>
      </c>
      <c r="C9" s="55" t="s">
        <v>75</v>
      </c>
      <c r="D9" s="149" t="s">
        <v>384</v>
      </c>
      <c r="E9" s="149" t="s">
        <v>384</v>
      </c>
      <c r="F9" s="149" t="s">
        <v>384</v>
      </c>
      <c r="G9" s="149" t="s">
        <v>384</v>
      </c>
      <c r="H9" s="149" t="s">
        <v>384</v>
      </c>
      <c r="I9" s="186" t="s">
        <v>384</v>
      </c>
      <c r="J9" s="199"/>
      <c r="K9" s="149"/>
      <c r="L9" s="149"/>
      <c r="M9" s="149"/>
      <c r="N9" s="149"/>
      <c r="O9" s="200"/>
    </row>
    <row r="10" spans="1:15" ht="11.1" customHeight="1">
      <c r="A10" s="61">
        <v>2</v>
      </c>
      <c r="B10" s="62" t="s">
        <v>81</v>
      </c>
      <c r="C10" s="63" t="s">
        <v>75</v>
      </c>
      <c r="D10" s="66" t="s">
        <v>385</v>
      </c>
      <c r="E10" s="66" t="s">
        <v>386</v>
      </c>
      <c r="F10" s="66" t="s">
        <v>387</v>
      </c>
      <c r="G10" s="66" t="s">
        <v>388</v>
      </c>
      <c r="H10" s="66" t="s">
        <v>389</v>
      </c>
      <c r="I10" s="112" t="s">
        <v>390</v>
      </c>
      <c r="J10" s="66"/>
      <c r="K10" s="66"/>
      <c r="L10" s="66"/>
      <c r="M10" s="66"/>
      <c r="N10" s="66"/>
      <c r="O10" s="150"/>
    </row>
    <row r="11" spans="1:15" ht="11.1" customHeight="1">
      <c r="A11" s="61">
        <v>3</v>
      </c>
      <c r="B11" s="62" t="s">
        <v>82</v>
      </c>
      <c r="C11" s="63" t="s">
        <v>75</v>
      </c>
      <c r="D11" s="66" t="s">
        <v>371</v>
      </c>
      <c r="E11" s="66" t="s">
        <v>371</v>
      </c>
      <c r="F11" s="66" t="s">
        <v>371</v>
      </c>
      <c r="G11" s="66" t="s">
        <v>371</v>
      </c>
      <c r="H11" s="66" t="s">
        <v>371</v>
      </c>
      <c r="I11" s="112" t="s">
        <v>371</v>
      </c>
      <c r="J11" s="66"/>
      <c r="K11" s="66"/>
      <c r="L11" s="66"/>
      <c r="M11" s="66"/>
      <c r="N11" s="66"/>
      <c r="O11" s="151"/>
    </row>
    <row r="12" spans="1:15" ht="11.1" customHeight="1">
      <c r="A12" s="61">
        <v>4</v>
      </c>
      <c r="B12" s="62" t="s">
        <v>83</v>
      </c>
      <c r="C12" s="63" t="s">
        <v>75</v>
      </c>
      <c r="D12" s="66" t="s">
        <v>371</v>
      </c>
      <c r="E12" s="66" t="s">
        <v>371</v>
      </c>
      <c r="F12" s="66" t="s">
        <v>371</v>
      </c>
      <c r="G12" s="66" t="s">
        <v>371</v>
      </c>
      <c r="H12" s="66" t="s">
        <v>371</v>
      </c>
      <c r="I12" s="112" t="s">
        <v>371</v>
      </c>
      <c r="J12" s="66"/>
      <c r="K12" s="66"/>
      <c r="L12" s="66"/>
      <c r="M12" s="66"/>
      <c r="N12" s="66"/>
      <c r="O12" s="151"/>
    </row>
    <row r="13" spans="1:15" ht="11.1" customHeight="1">
      <c r="A13" s="61">
        <v>5</v>
      </c>
      <c r="B13" s="62" t="s">
        <v>44</v>
      </c>
      <c r="C13" s="63" t="s">
        <v>84</v>
      </c>
      <c r="D13" s="68">
        <v>7.8</v>
      </c>
      <c r="E13" s="68">
        <v>13.2</v>
      </c>
      <c r="F13" s="68">
        <v>6.8</v>
      </c>
      <c r="G13" s="68">
        <v>11.1</v>
      </c>
      <c r="H13" s="68">
        <v>6.2</v>
      </c>
      <c r="I13" s="187">
        <v>8.1999999999999993</v>
      </c>
      <c r="J13" s="68"/>
      <c r="K13" s="68"/>
      <c r="L13" s="68"/>
      <c r="M13" s="68"/>
      <c r="N13" s="68"/>
      <c r="O13" s="123"/>
    </row>
    <row r="14" spans="1:15" ht="11.1" customHeight="1" thickBot="1">
      <c r="A14" s="71">
        <v>6</v>
      </c>
      <c r="B14" s="72" t="s">
        <v>45</v>
      </c>
      <c r="C14" s="73" t="s">
        <v>84</v>
      </c>
      <c r="D14" s="75">
        <v>6.2</v>
      </c>
      <c r="E14" s="75">
        <v>9.8000000000000007</v>
      </c>
      <c r="F14" s="75">
        <v>6</v>
      </c>
      <c r="G14" s="75">
        <v>8.6999999999999993</v>
      </c>
      <c r="H14" s="75">
        <v>6</v>
      </c>
      <c r="I14" s="188">
        <v>8.3000000000000007</v>
      </c>
      <c r="J14" s="75"/>
      <c r="K14" s="75"/>
      <c r="L14" s="75"/>
      <c r="M14" s="75"/>
      <c r="N14" s="75"/>
      <c r="O14" s="162"/>
    </row>
    <row r="15" spans="1:15" ht="11.1" customHeight="1" thickBot="1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2"/>
    </row>
    <row r="16" spans="1:15" ht="11.1" customHeight="1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89">
        <v>0</v>
      </c>
      <c r="J16" s="82"/>
      <c r="K16" s="82"/>
      <c r="L16" s="82"/>
      <c r="M16" s="82"/>
      <c r="N16" s="82"/>
      <c r="O16" s="201"/>
    </row>
    <row r="17" spans="1:15" ht="11.1" customHeight="1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112" t="s">
        <v>227</v>
      </c>
      <c r="J17" s="66"/>
      <c r="K17" s="66"/>
      <c r="L17" s="66"/>
      <c r="M17" s="66"/>
      <c r="N17" s="66"/>
      <c r="O17" s="151"/>
    </row>
    <row r="18" spans="1:15" ht="11.1" customHeight="1">
      <c r="A18" s="85">
        <v>3</v>
      </c>
      <c r="B18" s="62" t="s">
        <v>1</v>
      </c>
      <c r="C18" s="88" t="s">
        <v>78</v>
      </c>
      <c r="D18" s="90" t="s">
        <v>370</v>
      </c>
      <c r="E18" s="90" t="s">
        <v>370</v>
      </c>
      <c r="F18" s="90" t="s">
        <v>370</v>
      </c>
      <c r="G18" s="90" t="s">
        <v>370</v>
      </c>
      <c r="H18" s="90" t="s">
        <v>370</v>
      </c>
      <c r="I18" s="190" t="s">
        <v>370</v>
      </c>
      <c r="J18" s="90"/>
      <c r="K18" s="90"/>
      <c r="L18" s="90"/>
      <c r="M18" s="90"/>
      <c r="N18" s="90"/>
      <c r="O18" s="157"/>
    </row>
    <row r="19" spans="1:15" ht="11.1" customHeight="1">
      <c r="A19" s="85">
        <v>4</v>
      </c>
      <c r="B19" s="62" t="s">
        <v>2</v>
      </c>
      <c r="C19" s="88" t="s">
        <v>78</v>
      </c>
      <c r="D19" s="92" t="s">
        <v>370</v>
      </c>
      <c r="E19" s="92" t="s">
        <v>370</v>
      </c>
      <c r="F19" s="92" t="s">
        <v>370</v>
      </c>
      <c r="G19" s="92" t="s">
        <v>370</v>
      </c>
      <c r="H19" s="92" t="s">
        <v>370</v>
      </c>
      <c r="I19" s="191" t="s">
        <v>370</v>
      </c>
      <c r="J19" s="92"/>
      <c r="K19" s="92"/>
      <c r="L19" s="92"/>
      <c r="M19" s="92"/>
      <c r="N19" s="92"/>
      <c r="O19" s="158"/>
    </row>
    <row r="20" spans="1:15" ht="11.1" customHeight="1">
      <c r="A20" s="85">
        <v>5</v>
      </c>
      <c r="B20" s="62" t="s">
        <v>3</v>
      </c>
      <c r="C20" s="88" t="s">
        <v>78</v>
      </c>
      <c r="D20" s="94" t="s">
        <v>370</v>
      </c>
      <c r="E20" s="94" t="s">
        <v>370</v>
      </c>
      <c r="F20" s="94" t="s">
        <v>370</v>
      </c>
      <c r="G20" s="94" t="s">
        <v>370</v>
      </c>
      <c r="H20" s="94" t="s">
        <v>370</v>
      </c>
      <c r="I20" s="192" t="s">
        <v>370</v>
      </c>
      <c r="J20" s="94"/>
      <c r="K20" s="94"/>
      <c r="L20" s="94"/>
      <c r="M20" s="94"/>
      <c r="N20" s="94"/>
      <c r="O20" s="159"/>
    </row>
    <row r="21" spans="1:15" ht="11.1" customHeight="1">
      <c r="A21" s="85">
        <v>6</v>
      </c>
      <c r="B21" s="62" t="s">
        <v>4</v>
      </c>
      <c r="C21" s="88" t="s">
        <v>78</v>
      </c>
      <c r="D21" s="94" t="s">
        <v>370</v>
      </c>
      <c r="E21" s="94" t="s">
        <v>370</v>
      </c>
      <c r="F21" s="94" t="s">
        <v>370</v>
      </c>
      <c r="G21" s="94" t="s">
        <v>370</v>
      </c>
      <c r="H21" s="94" t="s">
        <v>370</v>
      </c>
      <c r="I21" s="192" t="s">
        <v>370</v>
      </c>
      <c r="J21" s="94"/>
      <c r="K21" s="94"/>
      <c r="L21" s="94"/>
      <c r="M21" s="94"/>
      <c r="N21" s="94"/>
      <c r="O21" s="159"/>
    </row>
    <row r="22" spans="1:15" ht="11.1" customHeight="1">
      <c r="A22" s="85">
        <v>7</v>
      </c>
      <c r="B22" s="62" t="s">
        <v>5</v>
      </c>
      <c r="C22" s="88" t="s">
        <v>78</v>
      </c>
      <c r="D22" s="94" t="s">
        <v>370</v>
      </c>
      <c r="E22" s="94" t="s">
        <v>370</v>
      </c>
      <c r="F22" s="94" t="s">
        <v>370</v>
      </c>
      <c r="G22" s="94" t="s">
        <v>370</v>
      </c>
      <c r="H22" s="94" t="s">
        <v>370</v>
      </c>
      <c r="I22" s="192" t="s">
        <v>370</v>
      </c>
      <c r="J22" s="94"/>
      <c r="K22" s="94"/>
      <c r="L22" s="94"/>
      <c r="M22" s="94"/>
      <c r="N22" s="94"/>
      <c r="O22" s="159"/>
    </row>
    <row r="23" spans="1:15" ht="11.1" customHeight="1">
      <c r="A23" s="85">
        <v>8</v>
      </c>
      <c r="B23" s="62" t="s">
        <v>6</v>
      </c>
      <c r="C23" s="88" t="s">
        <v>78</v>
      </c>
      <c r="D23" s="94" t="s">
        <v>370</v>
      </c>
      <c r="E23" s="94" t="s">
        <v>370</v>
      </c>
      <c r="F23" s="94" t="s">
        <v>370</v>
      </c>
      <c r="G23" s="94" t="s">
        <v>370</v>
      </c>
      <c r="H23" s="94" t="s">
        <v>370</v>
      </c>
      <c r="I23" s="192" t="s">
        <v>370</v>
      </c>
      <c r="J23" s="94"/>
      <c r="K23" s="94"/>
      <c r="L23" s="94"/>
      <c r="M23" s="94"/>
      <c r="N23" s="94"/>
      <c r="O23" s="159"/>
    </row>
    <row r="24" spans="1:15" ht="11.1" customHeight="1">
      <c r="A24" s="85">
        <v>9</v>
      </c>
      <c r="B24" s="62" t="s">
        <v>7</v>
      </c>
      <c r="C24" s="88" t="s">
        <v>78</v>
      </c>
      <c r="D24" s="94" t="s">
        <v>391</v>
      </c>
      <c r="E24" s="94" t="s">
        <v>391</v>
      </c>
      <c r="F24" s="94" t="s">
        <v>391</v>
      </c>
      <c r="G24" s="94" t="s">
        <v>391</v>
      </c>
      <c r="H24" s="94" t="s">
        <v>391</v>
      </c>
      <c r="I24" s="192" t="s">
        <v>391</v>
      </c>
      <c r="J24" s="94"/>
      <c r="K24" s="94"/>
      <c r="L24" s="94"/>
      <c r="M24" s="94"/>
      <c r="N24" s="94"/>
      <c r="O24" s="159"/>
    </row>
    <row r="25" spans="1:15" ht="11.1" customHeight="1">
      <c r="A25" s="85">
        <v>10</v>
      </c>
      <c r="B25" s="62" t="s">
        <v>8</v>
      </c>
      <c r="C25" s="88" t="s">
        <v>78</v>
      </c>
      <c r="D25" s="94" t="s">
        <v>370</v>
      </c>
      <c r="E25" s="94" t="s">
        <v>370</v>
      </c>
      <c r="F25" s="94" t="s">
        <v>370</v>
      </c>
      <c r="G25" s="94" t="s">
        <v>370</v>
      </c>
      <c r="H25" s="94" t="s">
        <v>370</v>
      </c>
      <c r="I25" s="192" t="s">
        <v>370</v>
      </c>
      <c r="J25" s="94"/>
      <c r="K25" s="94"/>
      <c r="L25" s="94"/>
      <c r="M25" s="94"/>
      <c r="N25" s="94"/>
      <c r="O25" s="159"/>
    </row>
    <row r="26" spans="1:15" ht="11.1" customHeight="1">
      <c r="A26" s="85">
        <v>11</v>
      </c>
      <c r="B26" s="62" t="s">
        <v>9</v>
      </c>
      <c r="C26" s="88" t="s">
        <v>78</v>
      </c>
      <c r="D26" s="96">
        <v>0.22</v>
      </c>
      <c r="E26" s="96">
        <v>0.23</v>
      </c>
      <c r="F26" s="96">
        <v>0.13</v>
      </c>
      <c r="G26" s="96">
        <v>0.14000000000000001</v>
      </c>
      <c r="H26" s="96">
        <v>7.0000000000000007E-2</v>
      </c>
      <c r="I26" s="193">
        <v>0.08</v>
      </c>
      <c r="J26" s="96"/>
      <c r="K26" s="96"/>
      <c r="L26" s="96"/>
      <c r="M26" s="96"/>
      <c r="N26" s="96"/>
      <c r="O26" s="160"/>
    </row>
    <row r="27" spans="1:15" ht="11.1" customHeight="1">
      <c r="A27" s="85">
        <v>12</v>
      </c>
      <c r="B27" s="62" t="s">
        <v>10</v>
      </c>
      <c r="C27" s="88" t="s">
        <v>78</v>
      </c>
      <c r="D27" s="96" t="s">
        <v>392</v>
      </c>
      <c r="E27" s="96" t="s">
        <v>392</v>
      </c>
      <c r="F27" s="96" t="s">
        <v>392</v>
      </c>
      <c r="G27" s="96" t="s">
        <v>392</v>
      </c>
      <c r="H27" s="96" t="s">
        <v>392</v>
      </c>
      <c r="I27" s="193" t="s">
        <v>392</v>
      </c>
      <c r="J27" s="96"/>
      <c r="K27" s="96"/>
      <c r="L27" s="96"/>
      <c r="M27" s="96"/>
      <c r="N27" s="96"/>
      <c r="O27" s="160"/>
    </row>
    <row r="28" spans="1:15" ht="11.1" customHeight="1">
      <c r="A28" s="85">
        <v>13</v>
      </c>
      <c r="B28" s="62" t="s">
        <v>11</v>
      </c>
      <c r="C28" s="88" t="s">
        <v>78</v>
      </c>
      <c r="D28" s="96" t="s">
        <v>370</v>
      </c>
      <c r="E28" s="96" t="s">
        <v>370</v>
      </c>
      <c r="F28" s="96" t="s">
        <v>370</v>
      </c>
      <c r="G28" s="96" t="s">
        <v>370</v>
      </c>
      <c r="H28" s="96" t="s">
        <v>370</v>
      </c>
      <c r="I28" s="193" t="s">
        <v>370</v>
      </c>
      <c r="J28" s="96"/>
      <c r="K28" s="96"/>
      <c r="L28" s="96"/>
      <c r="M28" s="96"/>
      <c r="N28" s="96"/>
      <c r="O28" s="160"/>
    </row>
    <row r="29" spans="1:15" ht="11.1" customHeight="1">
      <c r="A29" s="85">
        <v>14</v>
      </c>
      <c r="B29" s="62" t="s">
        <v>12</v>
      </c>
      <c r="C29" s="88" t="s">
        <v>78</v>
      </c>
      <c r="D29" s="90" t="s">
        <v>381</v>
      </c>
      <c r="E29" s="90" t="s">
        <v>381</v>
      </c>
      <c r="F29" s="90" t="s">
        <v>381</v>
      </c>
      <c r="G29" s="90" t="s">
        <v>381</v>
      </c>
      <c r="H29" s="90" t="s">
        <v>381</v>
      </c>
      <c r="I29" s="190" t="s">
        <v>381</v>
      </c>
      <c r="J29" s="90"/>
      <c r="K29" s="90"/>
      <c r="L29" s="90"/>
      <c r="M29" s="90"/>
      <c r="N29" s="90"/>
      <c r="O29" s="157"/>
    </row>
    <row r="30" spans="1:15" ht="11.1" customHeight="1">
      <c r="A30" s="85">
        <v>15</v>
      </c>
      <c r="B30" s="62" t="s">
        <v>100</v>
      </c>
      <c r="C30" s="88" t="s">
        <v>78</v>
      </c>
      <c r="D30" s="94" t="s">
        <v>382</v>
      </c>
      <c r="E30" s="94" t="s">
        <v>382</v>
      </c>
      <c r="F30" s="94" t="s">
        <v>382</v>
      </c>
      <c r="G30" s="94" t="s">
        <v>382</v>
      </c>
      <c r="H30" s="94" t="s">
        <v>382</v>
      </c>
      <c r="I30" s="192" t="s">
        <v>382</v>
      </c>
      <c r="J30" s="94"/>
      <c r="K30" s="94"/>
      <c r="L30" s="94"/>
      <c r="M30" s="94"/>
      <c r="N30" s="94"/>
      <c r="O30" s="159"/>
    </row>
    <row r="31" spans="1:15" ht="11.1" customHeight="1">
      <c r="A31" s="85">
        <v>16</v>
      </c>
      <c r="B31" s="62" t="s">
        <v>101</v>
      </c>
      <c r="C31" s="88" t="s">
        <v>78</v>
      </c>
      <c r="D31" s="94" t="s">
        <v>391</v>
      </c>
      <c r="E31" s="94" t="s">
        <v>391</v>
      </c>
      <c r="F31" s="94" t="s">
        <v>391</v>
      </c>
      <c r="G31" s="94" t="s">
        <v>391</v>
      </c>
      <c r="H31" s="94" t="s">
        <v>391</v>
      </c>
      <c r="I31" s="192" t="s">
        <v>391</v>
      </c>
      <c r="J31" s="94"/>
      <c r="K31" s="94"/>
      <c r="L31" s="94"/>
      <c r="M31" s="94"/>
      <c r="N31" s="94"/>
      <c r="O31" s="159"/>
    </row>
    <row r="32" spans="1:15" ht="11.1" customHeight="1">
      <c r="A32" s="85">
        <v>17</v>
      </c>
      <c r="B32" s="62" t="s">
        <v>13</v>
      </c>
      <c r="C32" s="88" t="s">
        <v>78</v>
      </c>
      <c r="D32" s="94" t="s">
        <v>382</v>
      </c>
      <c r="E32" s="94" t="s">
        <v>382</v>
      </c>
      <c r="F32" s="94" t="s">
        <v>382</v>
      </c>
      <c r="G32" s="94" t="s">
        <v>382</v>
      </c>
      <c r="H32" s="94" t="s">
        <v>382</v>
      </c>
      <c r="I32" s="192" t="s">
        <v>382</v>
      </c>
      <c r="J32" s="94"/>
      <c r="K32" s="94"/>
      <c r="L32" s="94"/>
      <c r="M32" s="94"/>
      <c r="N32" s="94"/>
      <c r="O32" s="159"/>
    </row>
    <row r="33" spans="1:15" ht="11.1" customHeight="1">
      <c r="A33" s="85">
        <v>18</v>
      </c>
      <c r="B33" s="62" t="s">
        <v>14</v>
      </c>
      <c r="C33" s="88" t="s">
        <v>78</v>
      </c>
      <c r="D33" s="94" t="s">
        <v>382</v>
      </c>
      <c r="E33" s="94" t="s">
        <v>382</v>
      </c>
      <c r="F33" s="94" t="s">
        <v>382</v>
      </c>
      <c r="G33" s="94" t="s">
        <v>382</v>
      </c>
      <c r="H33" s="94" t="s">
        <v>382</v>
      </c>
      <c r="I33" s="192" t="s">
        <v>382</v>
      </c>
      <c r="J33" s="94"/>
      <c r="K33" s="94"/>
      <c r="L33" s="94"/>
      <c r="M33" s="94"/>
      <c r="N33" s="94"/>
      <c r="O33" s="159"/>
    </row>
    <row r="34" spans="1:15" ht="11.1" customHeight="1">
      <c r="A34" s="85">
        <v>19</v>
      </c>
      <c r="B34" s="62" t="s">
        <v>15</v>
      </c>
      <c r="C34" s="88" t="s">
        <v>78</v>
      </c>
      <c r="D34" s="94" t="s">
        <v>382</v>
      </c>
      <c r="E34" s="94" t="s">
        <v>382</v>
      </c>
      <c r="F34" s="94" t="s">
        <v>382</v>
      </c>
      <c r="G34" s="94" t="s">
        <v>382</v>
      </c>
      <c r="H34" s="94" t="s">
        <v>382</v>
      </c>
      <c r="I34" s="192" t="s">
        <v>382</v>
      </c>
      <c r="J34" s="94"/>
      <c r="K34" s="94"/>
      <c r="L34" s="94"/>
      <c r="M34" s="94"/>
      <c r="N34" s="94"/>
      <c r="O34" s="159"/>
    </row>
    <row r="35" spans="1:15" ht="11.1" customHeight="1">
      <c r="A35" s="85">
        <v>20</v>
      </c>
      <c r="B35" s="62" t="s">
        <v>16</v>
      </c>
      <c r="C35" s="88" t="s">
        <v>78</v>
      </c>
      <c r="D35" s="94" t="s">
        <v>382</v>
      </c>
      <c r="E35" s="94" t="s">
        <v>382</v>
      </c>
      <c r="F35" s="94" t="s">
        <v>382</v>
      </c>
      <c r="G35" s="94" t="s">
        <v>382</v>
      </c>
      <c r="H35" s="94" t="s">
        <v>382</v>
      </c>
      <c r="I35" s="192" t="s">
        <v>382</v>
      </c>
      <c r="J35" s="94"/>
      <c r="K35" s="94"/>
      <c r="L35" s="94"/>
      <c r="M35" s="94"/>
      <c r="N35" s="94"/>
      <c r="O35" s="159"/>
    </row>
    <row r="36" spans="1:15" ht="11.1" customHeight="1">
      <c r="A36" s="85">
        <v>21</v>
      </c>
      <c r="B36" s="62" t="s">
        <v>17</v>
      </c>
      <c r="C36" s="88" t="s">
        <v>78</v>
      </c>
      <c r="D36" s="96" t="s">
        <v>392</v>
      </c>
      <c r="E36" s="96" t="s">
        <v>392</v>
      </c>
      <c r="F36" s="96">
        <v>0.06</v>
      </c>
      <c r="G36" s="96">
        <v>7.0000000000000007E-2</v>
      </c>
      <c r="H36" s="96" t="s">
        <v>392</v>
      </c>
      <c r="I36" s="193" t="s">
        <v>392</v>
      </c>
      <c r="J36" s="96"/>
      <c r="K36" s="96"/>
      <c r="L36" s="96"/>
      <c r="M36" s="96"/>
      <c r="N36" s="96"/>
      <c r="O36" s="160"/>
    </row>
    <row r="37" spans="1:15" ht="11.1" customHeight="1">
      <c r="A37" s="85">
        <v>22</v>
      </c>
      <c r="B37" s="62" t="s">
        <v>18</v>
      </c>
      <c r="C37" s="88" t="s">
        <v>78</v>
      </c>
      <c r="D37" s="94" t="s">
        <v>370</v>
      </c>
      <c r="E37" s="94" t="s">
        <v>370</v>
      </c>
      <c r="F37" s="94" t="s">
        <v>370</v>
      </c>
      <c r="G37" s="94" t="s">
        <v>370</v>
      </c>
      <c r="H37" s="94" t="s">
        <v>370</v>
      </c>
      <c r="I37" s="192" t="s">
        <v>370</v>
      </c>
      <c r="J37" s="94"/>
      <c r="K37" s="94"/>
      <c r="L37" s="94"/>
      <c r="M37" s="94"/>
      <c r="N37" s="94"/>
      <c r="O37" s="159"/>
    </row>
    <row r="38" spans="1:15" ht="11.1" customHeight="1">
      <c r="A38" s="85">
        <v>23</v>
      </c>
      <c r="B38" s="62" t="s">
        <v>19</v>
      </c>
      <c r="C38" s="88" t="s">
        <v>78</v>
      </c>
      <c r="D38" s="94">
        <v>2E-3</v>
      </c>
      <c r="E38" s="94">
        <v>8.0000000000000002E-3</v>
      </c>
      <c r="F38" s="94">
        <v>6.0000000000000001E-3</v>
      </c>
      <c r="G38" s="94">
        <v>8.9999999999999993E-3</v>
      </c>
      <c r="H38" s="94">
        <v>3.0000000000000001E-3</v>
      </c>
      <c r="I38" s="192">
        <v>8.9999999999999993E-3</v>
      </c>
      <c r="J38" s="94"/>
      <c r="K38" s="94"/>
      <c r="L38" s="94"/>
      <c r="M38" s="94"/>
      <c r="N38" s="94"/>
      <c r="O38" s="159"/>
    </row>
    <row r="39" spans="1:15" ht="11.1" customHeight="1">
      <c r="A39" s="85">
        <v>24</v>
      </c>
      <c r="B39" s="62" t="s">
        <v>20</v>
      </c>
      <c r="C39" s="88" t="s">
        <v>78</v>
      </c>
      <c r="D39" s="94" t="s">
        <v>370</v>
      </c>
      <c r="E39" s="94" t="s">
        <v>370</v>
      </c>
      <c r="F39" s="94" t="s">
        <v>370</v>
      </c>
      <c r="G39" s="94" t="s">
        <v>370</v>
      </c>
      <c r="H39" s="94" t="s">
        <v>370</v>
      </c>
      <c r="I39" s="192" t="s">
        <v>370</v>
      </c>
      <c r="J39" s="94"/>
      <c r="K39" s="94"/>
      <c r="L39" s="94"/>
      <c r="M39" s="94"/>
      <c r="N39" s="94"/>
      <c r="O39" s="159"/>
    </row>
    <row r="40" spans="1:15" ht="11.1" customHeight="1">
      <c r="A40" s="85">
        <v>25</v>
      </c>
      <c r="B40" s="62" t="s">
        <v>21</v>
      </c>
      <c r="C40" s="88" t="s">
        <v>78</v>
      </c>
      <c r="D40" s="94" t="s">
        <v>382</v>
      </c>
      <c r="E40" s="94" t="s">
        <v>382</v>
      </c>
      <c r="F40" s="94" t="s">
        <v>382</v>
      </c>
      <c r="G40" s="94" t="s">
        <v>382</v>
      </c>
      <c r="H40" s="94" t="s">
        <v>382</v>
      </c>
      <c r="I40" s="192" t="s">
        <v>382</v>
      </c>
      <c r="J40" s="94"/>
      <c r="K40" s="94"/>
      <c r="L40" s="94"/>
      <c r="M40" s="94"/>
      <c r="N40" s="94"/>
      <c r="O40" s="159"/>
    </row>
    <row r="41" spans="1:15" ht="11.1" customHeight="1">
      <c r="A41" s="85">
        <v>26</v>
      </c>
      <c r="B41" s="62" t="s">
        <v>22</v>
      </c>
      <c r="C41" s="88" t="s">
        <v>78</v>
      </c>
      <c r="D41" s="94" t="s">
        <v>370</v>
      </c>
      <c r="E41" s="94" t="s">
        <v>370</v>
      </c>
      <c r="F41" s="94" t="s">
        <v>370</v>
      </c>
      <c r="G41" s="94" t="s">
        <v>370</v>
      </c>
      <c r="H41" s="94" t="s">
        <v>370</v>
      </c>
      <c r="I41" s="192" t="s">
        <v>370</v>
      </c>
      <c r="J41" s="94"/>
      <c r="K41" s="94"/>
      <c r="L41" s="94"/>
      <c r="M41" s="94"/>
      <c r="N41" s="94"/>
      <c r="O41" s="159"/>
    </row>
    <row r="42" spans="1:15" ht="11.1" customHeight="1">
      <c r="A42" s="85">
        <v>27</v>
      </c>
      <c r="B42" s="62" t="s">
        <v>23</v>
      </c>
      <c r="C42" s="88" t="s">
        <v>78</v>
      </c>
      <c r="D42" s="94">
        <v>2E-3</v>
      </c>
      <c r="E42" s="94">
        <v>0.01</v>
      </c>
      <c r="F42" s="94">
        <v>6.0000000000000001E-3</v>
      </c>
      <c r="G42" s="94">
        <v>0.01</v>
      </c>
      <c r="H42" s="94">
        <v>3.0000000000000001E-3</v>
      </c>
      <c r="I42" s="192">
        <v>0.01</v>
      </c>
      <c r="J42" s="94"/>
      <c r="K42" s="94"/>
      <c r="L42" s="94"/>
      <c r="M42" s="94"/>
      <c r="N42" s="94"/>
      <c r="O42" s="159"/>
    </row>
    <row r="43" spans="1:15" ht="11.1" customHeight="1">
      <c r="A43" s="85">
        <v>28</v>
      </c>
      <c r="B43" s="62" t="s">
        <v>24</v>
      </c>
      <c r="C43" s="88" t="s">
        <v>78</v>
      </c>
      <c r="D43" s="94" t="s">
        <v>370</v>
      </c>
      <c r="E43" s="94" t="s">
        <v>370</v>
      </c>
      <c r="F43" s="94" t="s">
        <v>370</v>
      </c>
      <c r="G43" s="94" t="s">
        <v>370</v>
      </c>
      <c r="H43" s="94" t="s">
        <v>370</v>
      </c>
      <c r="I43" s="192" t="s">
        <v>370</v>
      </c>
      <c r="J43" s="94"/>
      <c r="K43" s="94"/>
      <c r="L43" s="94"/>
      <c r="M43" s="94"/>
      <c r="N43" s="94"/>
      <c r="O43" s="159"/>
    </row>
    <row r="44" spans="1:15" ht="11.1" customHeight="1">
      <c r="A44" s="85">
        <v>29</v>
      </c>
      <c r="B44" s="62" t="s">
        <v>25</v>
      </c>
      <c r="C44" s="88" t="s">
        <v>78</v>
      </c>
      <c r="D44" s="94" t="s">
        <v>382</v>
      </c>
      <c r="E44" s="94">
        <v>2E-3</v>
      </c>
      <c r="F44" s="94" t="s">
        <v>382</v>
      </c>
      <c r="G44" s="94">
        <v>1E-3</v>
      </c>
      <c r="H44" s="94" t="s">
        <v>382</v>
      </c>
      <c r="I44" s="192">
        <v>1E-3</v>
      </c>
      <c r="J44" s="94"/>
      <c r="K44" s="94"/>
      <c r="L44" s="94"/>
      <c r="M44" s="94"/>
      <c r="N44" s="94"/>
      <c r="O44" s="159"/>
    </row>
    <row r="45" spans="1:15" ht="11.1" customHeight="1">
      <c r="A45" s="85">
        <v>30</v>
      </c>
      <c r="B45" s="62" t="s">
        <v>26</v>
      </c>
      <c r="C45" s="88" t="s">
        <v>78</v>
      </c>
      <c r="D45" s="94" t="s">
        <v>382</v>
      </c>
      <c r="E45" s="94" t="s">
        <v>382</v>
      </c>
      <c r="F45" s="94" t="s">
        <v>382</v>
      </c>
      <c r="G45" s="94" t="s">
        <v>382</v>
      </c>
      <c r="H45" s="94" t="s">
        <v>382</v>
      </c>
      <c r="I45" s="192" t="s">
        <v>382</v>
      </c>
      <c r="J45" s="94"/>
      <c r="K45" s="94"/>
      <c r="L45" s="94"/>
      <c r="M45" s="94"/>
      <c r="N45" s="94"/>
      <c r="O45" s="159"/>
    </row>
    <row r="46" spans="1:15" ht="11.1" customHeight="1">
      <c r="A46" s="85">
        <v>31</v>
      </c>
      <c r="B46" s="62" t="s">
        <v>27</v>
      </c>
      <c r="C46" s="88" t="s">
        <v>78</v>
      </c>
      <c r="D46" s="94" t="s">
        <v>370</v>
      </c>
      <c r="E46" s="94" t="s">
        <v>370</v>
      </c>
      <c r="F46" s="94" t="s">
        <v>370</v>
      </c>
      <c r="G46" s="94" t="s">
        <v>370</v>
      </c>
      <c r="H46" s="94" t="s">
        <v>370</v>
      </c>
      <c r="I46" s="192" t="s">
        <v>370</v>
      </c>
      <c r="J46" s="94"/>
      <c r="K46" s="94"/>
      <c r="L46" s="94"/>
      <c r="M46" s="94"/>
      <c r="N46" s="94"/>
      <c r="O46" s="159"/>
    </row>
    <row r="47" spans="1:15" ht="11.1" customHeight="1">
      <c r="A47" s="85">
        <v>32</v>
      </c>
      <c r="B47" s="62" t="s">
        <v>28</v>
      </c>
      <c r="C47" s="88" t="s">
        <v>78</v>
      </c>
      <c r="D47" s="94" t="s">
        <v>370</v>
      </c>
      <c r="E47" s="94" t="s">
        <v>370</v>
      </c>
      <c r="F47" s="94" t="s">
        <v>370</v>
      </c>
      <c r="G47" s="94" t="s">
        <v>370</v>
      </c>
      <c r="H47" s="94" t="s">
        <v>370</v>
      </c>
      <c r="I47" s="192" t="s">
        <v>370</v>
      </c>
      <c r="J47" s="94"/>
      <c r="K47" s="94"/>
      <c r="L47" s="94"/>
      <c r="M47" s="94"/>
      <c r="N47" s="94"/>
      <c r="O47" s="159"/>
    </row>
    <row r="48" spans="1:15" ht="11.1" customHeight="1">
      <c r="A48" s="85">
        <v>33</v>
      </c>
      <c r="B48" s="62" t="s">
        <v>29</v>
      </c>
      <c r="C48" s="88" t="s">
        <v>78</v>
      </c>
      <c r="D48" s="96" t="s">
        <v>370</v>
      </c>
      <c r="E48" s="96" t="s">
        <v>370</v>
      </c>
      <c r="F48" s="96" t="s">
        <v>370</v>
      </c>
      <c r="G48" s="96" t="s">
        <v>370</v>
      </c>
      <c r="H48" s="96" t="s">
        <v>370</v>
      </c>
      <c r="I48" s="193" t="s">
        <v>370</v>
      </c>
      <c r="J48" s="96"/>
      <c r="K48" s="96"/>
      <c r="L48" s="96"/>
      <c r="M48" s="96"/>
      <c r="N48" s="96"/>
      <c r="O48" s="160"/>
    </row>
    <row r="49" spans="1:15" ht="11.1" customHeight="1">
      <c r="A49" s="85">
        <v>34</v>
      </c>
      <c r="B49" s="62" t="s">
        <v>30</v>
      </c>
      <c r="C49" s="88" t="s">
        <v>78</v>
      </c>
      <c r="D49" s="96" t="s">
        <v>370</v>
      </c>
      <c r="E49" s="96" t="s">
        <v>370</v>
      </c>
      <c r="F49" s="96" t="s">
        <v>370</v>
      </c>
      <c r="G49" s="96" t="s">
        <v>370</v>
      </c>
      <c r="H49" s="96" t="s">
        <v>370</v>
      </c>
      <c r="I49" s="193" t="s">
        <v>370</v>
      </c>
      <c r="J49" s="96"/>
      <c r="K49" s="96"/>
      <c r="L49" s="96"/>
      <c r="M49" s="96"/>
      <c r="N49" s="96"/>
      <c r="O49" s="160"/>
    </row>
    <row r="50" spans="1:15" ht="11.1" customHeight="1">
      <c r="A50" s="85">
        <v>35</v>
      </c>
      <c r="B50" s="62" t="s">
        <v>31</v>
      </c>
      <c r="C50" s="88" t="s">
        <v>78</v>
      </c>
      <c r="D50" s="94" t="s">
        <v>370</v>
      </c>
      <c r="E50" s="94" t="s">
        <v>370</v>
      </c>
      <c r="F50" s="94" t="s">
        <v>370</v>
      </c>
      <c r="G50" s="94" t="s">
        <v>370</v>
      </c>
      <c r="H50" s="94" t="s">
        <v>370</v>
      </c>
      <c r="I50" s="192" t="s">
        <v>370</v>
      </c>
      <c r="J50" s="94"/>
      <c r="K50" s="94"/>
      <c r="L50" s="94"/>
      <c r="M50" s="94"/>
      <c r="N50" s="94"/>
      <c r="O50" s="159"/>
    </row>
    <row r="51" spans="1:15" ht="11.1" customHeight="1">
      <c r="A51" s="85">
        <v>36</v>
      </c>
      <c r="B51" s="62" t="s">
        <v>32</v>
      </c>
      <c r="C51" s="88" t="s">
        <v>78</v>
      </c>
      <c r="D51" s="68" t="s">
        <v>370</v>
      </c>
      <c r="E51" s="68" t="s">
        <v>370</v>
      </c>
      <c r="F51" s="68" t="s">
        <v>370</v>
      </c>
      <c r="G51" s="68" t="s">
        <v>370</v>
      </c>
      <c r="H51" s="68" t="s">
        <v>370</v>
      </c>
      <c r="I51" s="187" t="s">
        <v>370</v>
      </c>
      <c r="J51" s="68"/>
      <c r="K51" s="68"/>
      <c r="L51" s="68"/>
      <c r="M51" s="68"/>
      <c r="N51" s="68"/>
      <c r="O51" s="123"/>
    </row>
    <row r="52" spans="1:15" ht="11.1" customHeight="1">
      <c r="A52" s="85">
        <v>37</v>
      </c>
      <c r="B52" s="62" t="s">
        <v>34</v>
      </c>
      <c r="C52" s="88" t="s">
        <v>78</v>
      </c>
      <c r="D52" s="94" t="s">
        <v>370</v>
      </c>
      <c r="E52" s="94" t="s">
        <v>370</v>
      </c>
      <c r="F52" s="94" t="s">
        <v>370</v>
      </c>
      <c r="G52" s="94" t="s">
        <v>370</v>
      </c>
      <c r="H52" s="94" t="s">
        <v>370</v>
      </c>
      <c r="I52" s="192" t="s">
        <v>370</v>
      </c>
      <c r="J52" s="94"/>
      <c r="K52" s="94"/>
      <c r="L52" s="94"/>
      <c r="M52" s="94"/>
      <c r="N52" s="94"/>
      <c r="O52" s="159"/>
    </row>
    <row r="53" spans="1:15" ht="11.1" customHeight="1">
      <c r="A53" s="85">
        <v>38</v>
      </c>
      <c r="B53" s="62" t="s">
        <v>35</v>
      </c>
      <c r="C53" s="88" t="s">
        <v>78</v>
      </c>
      <c r="D53" s="68">
        <v>2.7</v>
      </c>
      <c r="E53" s="68">
        <v>3</v>
      </c>
      <c r="F53" s="68">
        <v>2.2000000000000002</v>
      </c>
      <c r="G53" s="68">
        <v>2.2999999999999998</v>
      </c>
      <c r="H53" s="68">
        <v>2.2000000000000002</v>
      </c>
      <c r="I53" s="187">
        <v>2.4</v>
      </c>
      <c r="J53" s="68"/>
      <c r="K53" s="68"/>
      <c r="L53" s="68"/>
      <c r="M53" s="68"/>
      <c r="N53" s="68"/>
      <c r="O53" s="123"/>
    </row>
    <row r="54" spans="1:15" ht="11.1" customHeight="1">
      <c r="A54" s="85">
        <v>39</v>
      </c>
      <c r="B54" s="62" t="s">
        <v>36</v>
      </c>
      <c r="C54" s="88" t="s">
        <v>78</v>
      </c>
      <c r="D54" s="68" t="s">
        <v>370</v>
      </c>
      <c r="E54" s="68" t="s">
        <v>370</v>
      </c>
      <c r="F54" s="68" t="s">
        <v>370</v>
      </c>
      <c r="G54" s="68" t="s">
        <v>370</v>
      </c>
      <c r="H54" s="68" t="s">
        <v>370</v>
      </c>
      <c r="I54" s="187" t="s">
        <v>370</v>
      </c>
      <c r="J54" s="68"/>
      <c r="K54" s="68"/>
      <c r="L54" s="68"/>
      <c r="M54" s="68"/>
      <c r="N54" s="68"/>
      <c r="O54" s="123"/>
    </row>
    <row r="55" spans="1:15" ht="11.1" customHeight="1">
      <c r="A55" s="85">
        <v>40</v>
      </c>
      <c r="B55" s="62" t="s">
        <v>48</v>
      </c>
      <c r="C55" s="88" t="s">
        <v>78</v>
      </c>
      <c r="D55" s="66" t="s">
        <v>370</v>
      </c>
      <c r="E55" s="66" t="s">
        <v>370</v>
      </c>
      <c r="F55" s="66" t="s">
        <v>370</v>
      </c>
      <c r="G55" s="66" t="s">
        <v>370</v>
      </c>
      <c r="H55" s="66" t="s">
        <v>370</v>
      </c>
      <c r="I55" s="112" t="s">
        <v>370</v>
      </c>
      <c r="J55" s="66"/>
      <c r="K55" s="66"/>
      <c r="L55" s="66"/>
      <c r="M55" s="66"/>
      <c r="N55" s="66"/>
      <c r="O55" s="151"/>
    </row>
    <row r="56" spans="1:15" ht="11.1" customHeight="1">
      <c r="A56" s="85">
        <v>41</v>
      </c>
      <c r="B56" s="62" t="s">
        <v>37</v>
      </c>
      <c r="C56" s="88" t="s">
        <v>78</v>
      </c>
      <c r="D56" s="96" t="s">
        <v>370</v>
      </c>
      <c r="E56" s="96" t="s">
        <v>370</v>
      </c>
      <c r="F56" s="96" t="s">
        <v>370</v>
      </c>
      <c r="G56" s="96" t="s">
        <v>370</v>
      </c>
      <c r="H56" s="96" t="s">
        <v>370</v>
      </c>
      <c r="I56" s="193" t="s">
        <v>370</v>
      </c>
      <c r="J56" s="96"/>
      <c r="K56" s="96"/>
      <c r="L56" s="96"/>
      <c r="M56" s="96"/>
      <c r="N56" s="96"/>
      <c r="O56" s="160"/>
    </row>
    <row r="57" spans="1:15" ht="11.1" customHeight="1">
      <c r="A57" s="85">
        <v>42</v>
      </c>
      <c r="B57" s="62" t="s">
        <v>38</v>
      </c>
      <c r="C57" s="88" t="s">
        <v>78</v>
      </c>
      <c r="D57" s="100" t="s">
        <v>370</v>
      </c>
      <c r="E57" s="100" t="s">
        <v>370</v>
      </c>
      <c r="F57" s="100" t="s">
        <v>370</v>
      </c>
      <c r="G57" s="100" t="s">
        <v>370</v>
      </c>
      <c r="H57" s="100" t="s">
        <v>370</v>
      </c>
      <c r="I57" s="194" t="s">
        <v>370</v>
      </c>
      <c r="J57" s="100"/>
      <c r="K57" s="100"/>
      <c r="L57" s="100"/>
      <c r="M57" s="100"/>
      <c r="N57" s="100"/>
      <c r="O57" s="161"/>
    </row>
    <row r="58" spans="1:15" ht="11.1" customHeight="1">
      <c r="A58" s="85">
        <v>43</v>
      </c>
      <c r="B58" s="62" t="s">
        <v>102</v>
      </c>
      <c r="C58" s="88" t="s">
        <v>78</v>
      </c>
      <c r="D58" s="100" t="s">
        <v>370</v>
      </c>
      <c r="E58" s="100" t="s">
        <v>370</v>
      </c>
      <c r="F58" s="100" t="s">
        <v>370</v>
      </c>
      <c r="G58" s="100" t="s">
        <v>370</v>
      </c>
      <c r="H58" s="100" t="s">
        <v>370</v>
      </c>
      <c r="I58" s="194" t="s">
        <v>370</v>
      </c>
      <c r="J58" s="100"/>
      <c r="K58" s="100"/>
      <c r="L58" s="100"/>
      <c r="M58" s="100"/>
      <c r="N58" s="100"/>
      <c r="O58" s="161"/>
    </row>
    <row r="59" spans="1:15" ht="11.1" customHeight="1">
      <c r="A59" s="85">
        <v>44</v>
      </c>
      <c r="B59" s="62" t="s">
        <v>39</v>
      </c>
      <c r="C59" s="88" t="s">
        <v>78</v>
      </c>
      <c r="D59" s="94" t="s">
        <v>370</v>
      </c>
      <c r="E59" s="94" t="s">
        <v>370</v>
      </c>
      <c r="F59" s="94" t="s">
        <v>370</v>
      </c>
      <c r="G59" s="94" t="s">
        <v>370</v>
      </c>
      <c r="H59" s="94" t="s">
        <v>370</v>
      </c>
      <c r="I59" s="192" t="s">
        <v>370</v>
      </c>
      <c r="J59" s="94"/>
      <c r="K59" s="94"/>
      <c r="L59" s="94"/>
      <c r="M59" s="94"/>
      <c r="N59" s="94"/>
      <c r="O59" s="159"/>
    </row>
    <row r="60" spans="1:15" ht="11.1" customHeight="1">
      <c r="A60" s="85">
        <v>45</v>
      </c>
      <c r="B60" s="62" t="s">
        <v>40</v>
      </c>
      <c r="C60" s="88" t="s">
        <v>78</v>
      </c>
      <c r="D60" s="90" t="s">
        <v>370</v>
      </c>
      <c r="E60" s="90" t="s">
        <v>370</v>
      </c>
      <c r="F60" s="90" t="s">
        <v>370</v>
      </c>
      <c r="G60" s="90" t="s">
        <v>370</v>
      </c>
      <c r="H60" s="90" t="s">
        <v>370</v>
      </c>
      <c r="I60" s="190" t="s">
        <v>370</v>
      </c>
      <c r="J60" s="90"/>
      <c r="K60" s="90"/>
      <c r="L60" s="90"/>
      <c r="M60" s="90"/>
      <c r="N60" s="90"/>
      <c r="O60" s="157"/>
    </row>
    <row r="61" spans="1:15" ht="10.5" customHeight="1">
      <c r="A61" s="85">
        <v>46</v>
      </c>
      <c r="B61" s="62" t="s">
        <v>336</v>
      </c>
      <c r="C61" s="88" t="s">
        <v>78</v>
      </c>
      <c r="D61" s="68">
        <v>0.4</v>
      </c>
      <c r="E61" s="68">
        <v>0.5</v>
      </c>
      <c r="F61" s="68">
        <v>0.6</v>
      </c>
      <c r="G61" s="68">
        <v>0.6</v>
      </c>
      <c r="H61" s="68">
        <v>0.4</v>
      </c>
      <c r="I61" s="187">
        <v>0.5</v>
      </c>
      <c r="J61" s="68"/>
      <c r="K61" s="68"/>
      <c r="L61" s="68"/>
      <c r="M61" s="68"/>
      <c r="N61" s="68"/>
      <c r="O61" s="123"/>
    </row>
    <row r="62" spans="1:15" ht="11.1" customHeight="1">
      <c r="A62" s="85">
        <v>47</v>
      </c>
      <c r="B62" s="62" t="s">
        <v>72</v>
      </c>
      <c r="C62" s="101" t="s">
        <v>75</v>
      </c>
      <c r="D62" s="68">
        <v>7.5</v>
      </c>
      <c r="E62" s="68">
        <v>7.4</v>
      </c>
      <c r="F62" s="68">
        <v>7.4</v>
      </c>
      <c r="G62" s="68">
        <v>7.2</v>
      </c>
      <c r="H62" s="68">
        <v>7.7</v>
      </c>
      <c r="I62" s="187">
        <v>7.3</v>
      </c>
      <c r="J62" s="68"/>
      <c r="K62" s="68"/>
      <c r="L62" s="68"/>
      <c r="M62" s="68"/>
      <c r="N62" s="68"/>
      <c r="O62" s="123"/>
    </row>
    <row r="63" spans="1:15" ht="11.1" customHeight="1">
      <c r="A63" s="85">
        <v>48</v>
      </c>
      <c r="B63" s="62" t="s">
        <v>33</v>
      </c>
      <c r="C63" s="101" t="s">
        <v>75</v>
      </c>
      <c r="D63" s="66" t="s">
        <v>393</v>
      </c>
      <c r="E63" s="66" t="s">
        <v>393</v>
      </c>
      <c r="F63" s="66" t="s">
        <v>393</v>
      </c>
      <c r="G63" s="66" t="s">
        <v>393</v>
      </c>
      <c r="H63" s="66" t="s">
        <v>393</v>
      </c>
      <c r="I63" s="112" t="s">
        <v>393</v>
      </c>
      <c r="J63" s="66"/>
      <c r="K63" s="66"/>
      <c r="L63" s="66"/>
      <c r="M63" s="66"/>
      <c r="N63" s="66"/>
      <c r="O63" s="151"/>
    </row>
    <row r="64" spans="1:15" ht="11.1" customHeight="1">
      <c r="A64" s="85">
        <v>49</v>
      </c>
      <c r="B64" s="62" t="s">
        <v>41</v>
      </c>
      <c r="C64" s="101" t="s">
        <v>75</v>
      </c>
      <c r="D64" s="66" t="s">
        <v>393</v>
      </c>
      <c r="E64" s="66" t="s">
        <v>393</v>
      </c>
      <c r="F64" s="66" t="s">
        <v>393</v>
      </c>
      <c r="G64" s="66" t="s">
        <v>393</v>
      </c>
      <c r="H64" s="66" t="s">
        <v>393</v>
      </c>
      <c r="I64" s="112" t="s">
        <v>393</v>
      </c>
      <c r="J64" s="66"/>
      <c r="K64" s="66"/>
      <c r="L64" s="66"/>
      <c r="M64" s="66"/>
      <c r="N64" s="66"/>
      <c r="O64" s="151"/>
    </row>
    <row r="65" spans="1:15" ht="11.1" customHeight="1">
      <c r="A65" s="85">
        <v>50</v>
      </c>
      <c r="B65" s="62" t="s">
        <v>42</v>
      </c>
      <c r="C65" s="88" t="s">
        <v>79</v>
      </c>
      <c r="D65" s="68" t="s">
        <v>394</v>
      </c>
      <c r="E65" s="68" t="s">
        <v>394</v>
      </c>
      <c r="F65" s="68">
        <v>0.8</v>
      </c>
      <c r="G65" s="68">
        <v>0.8</v>
      </c>
      <c r="H65" s="68">
        <v>0.6</v>
      </c>
      <c r="I65" s="187">
        <v>0.7</v>
      </c>
      <c r="J65" s="68"/>
      <c r="K65" s="68"/>
      <c r="L65" s="68"/>
      <c r="M65" s="68"/>
      <c r="N65" s="68"/>
      <c r="O65" s="123"/>
    </row>
    <row r="66" spans="1:15" ht="11.1" customHeight="1" thickBot="1">
      <c r="A66" s="103">
        <v>51</v>
      </c>
      <c r="B66" s="104" t="s">
        <v>43</v>
      </c>
      <c r="C66" s="105" t="s">
        <v>79</v>
      </c>
      <c r="D66" s="107" t="s">
        <v>383</v>
      </c>
      <c r="E66" s="107" t="s">
        <v>383</v>
      </c>
      <c r="F66" s="107" t="s">
        <v>383</v>
      </c>
      <c r="G66" s="107" t="s">
        <v>383</v>
      </c>
      <c r="H66" s="107" t="s">
        <v>383</v>
      </c>
      <c r="I66" s="195" t="s">
        <v>383</v>
      </c>
      <c r="J66" s="107"/>
      <c r="K66" s="107"/>
      <c r="L66" s="107"/>
      <c r="M66" s="107"/>
      <c r="N66" s="107"/>
      <c r="O66" s="162"/>
    </row>
    <row r="67" spans="1:15" ht="11.1" customHeight="1" thickBot="1">
      <c r="B67" s="109"/>
      <c r="C67" s="32"/>
    </row>
    <row r="68" spans="1:15" ht="11.1" customHeight="1" thickTop="1">
      <c r="A68" s="220">
        <f>EDATE(演算タグ!B1,-3)</f>
        <v>45627</v>
      </c>
      <c r="B68" s="220"/>
      <c r="C68" s="221">
        <f>演算タグ!B1</f>
        <v>45717</v>
      </c>
      <c r="D68" s="221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</row>
    <row r="69" spans="1:15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</row>
    <row r="70" spans="1:15" ht="11.1" customHeight="1">
      <c r="A70" s="80">
        <v>1</v>
      </c>
      <c r="B70" s="118" t="s">
        <v>61</v>
      </c>
      <c r="C70" s="81" t="s">
        <v>78</v>
      </c>
      <c r="D70" s="94" t="s">
        <v>370</v>
      </c>
      <c r="E70" s="94" t="s">
        <v>370</v>
      </c>
      <c r="F70" s="94" t="s">
        <v>370</v>
      </c>
      <c r="G70" s="94" t="s">
        <v>370</v>
      </c>
      <c r="H70" s="94" t="s">
        <v>370</v>
      </c>
      <c r="I70" s="192" t="s">
        <v>370</v>
      </c>
      <c r="J70" s="94"/>
      <c r="K70" s="94"/>
      <c r="L70" s="94"/>
      <c r="M70" s="94"/>
      <c r="N70" s="94"/>
      <c r="O70" s="202"/>
    </row>
    <row r="71" spans="1:15" ht="11.1" customHeight="1">
      <c r="A71" s="85">
        <v>2</v>
      </c>
      <c r="B71" s="121" t="s">
        <v>62</v>
      </c>
      <c r="C71" s="88" t="s">
        <v>78</v>
      </c>
      <c r="D71" s="90" t="s">
        <v>370</v>
      </c>
      <c r="E71" s="90" t="s">
        <v>370</v>
      </c>
      <c r="F71" s="90" t="s">
        <v>370</v>
      </c>
      <c r="G71" s="90" t="s">
        <v>370</v>
      </c>
      <c r="H71" s="90" t="s">
        <v>370</v>
      </c>
      <c r="I71" s="190" t="s">
        <v>370</v>
      </c>
      <c r="J71" s="90"/>
      <c r="K71" s="90"/>
      <c r="L71" s="90"/>
      <c r="M71" s="90"/>
      <c r="N71" s="90"/>
      <c r="O71" s="157"/>
    </row>
    <row r="72" spans="1:15" ht="11.1" customHeight="1">
      <c r="A72" s="85">
        <v>3</v>
      </c>
      <c r="B72" s="121" t="s">
        <v>63</v>
      </c>
      <c r="C72" s="88" t="s">
        <v>78</v>
      </c>
      <c r="D72" s="94" t="s">
        <v>370</v>
      </c>
      <c r="E72" s="94" t="s">
        <v>370</v>
      </c>
      <c r="F72" s="94" t="s">
        <v>370</v>
      </c>
      <c r="G72" s="94" t="s">
        <v>370</v>
      </c>
      <c r="H72" s="94" t="s">
        <v>370</v>
      </c>
      <c r="I72" s="192" t="s">
        <v>370</v>
      </c>
      <c r="J72" s="94"/>
      <c r="K72" s="94"/>
      <c r="L72" s="94"/>
      <c r="M72" s="94"/>
      <c r="N72" s="94"/>
      <c r="O72" s="159"/>
    </row>
    <row r="73" spans="1:15" ht="11.1" customHeight="1">
      <c r="A73" s="85">
        <v>4</v>
      </c>
      <c r="B73" s="121" t="s">
        <v>97</v>
      </c>
      <c r="C73" s="88" t="s">
        <v>78</v>
      </c>
      <c r="D73" s="90" t="s">
        <v>381</v>
      </c>
      <c r="E73" s="90" t="s">
        <v>381</v>
      </c>
      <c r="F73" s="90" t="s">
        <v>381</v>
      </c>
      <c r="G73" s="90" t="s">
        <v>381</v>
      </c>
      <c r="H73" s="90" t="s">
        <v>381</v>
      </c>
      <c r="I73" s="190" t="s">
        <v>381</v>
      </c>
      <c r="J73" s="90"/>
      <c r="K73" s="90"/>
      <c r="L73" s="90"/>
      <c r="M73" s="90"/>
      <c r="N73" s="90"/>
      <c r="O73" s="157"/>
    </row>
    <row r="74" spans="1:15" ht="11.1" customHeight="1">
      <c r="A74" s="85">
        <v>5</v>
      </c>
      <c r="B74" s="121" t="s">
        <v>49</v>
      </c>
      <c r="C74" s="88" t="s">
        <v>78</v>
      </c>
      <c r="D74" s="94" t="s">
        <v>382</v>
      </c>
      <c r="E74" s="94" t="s">
        <v>382</v>
      </c>
      <c r="F74" s="94" t="s">
        <v>382</v>
      </c>
      <c r="G74" s="94" t="s">
        <v>382</v>
      </c>
      <c r="H74" s="94" t="s">
        <v>382</v>
      </c>
      <c r="I74" s="192" t="s">
        <v>382</v>
      </c>
      <c r="J74" s="94"/>
      <c r="K74" s="94"/>
      <c r="L74" s="94"/>
      <c r="M74" s="94"/>
      <c r="N74" s="94"/>
      <c r="O74" s="159"/>
    </row>
    <row r="75" spans="1:15" ht="11.1" customHeight="1">
      <c r="A75" s="85">
        <v>6</v>
      </c>
      <c r="B75" s="121" t="s">
        <v>96</v>
      </c>
      <c r="C75" s="88" t="s">
        <v>78</v>
      </c>
      <c r="D75" s="94" t="s">
        <v>370</v>
      </c>
      <c r="E75" s="94" t="s">
        <v>370</v>
      </c>
      <c r="F75" s="94" t="s">
        <v>370</v>
      </c>
      <c r="G75" s="94" t="s">
        <v>370</v>
      </c>
      <c r="H75" s="94" t="s">
        <v>370</v>
      </c>
      <c r="I75" s="192" t="s">
        <v>370</v>
      </c>
      <c r="J75" s="94"/>
      <c r="K75" s="94"/>
      <c r="L75" s="94"/>
      <c r="M75" s="94"/>
      <c r="N75" s="94"/>
      <c r="O75" s="159"/>
    </row>
    <row r="76" spans="1:15" ht="11.1" customHeight="1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1"/>
    </row>
    <row r="77" spans="1:15" ht="11.1" customHeight="1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1"/>
    </row>
    <row r="78" spans="1:15" ht="11.1" customHeight="1">
      <c r="A78" s="85">
        <v>9</v>
      </c>
      <c r="B78" s="121" t="s">
        <v>52</v>
      </c>
      <c r="C78" s="88" t="s">
        <v>78</v>
      </c>
      <c r="D78" s="94" t="s">
        <v>370</v>
      </c>
      <c r="E78" s="94" t="s">
        <v>370</v>
      </c>
      <c r="F78" s="94" t="s">
        <v>370</v>
      </c>
      <c r="G78" s="94" t="s">
        <v>370</v>
      </c>
      <c r="H78" s="94" t="s">
        <v>370</v>
      </c>
      <c r="I78" s="192" t="s">
        <v>370</v>
      </c>
      <c r="J78" s="94"/>
      <c r="K78" s="94"/>
      <c r="L78" s="94"/>
      <c r="M78" s="94"/>
      <c r="N78" s="94"/>
      <c r="O78" s="159"/>
    </row>
    <row r="79" spans="1:15" ht="11.1" customHeight="1">
      <c r="A79" s="85">
        <v>10</v>
      </c>
      <c r="B79" s="121" t="s">
        <v>53</v>
      </c>
      <c r="C79" s="88" t="s">
        <v>78</v>
      </c>
      <c r="D79" s="94" t="s">
        <v>370</v>
      </c>
      <c r="E79" s="94" t="s">
        <v>370</v>
      </c>
      <c r="F79" s="94" t="s">
        <v>370</v>
      </c>
      <c r="G79" s="94" t="s">
        <v>370</v>
      </c>
      <c r="H79" s="94" t="s">
        <v>370</v>
      </c>
      <c r="I79" s="192" t="s">
        <v>370</v>
      </c>
      <c r="J79" s="94"/>
      <c r="K79" s="94"/>
      <c r="L79" s="94"/>
      <c r="M79" s="94"/>
      <c r="N79" s="94"/>
      <c r="O79" s="159"/>
    </row>
    <row r="80" spans="1:15" ht="11.1" customHeight="1">
      <c r="A80" s="85">
        <v>11</v>
      </c>
      <c r="B80" s="121" t="s">
        <v>94</v>
      </c>
      <c r="C80" s="101" t="s">
        <v>90</v>
      </c>
      <c r="D80" s="68" t="s">
        <v>370</v>
      </c>
      <c r="E80" s="68" t="s">
        <v>370</v>
      </c>
      <c r="F80" s="68" t="s">
        <v>370</v>
      </c>
      <c r="G80" s="68" t="s">
        <v>370</v>
      </c>
      <c r="H80" s="68" t="s">
        <v>370</v>
      </c>
      <c r="I80" s="187" t="s">
        <v>370</v>
      </c>
      <c r="J80" s="68"/>
      <c r="K80" s="68"/>
      <c r="L80" s="68"/>
      <c r="M80" s="68"/>
      <c r="N80" s="68"/>
      <c r="O80" s="123"/>
    </row>
    <row r="81" spans="1:15" ht="11.1" customHeight="1">
      <c r="A81" s="85">
        <v>12</v>
      </c>
      <c r="B81" s="121" t="s">
        <v>54</v>
      </c>
      <c r="C81" s="88" t="s">
        <v>78</v>
      </c>
      <c r="D81" s="68">
        <v>1</v>
      </c>
      <c r="E81" s="68">
        <v>0.6</v>
      </c>
      <c r="F81" s="68">
        <v>0.8</v>
      </c>
      <c r="G81" s="68">
        <v>0.8</v>
      </c>
      <c r="H81" s="68">
        <v>1</v>
      </c>
      <c r="I81" s="187">
        <v>0.6</v>
      </c>
      <c r="J81" s="68"/>
      <c r="K81" s="68"/>
      <c r="L81" s="68"/>
      <c r="M81" s="68"/>
      <c r="N81" s="68"/>
      <c r="O81" s="123"/>
    </row>
    <row r="82" spans="1:15" ht="11.1" customHeight="1">
      <c r="A82" s="85">
        <v>13</v>
      </c>
      <c r="B82" s="121" t="s">
        <v>64</v>
      </c>
      <c r="C82" s="88" t="s">
        <v>78</v>
      </c>
      <c r="D82" s="68" t="s">
        <v>370</v>
      </c>
      <c r="E82" s="68" t="s">
        <v>370</v>
      </c>
      <c r="F82" s="68" t="s">
        <v>370</v>
      </c>
      <c r="G82" s="68" t="s">
        <v>370</v>
      </c>
      <c r="H82" s="68" t="s">
        <v>370</v>
      </c>
      <c r="I82" s="187" t="s">
        <v>370</v>
      </c>
      <c r="J82" s="68"/>
      <c r="K82" s="68"/>
      <c r="L82" s="68"/>
      <c r="M82" s="68"/>
      <c r="N82" s="68"/>
      <c r="O82" s="123"/>
    </row>
    <row r="83" spans="1:15" ht="11.1" customHeight="1">
      <c r="A83" s="85">
        <v>14</v>
      </c>
      <c r="B83" s="121" t="s">
        <v>65</v>
      </c>
      <c r="C83" s="88" t="s">
        <v>78</v>
      </c>
      <c r="D83" s="94" t="s">
        <v>370</v>
      </c>
      <c r="E83" s="94" t="s">
        <v>370</v>
      </c>
      <c r="F83" s="94" t="s">
        <v>370</v>
      </c>
      <c r="G83" s="94" t="s">
        <v>370</v>
      </c>
      <c r="H83" s="94" t="s">
        <v>370</v>
      </c>
      <c r="I83" s="192" t="s">
        <v>370</v>
      </c>
      <c r="J83" s="94"/>
      <c r="K83" s="94"/>
      <c r="L83" s="94"/>
      <c r="M83" s="94"/>
      <c r="N83" s="94"/>
      <c r="O83" s="159"/>
    </row>
    <row r="84" spans="1:15" ht="11.1" customHeight="1">
      <c r="A84" s="85">
        <v>15</v>
      </c>
      <c r="B84" s="121" t="s">
        <v>55</v>
      </c>
      <c r="C84" s="88" t="s">
        <v>78</v>
      </c>
      <c r="D84" s="68" t="s">
        <v>370</v>
      </c>
      <c r="E84" s="68" t="s">
        <v>370</v>
      </c>
      <c r="F84" s="68" t="s">
        <v>370</v>
      </c>
      <c r="G84" s="68" t="s">
        <v>370</v>
      </c>
      <c r="H84" s="68" t="s">
        <v>370</v>
      </c>
      <c r="I84" s="187" t="s">
        <v>370</v>
      </c>
      <c r="J84" s="68"/>
      <c r="K84" s="68"/>
      <c r="L84" s="68"/>
      <c r="M84" s="68"/>
      <c r="N84" s="68"/>
      <c r="O84" s="123"/>
    </row>
    <row r="85" spans="1:15" ht="11.1" customHeight="1">
      <c r="A85" s="85">
        <v>16</v>
      </c>
      <c r="B85" s="121" t="s">
        <v>95</v>
      </c>
      <c r="C85" s="88" t="s">
        <v>78</v>
      </c>
      <c r="D85" s="94" t="s">
        <v>382</v>
      </c>
      <c r="E85" s="94" t="s">
        <v>382</v>
      </c>
      <c r="F85" s="94" t="s">
        <v>382</v>
      </c>
      <c r="G85" s="94" t="s">
        <v>382</v>
      </c>
      <c r="H85" s="94" t="s">
        <v>382</v>
      </c>
      <c r="I85" s="192" t="s">
        <v>382</v>
      </c>
      <c r="J85" s="94"/>
      <c r="K85" s="94"/>
      <c r="L85" s="94"/>
      <c r="M85" s="94"/>
      <c r="N85" s="94"/>
      <c r="O85" s="159"/>
    </row>
    <row r="86" spans="1:15" ht="11.1" customHeight="1">
      <c r="A86" s="85">
        <v>17</v>
      </c>
      <c r="B86" s="121" t="s">
        <v>66</v>
      </c>
      <c r="C86" s="88" t="s">
        <v>78</v>
      </c>
      <c r="D86" s="94" t="s">
        <v>382</v>
      </c>
      <c r="E86" s="94" t="s">
        <v>382</v>
      </c>
      <c r="F86" s="94" t="s">
        <v>382</v>
      </c>
      <c r="G86" s="94" t="s">
        <v>382</v>
      </c>
      <c r="H86" s="94" t="s">
        <v>382</v>
      </c>
      <c r="I86" s="192" t="s">
        <v>382</v>
      </c>
      <c r="J86" s="94"/>
      <c r="K86" s="94"/>
      <c r="L86" s="94"/>
      <c r="M86" s="94"/>
      <c r="N86" s="94"/>
      <c r="O86" s="159"/>
    </row>
    <row r="87" spans="1:15" ht="11.1" customHeight="1">
      <c r="A87" s="85">
        <v>18</v>
      </c>
      <c r="B87" s="121" t="s">
        <v>67</v>
      </c>
      <c r="C87" s="88" t="s">
        <v>78</v>
      </c>
      <c r="D87" s="68" t="s">
        <v>370</v>
      </c>
      <c r="E87" s="68" t="s">
        <v>370</v>
      </c>
      <c r="F87" s="68" t="s">
        <v>370</v>
      </c>
      <c r="G87" s="68" t="s">
        <v>370</v>
      </c>
      <c r="H87" s="68" t="s">
        <v>370</v>
      </c>
      <c r="I87" s="187" t="s">
        <v>370</v>
      </c>
      <c r="J87" s="68"/>
      <c r="K87" s="68"/>
      <c r="L87" s="68"/>
      <c r="M87" s="68"/>
      <c r="N87" s="68"/>
      <c r="O87" s="123"/>
    </row>
    <row r="88" spans="1:15" ht="11.1" customHeight="1">
      <c r="A88" s="85">
        <v>19</v>
      </c>
      <c r="B88" s="121" t="s">
        <v>98</v>
      </c>
      <c r="C88" s="101" t="s">
        <v>90</v>
      </c>
      <c r="D88" s="66" t="s">
        <v>370</v>
      </c>
      <c r="E88" s="66" t="s">
        <v>370</v>
      </c>
      <c r="F88" s="66" t="s">
        <v>370</v>
      </c>
      <c r="G88" s="66" t="s">
        <v>370</v>
      </c>
      <c r="H88" s="66" t="s">
        <v>370</v>
      </c>
      <c r="I88" s="112" t="s">
        <v>370</v>
      </c>
      <c r="J88" s="66"/>
      <c r="K88" s="66"/>
      <c r="L88" s="66"/>
      <c r="M88" s="66"/>
      <c r="N88" s="66"/>
      <c r="O88" s="151"/>
    </row>
    <row r="89" spans="1:15" ht="11.1" customHeight="1">
      <c r="A89" s="85">
        <v>20</v>
      </c>
      <c r="B89" s="121" t="s">
        <v>56</v>
      </c>
      <c r="C89" s="88" t="s">
        <v>78</v>
      </c>
      <c r="D89" s="66" t="s">
        <v>370</v>
      </c>
      <c r="E89" s="66" t="s">
        <v>370</v>
      </c>
      <c r="F89" s="66" t="s">
        <v>370</v>
      </c>
      <c r="G89" s="66" t="s">
        <v>370</v>
      </c>
      <c r="H89" s="66" t="s">
        <v>370</v>
      </c>
      <c r="I89" s="112" t="s">
        <v>370</v>
      </c>
      <c r="J89" s="66"/>
      <c r="K89" s="66"/>
      <c r="L89" s="66"/>
      <c r="M89" s="66"/>
      <c r="N89" s="66"/>
      <c r="O89" s="151"/>
    </row>
    <row r="90" spans="1:15" ht="11.1" customHeight="1">
      <c r="A90" s="85">
        <v>21</v>
      </c>
      <c r="B90" s="121" t="s">
        <v>43</v>
      </c>
      <c r="C90" s="124" t="s">
        <v>91</v>
      </c>
      <c r="D90" s="68" t="s">
        <v>383</v>
      </c>
      <c r="E90" s="68" t="s">
        <v>383</v>
      </c>
      <c r="F90" s="68" t="s">
        <v>383</v>
      </c>
      <c r="G90" s="68" t="s">
        <v>383</v>
      </c>
      <c r="H90" s="68" t="s">
        <v>383</v>
      </c>
      <c r="I90" s="187" t="s">
        <v>383</v>
      </c>
      <c r="J90" s="68"/>
      <c r="K90" s="68"/>
      <c r="L90" s="68"/>
      <c r="M90" s="68"/>
      <c r="N90" s="68"/>
      <c r="O90" s="123"/>
    </row>
    <row r="91" spans="1:15" ht="11.1" customHeight="1">
      <c r="A91" s="85">
        <v>22</v>
      </c>
      <c r="B91" s="121" t="s">
        <v>103</v>
      </c>
      <c r="C91" s="101" t="s">
        <v>90</v>
      </c>
      <c r="D91" s="68">
        <v>7.5</v>
      </c>
      <c r="E91" s="68">
        <v>7.4</v>
      </c>
      <c r="F91" s="68">
        <v>7.4</v>
      </c>
      <c r="G91" s="68">
        <v>7.2</v>
      </c>
      <c r="H91" s="68">
        <v>7.7</v>
      </c>
      <c r="I91" s="187">
        <v>7.3</v>
      </c>
      <c r="J91" s="68"/>
      <c r="K91" s="68"/>
      <c r="L91" s="68"/>
      <c r="M91" s="68"/>
      <c r="N91" s="68"/>
      <c r="O91" s="123"/>
    </row>
    <row r="92" spans="1:15" ht="11.1" customHeight="1">
      <c r="A92" s="85">
        <v>23</v>
      </c>
      <c r="B92" s="121" t="s">
        <v>175</v>
      </c>
      <c r="C92" s="101" t="s">
        <v>90</v>
      </c>
      <c r="D92" s="68" t="s">
        <v>370</v>
      </c>
      <c r="E92" s="68" t="s">
        <v>370</v>
      </c>
      <c r="F92" s="68" t="s">
        <v>370</v>
      </c>
      <c r="G92" s="68" t="s">
        <v>370</v>
      </c>
      <c r="H92" s="68" t="s">
        <v>370</v>
      </c>
      <c r="I92" s="187" t="s">
        <v>370</v>
      </c>
      <c r="J92" s="68"/>
      <c r="K92" s="68"/>
      <c r="L92" s="68"/>
      <c r="M92" s="68"/>
      <c r="N92" s="68"/>
      <c r="O92" s="123"/>
    </row>
    <row r="93" spans="1:15" ht="11.1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 t="s">
        <v>370</v>
      </c>
      <c r="F93" s="66" t="s">
        <v>370</v>
      </c>
      <c r="G93" s="66" t="s">
        <v>370</v>
      </c>
      <c r="H93" s="66" t="s">
        <v>370</v>
      </c>
      <c r="I93" s="112" t="s">
        <v>370</v>
      </c>
      <c r="J93" s="66"/>
      <c r="K93" s="66"/>
      <c r="L93" s="66"/>
      <c r="M93" s="66"/>
      <c r="N93" s="66"/>
      <c r="O93" s="151"/>
    </row>
    <row r="94" spans="1:15" ht="11.1" customHeight="1">
      <c r="A94" s="85">
        <v>25</v>
      </c>
      <c r="B94" s="121" t="s">
        <v>104</v>
      </c>
      <c r="C94" s="88" t="s">
        <v>78</v>
      </c>
      <c r="D94" s="94" t="s">
        <v>382</v>
      </c>
      <c r="E94" s="94" t="s">
        <v>382</v>
      </c>
      <c r="F94" s="94" t="s">
        <v>382</v>
      </c>
      <c r="G94" s="94" t="s">
        <v>382</v>
      </c>
      <c r="H94" s="94" t="s">
        <v>382</v>
      </c>
      <c r="I94" s="192" t="s">
        <v>382</v>
      </c>
      <c r="J94" s="94"/>
      <c r="K94" s="94"/>
      <c r="L94" s="94"/>
      <c r="M94" s="94"/>
      <c r="N94" s="94"/>
      <c r="O94" s="159"/>
    </row>
    <row r="95" spans="1:15" ht="11.1" customHeight="1">
      <c r="A95" s="85">
        <v>26</v>
      </c>
      <c r="B95" s="153" t="s">
        <v>68</v>
      </c>
      <c r="C95" s="88" t="s">
        <v>78</v>
      </c>
      <c r="D95" s="96" t="s">
        <v>370</v>
      </c>
      <c r="E95" s="96" t="s">
        <v>370</v>
      </c>
      <c r="F95" s="96" t="s">
        <v>370</v>
      </c>
      <c r="G95" s="96" t="s">
        <v>370</v>
      </c>
      <c r="H95" s="96" t="s">
        <v>370</v>
      </c>
      <c r="I95" s="193" t="s">
        <v>370</v>
      </c>
      <c r="J95" s="96"/>
      <c r="K95" s="96"/>
      <c r="L95" s="96"/>
      <c r="M95" s="96"/>
      <c r="N95" s="96"/>
      <c r="O95" s="160"/>
    </row>
    <row r="96" spans="1:15" ht="11.1" customHeight="1" thickBot="1">
      <c r="A96" s="129">
        <v>27</v>
      </c>
      <c r="B96" s="130" t="s">
        <v>176</v>
      </c>
      <c r="C96" s="105" t="s">
        <v>356</v>
      </c>
      <c r="D96" s="173" t="s">
        <v>370</v>
      </c>
      <c r="E96" s="173" t="s">
        <v>370</v>
      </c>
      <c r="F96" s="173" t="s">
        <v>370</v>
      </c>
      <c r="G96" s="173" t="s">
        <v>370</v>
      </c>
      <c r="H96" s="173" t="s">
        <v>370</v>
      </c>
      <c r="I96" s="196" t="s">
        <v>370</v>
      </c>
      <c r="J96" s="173"/>
      <c r="K96" s="173"/>
      <c r="L96" s="173"/>
      <c r="M96" s="173"/>
      <c r="N96" s="173"/>
      <c r="O96" s="174"/>
    </row>
    <row r="97" spans="1:15" ht="11.1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</row>
    <row r="98" spans="1:15" ht="11.1" customHeight="1">
      <c r="A98" s="80">
        <v>1</v>
      </c>
      <c r="B98" s="134" t="s">
        <v>178</v>
      </c>
      <c r="C98" s="154" t="s">
        <v>60</v>
      </c>
      <c r="D98" s="137" t="s">
        <v>370</v>
      </c>
      <c r="E98" s="137" t="s">
        <v>370</v>
      </c>
      <c r="F98" s="137" t="s">
        <v>370</v>
      </c>
      <c r="G98" s="137" t="s">
        <v>370</v>
      </c>
      <c r="H98" s="137" t="s">
        <v>370</v>
      </c>
      <c r="I98" s="197" t="s">
        <v>370</v>
      </c>
      <c r="J98" s="137"/>
      <c r="K98" s="137"/>
      <c r="L98" s="137"/>
      <c r="M98" s="137"/>
      <c r="N98" s="137"/>
      <c r="O98" s="203"/>
    </row>
    <row r="99" spans="1:15" ht="11.1" customHeight="1">
      <c r="A99" s="85">
        <v>2</v>
      </c>
      <c r="B99" s="138" t="s">
        <v>179</v>
      </c>
      <c r="C99" s="155" t="s">
        <v>60</v>
      </c>
      <c r="D99" s="68" t="s">
        <v>370</v>
      </c>
      <c r="E99" s="68" t="s">
        <v>370</v>
      </c>
      <c r="F99" s="68" t="s">
        <v>370</v>
      </c>
      <c r="G99" s="68" t="s">
        <v>370</v>
      </c>
      <c r="H99" s="68" t="s">
        <v>370</v>
      </c>
      <c r="I99" s="187" t="s">
        <v>370</v>
      </c>
      <c r="J99" s="68"/>
      <c r="K99" s="68"/>
      <c r="L99" s="68"/>
      <c r="M99" s="68"/>
      <c r="N99" s="68"/>
      <c r="O99" s="123"/>
    </row>
    <row r="100" spans="1:15" ht="11.1" customHeight="1">
      <c r="A100" s="85">
        <v>3</v>
      </c>
      <c r="B100" s="138" t="s">
        <v>59</v>
      </c>
      <c r="C100" s="155" t="s">
        <v>358</v>
      </c>
      <c r="D100" s="68">
        <v>5.2</v>
      </c>
      <c r="E100" s="68">
        <v>5.3</v>
      </c>
      <c r="F100" s="68">
        <v>4</v>
      </c>
      <c r="G100" s="68">
        <v>4.0999999999999996</v>
      </c>
      <c r="H100" s="68">
        <v>4.3</v>
      </c>
      <c r="I100" s="187">
        <v>4.3</v>
      </c>
      <c r="J100" s="68"/>
      <c r="K100" s="68"/>
      <c r="L100" s="68"/>
      <c r="M100" s="68"/>
      <c r="N100" s="68"/>
      <c r="O100" s="123"/>
    </row>
    <row r="101" spans="1:15" ht="11.1" customHeight="1">
      <c r="A101" s="85">
        <v>4</v>
      </c>
      <c r="B101" s="138" t="s">
        <v>219</v>
      </c>
      <c r="C101" s="155" t="s">
        <v>356</v>
      </c>
      <c r="D101" s="96">
        <v>0.22</v>
      </c>
      <c r="E101" s="96">
        <v>0.23</v>
      </c>
      <c r="F101" s="96">
        <v>0.13</v>
      </c>
      <c r="G101" s="96">
        <v>0.14000000000000001</v>
      </c>
      <c r="H101" s="96">
        <v>7.0000000000000007E-2</v>
      </c>
      <c r="I101" s="193">
        <v>0.08</v>
      </c>
      <c r="J101" s="96"/>
      <c r="K101" s="96"/>
      <c r="L101" s="96"/>
      <c r="M101" s="96"/>
      <c r="N101" s="96"/>
      <c r="O101" s="160"/>
    </row>
    <row r="102" spans="1:15" ht="11.1" customHeight="1">
      <c r="A102" s="85">
        <v>5</v>
      </c>
      <c r="B102" s="143" t="s">
        <v>177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1"/>
    </row>
    <row r="103" spans="1:15" ht="11.1" customHeight="1">
      <c r="A103" s="85">
        <v>6</v>
      </c>
      <c r="B103" s="156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1"/>
    </row>
    <row r="104" spans="1:15" ht="11.1" customHeight="1">
      <c r="A104" s="85">
        <v>7</v>
      </c>
      <c r="B104" s="143" t="s">
        <v>70</v>
      </c>
      <c r="C104" s="124" t="s">
        <v>60</v>
      </c>
      <c r="D104" s="66" t="s">
        <v>370</v>
      </c>
      <c r="E104" s="66" t="s">
        <v>370</v>
      </c>
      <c r="F104" s="66" t="s">
        <v>370</v>
      </c>
      <c r="G104" s="66" t="s">
        <v>370</v>
      </c>
      <c r="H104" s="66" t="s">
        <v>370</v>
      </c>
      <c r="I104" s="112" t="s">
        <v>370</v>
      </c>
      <c r="J104" s="66"/>
      <c r="K104" s="66"/>
      <c r="L104" s="66"/>
      <c r="M104" s="66"/>
      <c r="N104" s="66"/>
      <c r="O104" s="151"/>
    </row>
    <row r="105" spans="1:15" ht="11.1" customHeight="1" thickBot="1">
      <c r="A105" s="103">
        <v>8</v>
      </c>
      <c r="B105" s="144" t="s">
        <v>71</v>
      </c>
      <c r="C105" s="145" t="s">
        <v>60</v>
      </c>
      <c r="D105" s="108" t="s">
        <v>370</v>
      </c>
      <c r="E105" s="108" t="s">
        <v>370</v>
      </c>
      <c r="F105" s="108" t="s">
        <v>370</v>
      </c>
      <c r="G105" s="108" t="s">
        <v>370</v>
      </c>
      <c r="H105" s="108" t="s">
        <v>370</v>
      </c>
      <c r="I105" s="198" t="s">
        <v>370</v>
      </c>
      <c r="J105" s="108"/>
      <c r="K105" s="108"/>
      <c r="L105" s="108"/>
      <c r="M105" s="108"/>
      <c r="N105" s="108"/>
      <c r="O105" s="163"/>
    </row>
    <row r="106" spans="1:15" ht="11.1" customHeight="1"/>
    <row r="107" spans="1:15" ht="11.1" customHeight="1"/>
    <row r="108" spans="1:15" ht="11.1" customHeight="1"/>
    <row r="109" spans="1:15" ht="11.1" customHeight="1"/>
    <row r="110" spans="1:15" ht="11.1" customHeight="1"/>
    <row r="111" spans="1:15" ht="11.1" customHeight="1"/>
    <row r="112" spans="1:1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5" ht="11.1" customHeight="1" thickBot="1"/>
    <row r="130" spans="1:15" ht="11.1" customHeight="1" thickTop="1">
      <c r="A130" s="220">
        <f>EDATE(演算タグ!B1,-3)</f>
        <v>45627</v>
      </c>
      <c r="B130" s="220"/>
      <c r="C130" s="221">
        <f>演算タグ!B1</f>
        <v>45717</v>
      </c>
      <c r="D130" s="221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</row>
  </sheetData>
  <mergeCells count="30"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  <mergeCell ref="A130:B130"/>
    <mergeCell ref="C130:D130"/>
    <mergeCell ref="D4:D5"/>
    <mergeCell ref="N4:N5"/>
    <mergeCell ref="M4:M5"/>
    <mergeCell ref="L4:L5"/>
    <mergeCell ref="K4:K5"/>
    <mergeCell ref="E4:E5"/>
    <mergeCell ref="H6:H7"/>
    <mergeCell ref="K6:K7"/>
    <mergeCell ref="N6:N7"/>
    <mergeCell ref="M6:M7"/>
    <mergeCell ref="L6:L7"/>
    <mergeCell ref="I4:I5"/>
    <mergeCell ref="O4:O5"/>
    <mergeCell ref="I6:I7"/>
    <mergeCell ref="O6:O7"/>
  </mergeCells>
  <phoneticPr fontId="2"/>
  <conditionalFormatting sqref="J17:O17">
    <cfRule type="beginsWith" dxfId="179" priority="1333" operator="beginsWith" text="検出">
      <formula>LEFT(J17,LEN("検出"))="検出"</formula>
    </cfRule>
  </conditionalFormatting>
  <conditionalFormatting sqref="D63:N63">
    <cfRule type="containsText" dxfId="178" priority="200" operator="containsText" text="あり">
      <formula>NOT(ISERROR(SEARCH("あり",D63)))</formula>
    </cfRule>
  </conditionalFormatting>
  <conditionalFormatting sqref="D64:N64">
    <cfRule type="expression" dxfId="177" priority="1">
      <formula>D$64=""</formula>
    </cfRule>
    <cfRule type="containsText" priority="3" operator="containsText" text="異常なし">
      <formula>NOT(ISERROR(SEARCH("異常なし",D64)))</formula>
    </cfRule>
    <cfRule type="notContainsText" dxfId="176" priority="7" operator="notContains" text="異常なし">
      <formula>ISERROR(SEARCH("異常なし",D64))</formula>
    </cfRule>
  </conditionalFormatting>
  <conditionalFormatting sqref="L21">
    <cfRule type="containsText" dxfId="175" priority="1629" operator="containsText" text="0.001未満">
      <formula>NOT(ISERROR(SEARCH("0.001未満",L21)))</formula>
    </cfRule>
  </conditionalFormatting>
  <conditionalFormatting sqref="M21">
    <cfRule type="containsText" dxfId="174" priority="1603" operator="containsText" text="0.001未満">
      <formula>NOT(ISERROR(SEARCH("0.001未満",M21)))</formula>
    </cfRule>
  </conditionalFormatting>
  <conditionalFormatting sqref="J21">
    <cfRule type="containsText" dxfId="173" priority="1602" operator="containsText" text="0.001未満">
      <formula>NOT(ISERROR(SEARCH("0.001未満",J21)))</formula>
    </cfRule>
  </conditionalFormatting>
  <conditionalFormatting sqref="K21">
    <cfRule type="containsText" dxfId="172" priority="1601" operator="containsText" text="0.001未満">
      <formula>NOT(ISERROR(SEARCH("0.001未満",K21)))</formula>
    </cfRule>
  </conditionalFormatting>
  <conditionalFormatting sqref="N21">
    <cfRule type="containsText" dxfId="171" priority="1600" operator="containsText" text="0.001未満">
      <formula>NOT(ISERROR(SEARCH("0.001未満",N21)))</formula>
    </cfRule>
  </conditionalFormatting>
  <conditionalFormatting sqref="O21">
    <cfRule type="containsText" dxfId="170" priority="1591" operator="containsText" text="0.001未満">
      <formula>NOT(ISERROR(SEARCH("0.001未満",O21)))</formula>
    </cfRule>
  </conditionalFormatting>
  <conditionalFormatting sqref="D104:N105">
    <cfRule type="beginsWith" dxfId="169" priority="1331" operator="beginsWith" text="検出">
      <formula>LEFT(D104,LEN("検出"))="検出"</formula>
    </cfRule>
  </conditionalFormatting>
  <conditionalFormatting sqref="M21">
    <cfRule type="containsText" dxfId="168" priority="1332" operator="containsText" text="0.001未満">
      <formula>NOT(ISERROR(SEARCH("0.001未満",M21)))</formula>
    </cfRule>
  </conditionalFormatting>
  <conditionalFormatting sqref="M21">
    <cfRule type="containsText" dxfId="167" priority="1329" operator="containsText" text="0.001未満">
      <formula>NOT(ISERROR(SEARCH("0.001未満",M21)))</formula>
    </cfRule>
  </conditionalFormatting>
  <conditionalFormatting sqref="J21">
    <cfRule type="containsText" dxfId="166" priority="1328" operator="containsText" text="0.001未満">
      <formula>NOT(ISERROR(SEARCH("0.001未満",J21)))</formula>
    </cfRule>
  </conditionalFormatting>
  <conditionalFormatting sqref="K21">
    <cfRule type="containsText" dxfId="165" priority="1327" operator="containsText" text="0.001未満">
      <formula>NOT(ISERROR(SEARCH("0.001未満",K21)))</formula>
    </cfRule>
  </conditionalFormatting>
  <conditionalFormatting sqref="N21">
    <cfRule type="containsText" dxfId="164" priority="1326" operator="containsText" text="0.001未満">
      <formula>NOT(ISERROR(SEARCH("0.001未満",N21)))</formula>
    </cfRule>
  </conditionalFormatting>
  <conditionalFormatting sqref="N21">
    <cfRule type="containsText" dxfId="163" priority="1325" operator="containsText" text="0.001未満">
      <formula>NOT(ISERROR(SEARCH("0.001未満",N21)))</formula>
    </cfRule>
  </conditionalFormatting>
  <conditionalFormatting sqref="N21">
    <cfRule type="containsText" dxfId="162" priority="1324" operator="containsText" text="0.001未満">
      <formula>NOT(ISERROR(SEARCH("0.001未満",N21)))</formula>
    </cfRule>
  </conditionalFormatting>
  <conditionalFormatting sqref="D17">
    <cfRule type="beginsWith" dxfId="161" priority="1142" operator="beginsWith" text="検出">
      <formula>LEFT(D17,LEN("検出"))="検出"</formula>
    </cfRule>
  </conditionalFormatting>
  <conditionalFormatting sqref="D21">
    <cfRule type="containsText" dxfId="160" priority="1170" operator="containsText" text="0.001未満">
      <formula>NOT(ISERROR(SEARCH("0.001未満",D21)))</formula>
    </cfRule>
  </conditionalFormatting>
  <conditionalFormatting sqref="D21">
    <cfRule type="containsText" dxfId="159" priority="1147" operator="containsText" text="0.001未満">
      <formula>NOT(ISERROR(SEARCH("0.001未満",D21)))</formula>
    </cfRule>
  </conditionalFormatting>
  <conditionalFormatting sqref="D21">
    <cfRule type="containsText" dxfId="158" priority="1138" operator="containsText" text="0.001未満">
      <formula>NOT(ISERROR(SEARCH("0.001未満",D21)))</formula>
    </cfRule>
  </conditionalFormatting>
  <conditionalFormatting sqref="D21">
    <cfRule type="containsText" dxfId="157" priority="1137" operator="containsText" text="0.001未満">
      <formula>NOT(ISERROR(SEARCH("0.001未満",D21)))</formula>
    </cfRule>
  </conditionalFormatting>
  <conditionalFormatting sqref="E17">
    <cfRule type="beginsWith" dxfId="156" priority="955" operator="beginsWith" text="検出">
      <formula>LEFT(E17,LEN("検出"))="検出"</formula>
    </cfRule>
  </conditionalFormatting>
  <conditionalFormatting sqref="E21">
    <cfRule type="containsText" dxfId="155" priority="983" operator="containsText" text="0.001未満">
      <formula>NOT(ISERROR(SEARCH("0.001未満",E21)))</formula>
    </cfRule>
  </conditionalFormatting>
  <conditionalFormatting sqref="E21">
    <cfRule type="containsText" dxfId="154" priority="960" operator="containsText" text="0.001未満">
      <formula>NOT(ISERROR(SEARCH("0.001未満",E21)))</formula>
    </cfRule>
  </conditionalFormatting>
  <conditionalFormatting sqref="E21">
    <cfRule type="containsText" dxfId="153" priority="951" operator="containsText" text="0.001未満">
      <formula>NOT(ISERROR(SEARCH("0.001未満",E21)))</formula>
    </cfRule>
  </conditionalFormatting>
  <conditionalFormatting sqref="E21">
    <cfRule type="containsText" dxfId="152" priority="950" operator="containsText" text="0.001未満">
      <formula>NOT(ISERROR(SEARCH("0.001未満",E21)))</formula>
    </cfRule>
  </conditionalFormatting>
  <conditionalFormatting sqref="F17">
    <cfRule type="beginsWith" dxfId="151" priority="768" operator="beginsWith" text="検出">
      <formula>LEFT(F17,LEN("検出"))="検出"</formula>
    </cfRule>
  </conditionalFormatting>
  <conditionalFormatting sqref="F21">
    <cfRule type="containsText" dxfId="150" priority="796" operator="containsText" text="0.001未満">
      <formula>NOT(ISERROR(SEARCH("0.001未満",F21)))</formula>
    </cfRule>
  </conditionalFormatting>
  <conditionalFormatting sqref="F21">
    <cfRule type="containsText" dxfId="149" priority="773" operator="containsText" text="0.001未満">
      <formula>NOT(ISERROR(SEARCH("0.001未満",F21)))</formula>
    </cfRule>
  </conditionalFormatting>
  <conditionalFormatting sqref="F21">
    <cfRule type="containsText" dxfId="148" priority="764" operator="containsText" text="0.001未満">
      <formula>NOT(ISERROR(SEARCH("0.001未満",F21)))</formula>
    </cfRule>
  </conditionalFormatting>
  <conditionalFormatting sqref="F21">
    <cfRule type="containsText" dxfId="147" priority="763" operator="containsText" text="0.001未満">
      <formula>NOT(ISERROR(SEARCH("0.001未満",F21)))</formula>
    </cfRule>
  </conditionalFormatting>
  <conditionalFormatting sqref="G17">
    <cfRule type="beginsWith" dxfId="146" priority="581" operator="beginsWith" text="検出">
      <formula>LEFT(G17,LEN("検出"))="検出"</formula>
    </cfRule>
  </conditionalFormatting>
  <conditionalFormatting sqref="G21">
    <cfRule type="containsText" dxfId="145" priority="609" operator="containsText" text="0.001未満">
      <formula>NOT(ISERROR(SEARCH("0.001未満",G21)))</formula>
    </cfRule>
  </conditionalFormatting>
  <conditionalFormatting sqref="G21">
    <cfRule type="containsText" dxfId="144" priority="586" operator="containsText" text="0.001未満">
      <formula>NOT(ISERROR(SEARCH("0.001未満",G21)))</formula>
    </cfRule>
  </conditionalFormatting>
  <conditionalFormatting sqref="G21">
    <cfRule type="containsText" dxfId="143" priority="577" operator="containsText" text="0.001未満">
      <formula>NOT(ISERROR(SEARCH("0.001未満",G21)))</formula>
    </cfRule>
  </conditionalFormatting>
  <conditionalFormatting sqref="G21">
    <cfRule type="containsText" dxfId="142" priority="576" operator="containsText" text="0.001未満">
      <formula>NOT(ISERROR(SEARCH("0.001未満",G21)))</formula>
    </cfRule>
  </conditionalFormatting>
  <conditionalFormatting sqref="I17">
    <cfRule type="beginsWith" dxfId="141" priority="203" operator="beginsWith" text="検出">
      <formula>LEFT(I17,LEN("検出"))="検出"</formula>
    </cfRule>
  </conditionalFormatting>
  <conditionalFormatting sqref="I21">
    <cfRule type="containsText" dxfId="140" priority="231" operator="containsText" text="0.001未満">
      <formula>NOT(ISERROR(SEARCH("0.001未満",I21)))</formula>
    </cfRule>
  </conditionalFormatting>
  <conditionalFormatting sqref="I21">
    <cfRule type="containsText" dxfId="139" priority="208" operator="containsText" text="0.001未満">
      <formula>NOT(ISERROR(SEARCH("0.001未満",I21)))</formula>
    </cfRule>
  </conditionalFormatting>
  <conditionalFormatting sqref="I21">
    <cfRule type="containsText" dxfId="138" priority="199" operator="containsText" text="0.001未満">
      <formula>NOT(ISERROR(SEARCH("0.001未満",I21)))</formula>
    </cfRule>
  </conditionalFormatting>
  <conditionalFormatting sqref="I21">
    <cfRule type="containsText" dxfId="137" priority="198" operator="containsText" text="0.001未満">
      <formula>NOT(ISERROR(SEARCH("0.001未満",I21)))</formula>
    </cfRule>
  </conditionalFormatting>
  <conditionalFormatting sqref="H17">
    <cfRule type="beginsWith" dxfId="136" priority="14" operator="beginsWith" text="検出">
      <formula>LEFT(H17,LEN("検出"))="検出"</formula>
    </cfRule>
  </conditionalFormatting>
  <conditionalFormatting sqref="H21">
    <cfRule type="containsText" dxfId="135" priority="42" operator="containsText" text="0.001未満">
      <formula>NOT(ISERROR(SEARCH("0.001未満",H21)))</formula>
    </cfRule>
  </conditionalFormatting>
  <conditionalFormatting sqref="H21">
    <cfRule type="containsText" dxfId="134" priority="19" operator="containsText" text="0.001未満">
      <formula>NOT(ISERROR(SEARCH("0.001未満",H21)))</formula>
    </cfRule>
  </conditionalFormatting>
  <conditionalFormatting sqref="H21">
    <cfRule type="containsText" dxfId="133" priority="10" operator="containsText" text="0.001未満">
      <formula>NOT(ISERROR(SEARCH("0.001未満",H21)))</formula>
    </cfRule>
  </conditionalFormatting>
  <conditionalFormatting sqref="H21">
    <cfRule type="containsText" dxfId="132" priority="9" operator="containsText" text="0.001未満">
      <formula>NOT(ISERROR(SEARCH("0.001未満",H21)))</formula>
    </cfRule>
  </conditionalFormatting>
  <conditionalFormatting sqref="D16:N67 D69:N105 E68:N68">
    <cfRule type="containsBlanks" dxfId="131" priority="2">
      <formula>LEN(TRIM(D16))=0</formula>
    </cfRule>
    <cfRule type="endsWith" dxfId="130" priority="6" operator="endsWith" text="未満">
      <formula>RIGHT(D16,LEN("未満"))="未満"</formula>
    </cfRule>
  </conditionalFormatting>
  <conditionalFormatting sqref="J18:O18 D18:H18">
    <cfRule type="containsText" dxfId="129" priority="2034" operator="containsText" text="0.0003未満">
      <formula>NOT(ISERROR(SEARCH("0.0003未満",D18)))</formula>
    </cfRule>
    <cfRule type="cellIs" dxfId="128" priority="2035" operator="greaterThan">
      <formula>#REF!</formula>
    </cfRule>
    <cfRule type="cellIs" dxfId="127" priority="2036" operator="greaterThan">
      <formula>#REF!</formula>
    </cfRule>
  </conditionalFormatting>
  <conditionalFormatting sqref="D19:O19">
    <cfRule type="containsText" dxfId="126" priority="2037" operator="containsText" text="0.00005未満">
      <formula>NOT(ISERROR(SEARCH("0.00005未満",D19)))</formula>
    </cfRule>
    <cfRule type="cellIs" dxfId="125" priority="2038" operator="greaterThan">
      <formula>#REF!</formula>
    </cfRule>
    <cfRule type="cellIs" dxfId="124" priority="2039" operator="greaterThan">
      <formula>#REF!</formula>
    </cfRule>
  </conditionalFormatting>
  <conditionalFormatting sqref="D20:O20">
    <cfRule type="containsText" dxfId="123" priority="2040" operator="containsText" text="0.001未満">
      <formula>NOT(ISERROR(SEARCH("0.001未満",D20)))</formula>
    </cfRule>
    <cfRule type="cellIs" dxfId="122" priority="2041" operator="greaterThan">
      <formula>#REF!</formula>
    </cfRule>
    <cfRule type="cellIs" dxfId="121" priority="2042" operator="greaterThan">
      <formula>#REF!</formula>
    </cfRule>
  </conditionalFormatting>
  <conditionalFormatting sqref="D21:O21">
    <cfRule type="cellIs" dxfId="120" priority="2043" operator="greaterThan">
      <formula>#REF!</formula>
    </cfRule>
    <cfRule type="cellIs" dxfId="119" priority="2044" operator="greaterThan">
      <formula>#REF!</formula>
    </cfRule>
  </conditionalFormatting>
  <conditionalFormatting sqref="D22:O22">
    <cfRule type="containsText" dxfId="118" priority="2045" operator="containsText" text="0.001未満">
      <formula>NOT(ISERROR(SEARCH("0.001未満",D22)))</formula>
    </cfRule>
    <cfRule type="cellIs" dxfId="117" priority="2046" operator="greaterThan">
      <formula>#REF!</formula>
    </cfRule>
    <cfRule type="cellIs" dxfId="116" priority="2047" operator="greaterThan">
      <formula>#REF!</formula>
    </cfRule>
  </conditionalFormatting>
  <conditionalFormatting sqref="D23:O23">
    <cfRule type="containsText" dxfId="115" priority="2048" operator="containsText" text="0.005未満">
      <formula>NOT(ISERROR(SEARCH("0.005未満",D23)))</formula>
    </cfRule>
    <cfRule type="cellIs" dxfId="114" priority="2049" operator="greaterThan">
      <formula>#REF!</formula>
    </cfRule>
    <cfRule type="cellIs" dxfId="113" priority="2050" operator="greaterThan">
      <formula>#REF!</formula>
    </cfRule>
  </conditionalFormatting>
  <conditionalFormatting sqref="D24:O24">
    <cfRule type="containsText" dxfId="112" priority="2051" operator="containsText" text="0.004未満">
      <formula>NOT(ISERROR(SEARCH("0.004未満",D24)))</formula>
    </cfRule>
    <cfRule type="cellIs" dxfId="111" priority="2052" operator="greaterThan">
      <formula>#REF!</formula>
    </cfRule>
    <cfRule type="cellIs" dxfId="110" priority="2053" operator="greaterThan">
      <formula>#REF!</formula>
    </cfRule>
  </conditionalFormatting>
  <conditionalFormatting sqref="D25:O25">
    <cfRule type="containsText" dxfId="109" priority="2054" operator="containsText" text="0.001未満">
      <formula>NOT(ISERROR(SEARCH("0.001未満",D25)))</formula>
    </cfRule>
    <cfRule type="cellIs" dxfId="108" priority="2055" operator="greaterThan">
      <formula>#REF!</formula>
    </cfRule>
    <cfRule type="cellIs" dxfId="107" priority="2056" operator="greaterThan">
      <formula>#REF!</formula>
    </cfRule>
  </conditionalFormatting>
  <conditionalFormatting sqref="D26:O26">
    <cfRule type="containsText" dxfId="106" priority="2057" operator="containsText" text="0.02未満">
      <formula>NOT(ISERROR(SEARCH("0.02未満",D26)))</formula>
    </cfRule>
    <cfRule type="cellIs" dxfId="105" priority="2058" operator="greaterThan">
      <formula>#REF!</formula>
    </cfRule>
    <cfRule type="cellIs" dxfId="104" priority="2059" operator="greaterThan">
      <formula>#REF!</formula>
    </cfRule>
  </conditionalFormatting>
  <conditionalFormatting sqref="D27:O27">
    <cfRule type="containsText" dxfId="103" priority="2060" operator="containsText" text="0.05未満">
      <formula>NOT(ISERROR(SEARCH("0.05未満",D27)))</formula>
    </cfRule>
    <cfRule type="cellIs" dxfId="102" priority="2061" operator="greaterThan">
      <formula>#REF!</formula>
    </cfRule>
    <cfRule type="cellIs" dxfId="101" priority="2062" operator="greaterThan">
      <formula>#REF!</formula>
    </cfRule>
  </conditionalFormatting>
  <conditionalFormatting sqref="D28:O28">
    <cfRule type="containsText" dxfId="100" priority="2063" operator="containsText" text="0.01未満">
      <formula>NOT(ISERROR(SEARCH("0.01未満",D28)))</formula>
    </cfRule>
    <cfRule type="cellIs" dxfId="99" priority="2064" operator="greaterThan">
      <formula>#REF!</formula>
    </cfRule>
    <cfRule type="cellIs" dxfId="98" priority="2065" operator="greaterThan">
      <formula>#REF!</formula>
    </cfRule>
  </conditionalFormatting>
  <conditionalFormatting sqref="D29:O29">
    <cfRule type="containsText" dxfId="97" priority="2066" operator="containsText" text="0.0002未満">
      <formula>NOT(ISERROR(SEARCH("0.0002未満",D29)))</formula>
    </cfRule>
    <cfRule type="cellIs" dxfId="96" priority="2067" operator="greaterThan">
      <formula>#REF!</formula>
    </cfRule>
    <cfRule type="cellIs" dxfId="95" priority="2068" operator="greaterThan">
      <formula>#REF!</formula>
    </cfRule>
  </conditionalFormatting>
  <conditionalFormatting sqref="D30:O30">
    <cfRule type="containsText" dxfId="94" priority="2069" operator="containsText" text="0.001未満">
      <formula>NOT(ISERROR(SEARCH("0.001未満",D30)))</formula>
    </cfRule>
    <cfRule type="cellIs" dxfId="93" priority="2070" operator="greaterThan">
      <formula>#REF!</formula>
    </cfRule>
    <cfRule type="cellIs" dxfId="92" priority="2071" operator="greaterThan">
      <formula>#REF!</formula>
    </cfRule>
  </conditionalFormatting>
  <conditionalFormatting sqref="D31:O31">
    <cfRule type="containsText" dxfId="91" priority="2072" operator="containsText" text="0.004未満">
      <formula>NOT(ISERROR(SEARCH("0.004未満",D31)))</formula>
    </cfRule>
    <cfRule type="cellIs" dxfId="90" priority="2073" operator="greaterThan">
      <formula>#REF!</formula>
    </cfRule>
    <cfRule type="cellIs" dxfId="89" priority="2074" operator="greaterThan">
      <formula>#REF!</formula>
    </cfRule>
  </conditionalFormatting>
  <conditionalFormatting sqref="D32:O32">
    <cfRule type="containsText" dxfId="88" priority="2075" operator="containsText" text="0.001未満">
      <formula>NOT(ISERROR(SEARCH("0.001未満",D32)))</formula>
    </cfRule>
    <cfRule type="cellIs" dxfId="87" priority="2076" operator="greaterThan">
      <formula>#REF!</formula>
    </cfRule>
    <cfRule type="cellIs" dxfId="86" priority="2077" operator="greaterThan">
      <formula>#REF!</formula>
    </cfRule>
  </conditionalFormatting>
  <conditionalFormatting sqref="D33:O33">
    <cfRule type="containsText" dxfId="85" priority="2078" operator="containsText" text="0.001未満">
      <formula>NOT(ISERROR(SEARCH("0.001未満",D33)))</formula>
    </cfRule>
    <cfRule type="cellIs" dxfId="84" priority="2079" operator="greaterThan">
      <formula>#REF!</formula>
    </cfRule>
    <cfRule type="cellIs" dxfId="83" priority="2080" operator="greaterThan">
      <formula>#REF!</formula>
    </cfRule>
  </conditionalFormatting>
  <conditionalFormatting sqref="D34:O34">
    <cfRule type="containsText" dxfId="82" priority="2081" operator="containsText" text="0.001未満">
      <formula>NOT(ISERROR(SEARCH("0.001未満",D34)))</formula>
    </cfRule>
    <cfRule type="cellIs" dxfId="81" priority="2082" operator="greaterThan">
      <formula>#REF!</formula>
    </cfRule>
    <cfRule type="cellIs" dxfId="80" priority="2083" operator="greaterThan">
      <formula>#REF!</formula>
    </cfRule>
  </conditionalFormatting>
  <conditionalFormatting sqref="D35:O35">
    <cfRule type="containsText" dxfId="79" priority="2084" operator="containsText" text="0.001未満">
      <formula>NOT(ISERROR(SEARCH("0.001未満",D35)))</formula>
    </cfRule>
    <cfRule type="cellIs" dxfId="78" priority="2085" operator="greaterThan">
      <formula>#REF!</formula>
    </cfRule>
    <cfRule type="cellIs" dxfId="77" priority="2086" operator="greaterThan">
      <formula>#REF!</formula>
    </cfRule>
  </conditionalFormatting>
  <conditionalFormatting sqref="D36:O36">
    <cfRule type="containsText" dxfId="76" priority="2087" operator="containsText" text="0.05未満">
      <formula>NOT(ISERROR(SEARCH("0.05未満",D36)))</formula>
    </cfRule>
    <cfRule type="cellIs" dxfId="75" priority="2088" operator="greaterThan">
      <formula>#REF!</formula>
    </cfRule>
    <cfRule type="cellIs" dxfId="74" priority="2089" operator="greaterThan">
      <formula>#REF!</formula>
    </cfRule>
  </conditionalFormatting>
  <conditionalFormatting sqref="D37:O37">
    <cfRule type="containsText" dxfId="73" priority="2090" operator="containsText" text="0.002未満">
      <formula>NOT(ISERROR(SEARCH("0.002未満",D37)))</formula>
    </cfRule>
    <cfRule type="cellIs" dxfId="72" priority="2091" operator="greaterThan">
      <formula>#REF!</formula>
    </cfRule>
    <cfRule type="cellIs" dxfId="71" priority="2092" operator="greaterThan">
      <formula>#REF!</formula>
    </cfRule>
  </conditionalFormatting>
  <conditionalFormatting sqref="D38:O38">
    <cfRule type="containsText" dxfId="70" priority="2093" operator="containsText" text="0.001未満">
      <formula>NOT(ISERROR(SEARCH("0.001未満",D38)))</formula>
    </cfRule>
    <cfRule type="cellIs" dxfId="69" priority="2094" operator="greaterThan">
      <formula>#REF!</formula>
    </cfRule>
    <cfRule type="cellIs" dxfId="68" priority="2095" operator="greaterThan">
      <formula>#REF!</formula>
    </cfRule>
  </conditionalFormatting>
  <conditionalFormatting sqref="D39:O39">
    <cfRule type="containsText" dxfId="67" priority="2096" operator="containsText" text="0.002未満">
      <formula>NOT(ISERROR(SEARCH("0.002未満",D39)))</formula>
    </cfRule>
    <cfRule type="cellIs" dxfId="66" priority="2097" operator="greaterThan">
      <formula>#REF!</formula>
    </cfRule>
    <cfRule type="cellIs" dxfId="65" priority="2098" operator="greaterThan">
      <formula>#REF!</formula>
    </cfRule>
  </conditionalFormatting>
  <conditionalFormatting sqref="D40:O40">
    <cfRule type="containsText" dxfId="64" priority="2099" operator="containsText" text="0.001未満">
      <formula>NOT(ISERROR(SEARCH("0.001未満",D40)))</formula>
    </cfRule>
    <cfRule type="cellIs" dxfId="63" priority="2100" operator="greaterThan">
      <formula>#REF!</formula>
    </cfRule>
    <cfRule type="cellIs" dxfId="62" priority="2101" operator="greaterThan">
      <formula>#REF!</formula>
    </cfRule>
  </conditionalFormatting>
  <conditionalFormatting sqref="D41:O41">
    <cfRule type="containsText" dxfId="61" priority="2102" operator="containsText" text="0.001未満">
      <formula>NOT(ISERROR(SEARCH("0.001未満",D41)))</formula>
    </cfRule>
    <cfRule type="cellIs" dxfId="60" priority="2103" operator="greaterThan">
      <formula>#REF!</formula>
    </cfRule>
    <cfRule type="cellIs" dxfId="59" priority="2104" operator="greaterThan">
      <formula>#REF!</formula>
    </cfRule>
  </conditionalFormatting>
  <conditionalFormatting sqref="D42:O42">
    <cfRule type="containsText" dxfId="58" priority="2105" operator="containsText" text="0.001未満">
      <formula>NOT(ISERROR(SEARCH("0.001未満",D42)))</formula>
    </cfRule>
    <cfRule type="cellIs" dxfId="57" priority="2106" operator="greaterThan">
      <formula>#REF!</formula>
    </cfRule>
    <cfRule type="cellIs" dxfId="56" priority="2107" operator="greaterThan">
      <formula>#REF!</formula>
    </cfRule>
  </conditionalFormatting>
  <conditionalFormatting sqref="D43:O43">
    <cfRule type="containsText" dxfId="55" priority="2108" operator="containsText" text="0.002未満">
      <formula>NOT(ISERROR(SEARCH("0.002未満",D43)))</formula>
    </cfRule>
    <cfRule type="cellIs" dxfId="54" priority="2109" operator="greaterThan">
      <formula>#REF!</formula>
    </cfRule>
    <cfRule type="cellIs" dxfId="53" priority="2110" operator="greaterThan">
      <formula>#REF!</formula>
    </cfRule>
  </conditionalFormatting>
  <conditionalFormatting sqref="D44:O44">
    <cfRule type="containsText" dxfId="52" priority="2111" operator="containsText" text="0.001未満">
      <formula>NOT(ISERROR(SEARCH("0.001未満",D44)))</formula>
    </cfRule>
    <cfRule type="cellIs" dxfId="51" priority="2112" operator="greaterThan">
      <formula>#REF!</formula>
    </cfRule>
    <cfRule type="cellIs" dxfId="50" priority="2113" operator="greaterThan">
      <formula>#REF!</formula>
    </cfRule>
  </conditionalFormatting>
  <conditionalFormatting sqref="D45:O45">
    <cfRule type="cellIs" dxfId="49" priority="2114" operator="greaterThan">
      <formula>#REF!</formula>
    </cfRule>
    <cfRule type="cellIs" dxfId="48" priority="2115" operator="greaterThan">
      <formula>#REF!</formula>
    </cfRule>
  </conditionalFormatting>
  <conditionalFormatting sqref="D46:O46">
    <cfRule type="cellIs" dxfId="47" priority="2116" operator="greaterThan">
      <formula>#REF!</formula>
    </cfRule>
    <cfRule type="cellIs" dxfId="46" priority="2117" operator="greaterThan">
      <formula>#REF!</formula>
    </cfRule>
  </conditionalFormatting>
  <conditionalFormatting sqref="D47:O47">
    <cfRule type="cellIs" dxfId="45" priority="2118" operator="greaterThan">
      <formula>#REF!</formula>
    </cfRule>
    <cfRule type="cellIs" dxfId="44" priority="2119" operator="greaterThan">
      <formula>#REF!</formula>
    </cfRule>
  </conditionalFormatting>
  <conditionalFormatting sqref="D48:O48">
    <cfRule type="cellIs" dxfId="43" priority="2120" operator="greaterThan">
      <formula>#REF!</formula>
    </cfRule>
    <cfRule type="cellIs" dxfId="42" priority="2121" operator="greaterThan">
      <formula>#REF!</formula>
    </cfRule>
  </conditionalFormatting>
  <conditionalFormatting sqref="D49:O49">
    <cfRule type="cellIs" dxfId="41" priority="2122" operator="greaterThan">
      <formula>#REF!</formula>
    </cfRule>
    <cfRule type="cellIs" dxfId="40" priority="2123" operator="greaterThan">
      <formula>#REF!</formula>
    </cfRule>
  </conditionalFormatting>
  <conditionalFormatting sqref="D50:O50">
    <cfRule type="cellIs" dxfId="39" priority="2124" operator="greaterThan">
      <formula>#REF!</formula>
    </cfRule>
    <cfRule type="cellIs" dxfId="38" priority="2125" operator="greaterThan">
      <formula>#REF!</formula>
    </cfRule>
  </conditionalFormatting>
  <conditionalFormatting sqref="D51:O51">
    <cfRule type="cellIs" dxfId="37" priority="2126" operator="greaterThan">
      <formula>#REF!</formula>
    </cfRule>
    <cfRule type="cellIs" dxfId="36" priority="2127" operator="greaterThan">
      <formula>#REF!</formula>
    </cfRule>
  </conditionalFormatting>
  <conditionalFormatting sqref="D52:O52">
    <cfRule type="cellIs" dxfId="35" priority="2128" operator="greaterThan">
      <formula>#REF!</formula>
    </cfRule>
    <cfRule type="cellIs" dxfId="34" priority="2129" operator="greaterThan">
      <formula>#REF!</formula>
    </cfRule>
  </conditionalFormatting>
  <conditionalFormatting sqref="D53:O53">
    <cfRule type="cellIs" dxfId="33" priority="2130" operator="greaterThan">
      <formula>#REF!</formula>
    </cfRule>
    <cfRule type="cellIs" dxfId="32" priority="2131" operator="greaterThan">
      <formula>#REF!</formula>
    </cfRule>
  </conditionalFormatting>
  <conditionalFormatting sqref="D54:O54">
    <cfRule type="cellIs" dxfId="31" priority="2132" operator="greaterThan">
      <formula>#REF!</formula>
    </cfRule>
    <cfRule type="cellIs" dxfId="30" priority="2133" operator="greaterThan">
      <formula>#REF!</formula>
    </cfRule>
  </conditionalFormatting>
  <conditionalFormatting sqref="D55:O55">
    <cfRule type="cellIs" dxfId="29" priority="2134" operator="greaterThan">
      <formula>#REF!</formula>
    </cfRule>
    <cfRule type="cellIs" dxfId="28" priority="2135" operator="greaterThan">
      <formula>#REF!</formula>
    </cfRule>
  </conditionalFormatting>
  <conditionalFormatting sqref="D56:O56">
    <cfRule type="cellIs" dxfId="27" priority="2136" operator="greaterThan">
      <formula>#REF!</formula>
    </cfRule>
    <cfRule type="cellIs" dxfId="26" priority="2137" operator="greaterThan">
      <formula>#REF!</formula>
    </cfRule>
  </conditionalFormatting>
  <conditionalFormatting sqref="D57:O57">
    <cfRule type="cellIs" dxfId="25" priority="2138" operator="greaterThan">
      <formula>#REF!</formula>
    </cfRule>
    <cfRule type="cellIs" dxfId="24" priority="2139" operator="greaterThan">
      <formula>#REF!</formula>
    </cfRule>
  </conditionalFormatting>
  <conditionalFormatting sqref="D58:O58">
    <cfRule type="cellIs" dxfId="23" priority="2140" operator="greaterThan">
      <formula>#REF!</formula>
    </cfRule>
    <cfRule type="cellIs" dxfId="22" priority="2141" operator="greaterThan">
      <formula>#REF!</formula>
    </cfRule>
  </conditionalFormatting>
  <conditionalFormatting sqref="D59:O59">
    <cfRule type="cellIs" dxfId="21" priority="2142" operator="greaterThan">
      <formula>#REF!</formula>
    </cfRule>
    <cfRule type="cellIs" dxfId="20" priority="2143" operator="greaterThan">
      <formula>#REF!</formula>
    </cfRule>
  </conditionalFormatting>
  <conditionalFormatting sqref="D60:O60">
    <cfRule type="cellIs" dxfId="19" priority="2144" operator="greaterThan">
      <formula>#REF!</formula>
    </cfRule>
    <cfRule type="cellIs" dxfId="18" priority="2145" operator="greaterThan">
      <formula>#REF!</formula>
    </cfRule>
  </conditionalFormatting>
  <conditionalFormatting sqref="D61:O61">
    <cfRule type="cellIs" dxfId="17" priority="2146" operator="greaterThan">
      <formula>#REF!</formula>
    </cfRule>
    <cfRule type="cellIs" dxfId="16" priority="2147" operator="greaterThan">
      <formula>#REF!</formula>
    </cfRule>
  </conditionalFormatting>
  <conditionalFormatting sqref="D65:O65">
    <cfRule type="cellIs" dxfId="15" priority="2148" operator="greaterThan">
      <formula>#REF!</formula>
    </cfRule>
    <cfRule type="cellIs" dxfId="14" priority="2149" operator="greaterThan">
      <formula>#REF!</formula>
    </cfRule>
  </conditionalFormatting>
  <conditionalFormatting sqref="D66:O66">
    <cfRule type="cellIs" dxfId="13" priority="2150" operator="greaterThan">
      <formula>#REF!</formula>
    </cfRule>
    <cfRule type="cellIs" dxfId="12" priority="2151" operator="greaterThan">
      <formula>#REF!</formula>
    </cfRule>
  </conditionalFormatting>
  <conditionalFormatting sqref="D73:N75 D70:N71 D80:N81 D83:N88 D90:N95">
    <cfRule type="cellIs" dxfId="11" priority="2152" operator="greaterThan">
      <formula>#REF!</formula>
    </cfRule>
  </conditionalFormatting>
  <conditionalFormatting sqref="D78:O79 D72:O72">
    <cfRule type="cellIs" dxfId="10" priority="2157" operator="greaterThan">
      <formula>#REF!</formula>
    </cfRule>
    <cfRule type="cellIs" dxfId="9" priority="2158" operator="greaterThan">
      <formula>#REF!</formula>
    </cfRule>
  </conditionalFormatting>
  <conditionalFormatting sqref="D89:I89">
    <cfRule type="cellIs" dxfId="8" priority="2161" operator="notBetween">
      <formula>#REF!</formula>
      <formula>#REF!</formula>
    </cfRule>
  </conditionalFormatting>
  <conditionalFormatting sqref="D16:O16">
    <cfRule type="cellIs" dxfId="7" priority="2162" operator="greaterThan">
      <formula>#REF!</formula>
    </cfRule>
    <cfRule type="cellIs" dxfId="6" priority="2163" operator="greaterThan">
      <formula>#REF!</formula>
    </cfRule>
  </conditionalFormatting>
  <conditionalFormatting sqref="D82:I82">
    <cfRule type="cellIs" dxfId="5" priority="2168" operator="notBetween">
      <formula>#REF!</formula>
      <formula>#REF!</formula>
    </cfRule>
  </conditionalFormatting>
  <conditionalFormatting sqref="D62:J62">
    <cfRule type="cellIs" dxfId="4" priority="2283" operator="notBetween">
      <formula>#REF!</formula>
      <formula>#REF!</formula>
    </cfRule>
    <cfRule type="cellIs" dxfId="3" priority="2284" operator="greaterThan">
      <formula>#REF!</formula>
    </cfRule>
  </conditionalFormatting>
  <conditionalFormatting sqref="I18">
    <cfRule type="cellIs" dxfId="2" priority="2681" operator="greaterThan">
      <formula>#REF!</formula>
    </cfRule>
    <cfRule type="cellIs" dxfId="1" priority="2682" operator="greaterThan">
      <formula>#REF!</formula>
    </cfRule>
  </conditionalFormatting>
  <conditionalFormatting sqref="D96:N96">
    <cfRule type="cellIs" dxfId="0" priority="293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52" t="s">
        <v>180</v>
      </c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55" t="s">
        <v>360</v>
      </c>
      <c r="AI3" s="169"/>
    </row>
    <row r="4" spans="1:35" ht="19.5" thickBot="1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56"/>
      <c r="AI4" s="169"/>
    </row>
    <row r="5" spans="1:35" ht="19.5" thickBot="1">
      <c r="A5" t="s">
        <v>184</v>
      </c>
      <c r="B5">
        <v>1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9.5" thickBot="1">
      <c r="A6" t="s">
        <v>185</v>
      </c>
      <c r="AH6" s="170">
        <f>INDEX(C41:AG41,MATCH(MAX(C41:AG41)+1,C41:AG41,1))</f>
        <v>17</v>
      </c>
      <c r="AI6" s="170">
        <f>AH6*1</f>
        <v>17</v>
      </c>
    </row>
    <row r="7" spans="1:35">
      <c r="A7" t="s">
        <v>186</v>
      </c>
      <c r="AH7" t="s">
        <v>361</v>
      </c>
    </row>
    <row r="8" spans="1:35">
      <c r="A8" t="s">
        <v>187</v>
      </c>
      <c r="AH8" s="171" t="s">
        <v>370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5">
      <c r="A17" t="s">
        <v>196</v>
      </c>
    </row>
    <row r="18" spans="1:25">
      <c r="A18" t="s">
        <v>197</v>
      </c>
    </row>
    <row r="19" spans="1:25">
      <c r="A19" t="s">
        <v>198</v>
      </c>
    </row>
    <row r="20" spans="1:25">
      <c r="A20" t="s">
        <v>199</v>
      </c>
    </row>
    <row r="21" spans="1:25">
      <c r="A21" t="s">
        <v>200</v>
      </c>
    </row>
    <row r="22" spans="1:25">
      <c r="A22" t="s">
        <v>201</v>
      </c>
    </row>
    <row r="23" spans="1:25">
      <c r="A23" t="s">
        <v>202</v>
      </c>
    </row>
    <row r="24" spans="1:25">
      <c r="A24" t="s">
        <v>203</v>
      </c>
    </row>
    <row r="25" spans="1:25">
      <c r="A25" t="s">
        <v>204</v>
      </c>
    </row>
    <row r="26" spans="1:25">
      <c r="A26" t="s">
        <v>205</v>
      </c>
    </row>
    <row r="27" spans="1:25">
      <c r="A27" t="s">
        <v>206</v>
      </c>
    </row>
    <row r="28" spans="1:25">
      <c r="A28" t="s">
        <v>207</v>
      </c>
      <c r="C28" t="s">
        <v>371</v>
      </c>
      <c r="D28" t="s">
        <v>372</v>
      </c>
      <c r="E28" t="s">
        <v>373</v>
      </c>
      <c r="F28" t="s">
        <v>374</v>
      </c>
      <c r="G28" t="s">
        <v>375</v>
      </c>
      <c r="H28" t="s">
        <v>376</v>
      </c>
      <c r="I28" t="s">
        <v>371</v>
      </c>
      <c r="J28" t="s">
        <v>372</v>
      </c>
      <c r="K28" t="s">
        <v>371</v>
      </c>
      <c r="L28" t="s">
        <v>371</v>
      </c>
      <c r="M28" t="s">
        <v>373</v>
      </c>
      <c r="N28" t="s">
        <v>375</v>
      </c>
      <c r="O28" t="s">
        <v>372</v>
      </c>
      <c r="P28" t="s">
        <v>371</v>
      </c>
      <c r="Q28" t="s">
        <v>375</v>
      </c>
      <c r="R28" t="s">
        <v>377</v>
      </c>
      <c r="S28" t="s">
        <v>376</v>
      </c>
      <c r="T28" t="s">
        <v>378</v>
      </c>
      <c r="U28" t="s">
        <v>379</v>
      </c>
      <c r="V28" t="s">
        <v>371</v>
      </c>
      <c r="W28" t="s">
        <v>371</v>
      </c>
      <c r="X28" t="s">
        <v>371</v>
      </c>
      <c r="Y28" t="s">
        <v>380</v>
      </c>
    </row>
    <row r="29" spans="1:25">
      <c r="A29" t="s">
        <v>208</v>
      </c>
    </row>
    <row r="30" spans="1:25">
      <c r="A30" t="s">
        <v>209</v>
      </c>
    </row>
    <row r="31" spans="1:25">
      <c r="A31" t="s">
        <v>210</v>
      </c>
    </row>
    <row r="32" spans="1:25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</v>
      </c>
      <c r="E37" s="2" t="str">
        <f t="shared" si="0"/>
        <v>雨/曇</v>
      </c>
      <c r="F37" s="2" t="str">
        <f t="shared" si="0"/>
        <v>曇/雨</v>
      </c>
      <c r="G37" s="2" t="str">
        <f t="shared" si="0"/>
        <v>曇|雨</v>
      </c>
      <c r="H37" s="2" t="str">
        <f t="shared" si="0"/>
        <v>曇/晴</v>
      </c>
      <c r="I37" s="2" t="str">
        <f t="shared" si="0"/>
        <v>晴</v>
      </c>
      <c r="J37" s="2" t="str">
        <f t="shared" si="0"/>
        <v>曇</v>
      </c>
      <c r="K37" s="2" t="str">
        <f t="shared" si="0"/>
        <v>晴</v>
      </c>
      <c r="L37" s="2" t="str">
        <f t="shared" si="0"/>
        <v>晴</v>
      </c>
      <c r="M37" s="2" t="str">
        <f t="shared" si="0"/>
        <v>雨/曇</v>
      </c>
      <c r="N37" s="2" t="str">
        <f t="shared" si="0"/>
        <v>曇|雨</v>
      </c>
      <c r="O37" s="2" t="str">
        <f t="shared" si="0"/>
        <v>曇</v>
      </c>
      <c r="P37" s="2" t="str">
        <f t="shared" si="0"/>
        <v>晴</v>
      </c>
      <c r="Q37" s="2" t="str">
        <f t="shared" si="0"/>
        <v>曇|雨</v>
      </c>
      <c r="R37" s="2" t="str">
        <f t="shared" si="0"/>
        <v>雨|曇</v>
      </c>
      <c r="S37" s="2" t="str">
        <f t="shared" si="0"/>
        <v>曇/晴</v>
      </c>
      <c r="T37" s="2" t="str">
        <f t="shared" si="0"/>
        <v>晴/雨</v>
      </c>
      <c r="U37" s="2" t="str">
        <f t="shared" si="0"/>
        <v>雨/晴</v>
      </c>
      <c r="V37" s="2" t="str">
        <f t="shared" si="0"/>
        <v>晴</v>
      </c>
      <c r="W37" s="2" t="str">
        <f t="shared" si="0"/>
        <v>晴</v>
      </c>
      <c r="X37" s="2" t="str">
        <f t="shared" si="0"/>
        <v>晴</v>
      </c>
      <c r="Y37" s="2" t="str">
        <f t="shared" si="0"/>
        <v>晴|曇</v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2"/>
      <c r="C41" s="2">
        <f>IF(C37="","",VLOOKUP(C37,変換!$B$31:$C$58,2,FALSE))</f>
        <v>1</v>
      </c>
      <c r="D41" s="2">
        <f>IF(D37="","",VLOOKUP(D37,変換!$B$31:$C$58,2,FALSE))</f>
        <v>2</v>
      </c>
      <c r="E41" s="2">
        <f>IF(E37="","",VLOOKUP(E37,変換!$B$31:$C$58,2,FALSE))</f>
        <v>12</v>
      </c>
      <c r="F41" s="2">
        <f>IF(F37="","",VLOOKUP(F37,変換!$B$31:$C$58,2,FALSE))</f>
        <v>9</v>
      </c>
      <c r="G41" s="2">
        <f>IF(G37="","",VLOOKUP(G37,変換!$B$31:$C$58,2,FALSE))</f>
        <v>21</v>
      </c>
      <c r="H41" s="2">
        <f>IF(H37="","",VLOOKUP(H37,変換!$B$31:$C$58,2,FALSE))</f>
        <v>8</v>
      </c>
      <c r="I41" s="2">
        <f>IF(I37="","",VLOOKUP(I37,変換!$B$31:$C$58,2,FALSE))</f>
        <v>1</v>
      </c>
      <c r="J41" s="2">
        <f>IF(J37="","",VLOOKUP(J37,変換!$B$31:$C$58,2,FALSE))</f>
        <v>2</v>
      </c>
      <c r="K41" s="2">
        <f>IF(K37="","",VLOOKUP(K37,変換!$B$31:$C$58,2,FALSE))</f>
        <v>1</v>
      </c>
      <c r="L41" s="2">
        <f>IF(L37="","",VLOOKUP(L37,変換!$B$31:$C$58,2,FALSE))</f>
        <v>1</v>
      </c>
      <c r="M41" s="2">
        <f>IF(M37="","",VLOOKUP(M37,変換!$B$31:$C$58,2,FALSE))</f>
        <v>12</v>
      </c>
      <c r="N41" s="2">
        <f>IF(N37="","",VLOOKUP(N37,変換!$B$31:$C$58,2,FALSE))</f>
        <v>21</v>
      </c>
      <c r="O41" s="2">
        <f>IF(O37="","",VLOOKUP(O37,変換!$B$31:$C$58,2,FALSE))</f>
        <v>2</v>
      </c>
      <c r="P41" s="2">
        <f>IF(P37="","",VLOOKUP(P37,変換!$B$31:$C$58,2,FALSE))</f>
        <v>1</v>
      </c>
      <c r="Q41" s="2">
        <f>IF(Q37="","",VLOOKUP(Q37,変換!$B$31:$C$58,2,FALSE))</f>
        <v>21</v>
      </c>
      <c r="R41" s="2">
        <f>IF(R37="","",VLOOKUP(R37,変換!$B$31:$C$58,2,FALSE))</f>
        <v>24</v>
      </c>
      <c r="S41" s="2">
        <f>IF(S37="","",VLOOKUP(S37,変換!$B$31:$C$58,2,FALSE))</f>
        <v>8</v>
      </c>
      <c r="T41" s="2">
        <f>IF(T37="","",VLOOKUP(T37,変換!$B$31:$C$58,2,FALSE))</f>
        <v>6</v>
      </c>
      <c r="U41" s="2">
        <f>IF(U37="","",VLOOKUP(U37,変換!$B$31:$C$58,2,FALSE))</f>
        <v>11</v>
      </c>
      <c r="V41" s="2">
        <f>IF(V37="","",VLOOKUP(V37,変換!$B$31:$C$58,2,FALSE))</f>
        <v>1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17</v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57" t="s">
        <v>359</v>
      </c>
      <c r="B30" s="257"/>
      <c r="C30" s="257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0" customWidth="1"/>
    <col min="2" max="2" width="21.875" style="30" customWidth="1"/>
    <col min="3" max="3" width="6" style="30" customWidth="1"/>
    <col min="4" max="25" width="9.875" style="31" customWidth="1"/>
    <col min="26" max="42" width="5.625" style="30" hidden="1" customWidth="1"/>
    <col min="43" max="43" width="11.625" style="32" hidden="1" customWidth="1"/>
    <col min="44" max="44" width="3.125" style="32" customWidth="1"/>
    <col min="45" max="45" width="27.625" style="30" bestFit="1" customWidth="1"/>
    <col min="46" max="16384" width="9" style="30"/>
  </cols>
  <sheetData>
    <row r="1" spans="1:47">
      <c r="B1" s="30">
        <v>45717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.25">
      <c r="A2" s="244"/>
      <c r="B2" s="244"/>
      <c r="C2" s="185"/>
      <c r="P2" s="185"/>
      <c r="Q2" s="176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9.9499999999999993" customHeight="1" thickBot="1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" customHeight="1">
      <c r="A4" s="33"/>
      <c r="B4" s="34"/>
      <c r="C4" s="35" t="s">
        <v>87</v>
      </c>
      <c r="D4" s="238" t="s">
        <v>337</v>
      </c>
      <c r="E4" s="239"/>
      <c r="F4" s="238" t="s">
        <v>340</v>
      </c>
      <c r="G4" s="239"/>
      <c r="H4" s="238" t="s">
        <v>343</v>
      </c>
      <c r="I4" s="239"/>
      <c r="J4" s="238" t="s">
        <v>346</v>
      </c>
      <c r="K4" s="239"/>
      <c r="L4" s="238" t="s">
        <v>349</v>
      </c>
      <c r="M4" s="239"/>
      <c r="N4" s="238" t="s">
        <v>352</v>
      </c>
      <c r="O4" s="242"/>
      <c r="P4" s="179"/>
      <c r="Q4" s="180"/>
      <c r="R4" s="245"/>
      <c r="S4" s="246"/>
      <c r="T4" s="245"/>
      <c r="U4" s="249"/>
      <c r="V4" s="238"/>
      <c r="W4" s="239"/>
      <c r="X4" s="238"/>
      <c r="Y4" s="239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" customHeight="1">
      <c r="A5" s="36"/>
      <c r="B5" s="37"/>
      <c r="C5" s="38"/>
      <c r="D5" s="240"/>
      <c r="E5" s="241"/>
      <c r="F5" s="240"/>
      <c r="G5" s="241"/>
      <c r="H5" s="240"/>
      <c r="I5" s="241"/>
      <c r="J5" s="240"/>
      <c r="K5" s="241"/>
      <c r="L5" s="240"/>
      <c r="M5" s="241"/>
      <c r="N5" s="240"/>
      <c r="O5" s="243"/>
      <c r="P5" s="181"/>
      <c r="Q5" s="182"/>
      <c r="R5" s="247"/>
      <c r="S5" s="248"/>
      <c r="T5" s="247"/>
      <c r="U5" s="250"/>
      <c r="V5" s="240"/>
      <c r="W5" s="241"/>
      <c r="X5" s="240"/>
      <c r="Y5" s="24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" customHeight="1">
      <c r="A6" s="36"/>
      <c r="B6" s="39"/>
      <c r="C6" s="40" t="s">
        <v>88</v>
      </c>
      <c r="D6" s="218"/>
      <c r="E6" s="41"/>
      <c r="F6" s="216"/>
      <c r="G6" s="41"/>
      <c r="H6" s="218"/>
      <c r="I6" s="41"/>
      <c r="J6" s="236"/>
      <c r="K6" s="41"/>
      <c r="L6" s="212"/>
      <c r="M6" s="41"/>
      <c r="N6" s="212"/>
      <c r="O6" s="41"/>
      <c r="P6" s="177"/>
      <c r="Q6" s="41"/>
      <c r="R6" s="214"/>
      <c r="S6" s="42"/>
      <c r="T6" s="216"/>
      <c r="U6" s="41"/>
      <c r="V6" s="218"/>
      <c r="W6" s="41"/>
      <c r="X6" s="216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" customHeight="1" thickBot="1">
      <c r="A7" s="43" t="s">
        <v>85</v>
      </c>
      <c r="B7" s="44" t="s">
        <v>86</v>
      </c>
      <c r="C7" s="45"/>
      <c r="D7" s="219"/>
      <c r="E7" s="46" t="s">
        <v>124</v>
      </c>
      <c r="F7" s="217"/>
      <c r="G7" s="46" t="s">
        <v>124</v>
      </c>
      <c r="H7" s="219"/>
      <c r="I7" s="46" t="s">
        <v>124</v>
      </c>
      <c r="J7" s="237"/>
      <c r="K7" s="46" t="s">
        <v>124</v>
      </c>
      <c r="L7" s="213"/>
      <c r="M7" s="46" t="s">
        <v>124</v>
      </c>
      <c r="N7" s="213"/>
      <c r="O7" s="46"/>
      <c r="P7" s="178"/>
      <c r="Q7" s="46"/>
      <c r="R7" s="215"/>
      <c r="S7" s="47"/>
      <c r="T7" s="217"/>
      <c r="U7" s="46"/>
      <c r="V7" s="219"/>
      <c r="W7" s="46"/>
      <c r="X7" s="217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" customHeight="1">
      <c r="A9" s="53">
        <v>1</v>
      </c>
      <c r="B9" s="54" t="s">
        <v>80</v>
      </c>
      <c r="C9" s="55" t="s">
        <v>75</v>
      </c>
      <c r="D9" s="56">
        <v>20250310</v>
      </c>
      <c r="E9" s="57" t="str">
        <f>IF(手入力!C3="",REPLACE(D9,5,0,"/"),REPLACE(手入力!C3,5,0,"/"))</f>
        <v>2025/0310</v>
      </c>
      <c r="F9" s="56">
        <v>20250310</v>
      </c>
      <c r="G9" s="57" t="str">
        <f>IF(手入力!D3="",REPLACE(F9,5,0,"/"),REPLACE(手入力!D3,5,0,"/"))</f>
        <v>2025/0310</v>
      </c>
      <c r="H9" s="56">
        <v>20250310</v>
      </c>
      <c r="I9" s="57" t="str">
        <f>IF(手入力!E3="",REPLACE(H9,5,0,"/"),REPLACE(手入力!E3,5,0,"/"))</f>
        <v>2025/0310</v>
      </c>
      <c r="J9" s="56">
        <v>20250310</v>
      </c>
      <c r="K9" s="57" t="str">
        <f>IF(手入力!F3="",REPLACE(J9,5,0,"/"),REPLACE(手入力!F3,5,0,"/"))</f>
        <v>2025/0310</v>
      </c>
      <c r="L9" s="56">
        <v>20250310</v>
      </c>
      <c r="M9" s="57" t="str">
        <f>IF(手入力!G3="",REPLACE(L9,5,0,"/"),REPLACE(手入力!G3,5,0,"/"))</f>
        <v>2025/0310</v>
      </c>
      <c r="N9" s="56">
        <v>20250310</v>
      </c>
      <c r="O9" s="57" t="str">
        <f>IF(手入力!H3="",REPLACE(N9,5,0,"/"),REPLACE(手入力!H3,5,0,"/"))</f>
        <v>2025/0310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" customHeight="1">
      <c r="A10" s="61">
        <v>2</v>
      </c>
      <c r="B10" s="62" t="s">
        <v>81</v>
      </c>
      <c r="C10" s="63" t="s">
        <v>75</v>
      </c>
      <c r="D10" s="66">
        <v>1020</v>
      </c>
      <c r="E10" s="65" t="str">
        <f>TEXT(D10,"0000")</f>
        <v>1020</v>
      </c>
      <c r="F10" s="66">
        <v>1047</v>
      </c>
      <c r="G10" s="65" t="str">
        <f>TEXT(F10,"0000")</f>
        <v>1047</v>
      </c>
      <c r="H10" s="66">
        <v>950</v>
      </c>
      <c r="I10" s="65" t="str">
        <f>TEXT(H10,"0000")</f>
        <v>0950</v>
      </c>
      <c r="J10" s="66">
        <v>1010</v>
      </c>
      <c r="K10" s="65" t="str">
        <f>TEXT(J10,"0000")</f>
        <v>1010</v>
      </c>
      <c r="L10" s="66">
        <v>930</v>
      </c>
      <c r="M10" s="65" t="str">
        <f>TEXT(L10,"0000")</f>
        <v>0930</v>
      </c>
      <c r="N10" s="66">
        <v>915</v>
      </c>
      <c r="O10" s="65" t="str">
        <f>TEXT(N10,"0000")</f>
        <v>0915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" customHeight="1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晴</v>
      </c>
      <c r="E11" s="66">
        <f>IF(E9=0,"",(RIGHT(E9,2))-1)</f>
        <v>9</v>
      </c>
      <c r="F11" s="66" t="str">
        <f>IF(F$9=0,"",HLOOKUP(G11,天気タグ!$B$3:$AG$39,35))</f>
        <v>晴</v>
      </c>
      <c r="G11" s="66">
        <f>IF(G9=0,"",(RIGHT(G9,2))-1)</f>
        <v>9</v>
      </c>
      <c r="H11" s="66" t="str">
        <f>IF(H$9=0,"",HLOOKUP(I11,天気タグ!$B$3:$AG$39,35))</f>
        <v>晴</v>
      </c>
      <c r="I11" s="66">
        <f>IF(I9=0,"",(RIGHT(I9,2))-1)</f>
        <v>9</v>
      </c>
      <c r="J11" s="66" t="str">
        <f>IF(J$9=0,"",HLOOKUP(K11,天気タグ!$B$3:$AG$39,35))</f>
        <v>晴</v>
      </c>
      <c r="K11" s="66">
        <f>IF(K9=0,"",(RIGHT(K9,2))-1)</f>
        <v>9</v>
      </c>
      <c r="L11" s="66" t="str">
        <f>IF(L$9=0,"",HLOOKUP(M11,天気タグ!$B$3:$AG$39,35))</f>
        <v>晴</v>
      </c>
      <c r="M11" s="66">
        <f>IF(M9=0,"",(RIGHT(M9,2))-1)</f>
        <v>9</v>
      </c>
      <c r="N11" s="66" t="str">
        <f>IF(N$9=0,"",HLOOKUP(O11,天気タグ!$B$3:$AG$39,35))</f>
        <v>晴</v>
      </c>
      <c r="O11" s="66">
        <f>IF(O9=0,"",(RIGHT(O9,2))-1)</f>
        <v>9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" customHeight="1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晴</v>
      </c>
      <c r="E12" s="66">
        <f>IF(E9=0,"",RIGHT(E9,2)*1)</f>
        <v>10</v>
      </c>
      <c r="F12" s="66" t="str">
        <f>IF(F$9=0,"",HLOOKUP(G12,天気タグ!$B$3:$AG$39,35))</f>
        <v>晴</v>
      </c>
      <c r="G12" s="66">
        <f>IF(G9=0,"",RIGHT(G9,2)*1)</f>
        <v>10</v>
      </c>
      <c r="H12" s="66" t="str">
        <f>IF(H$9=0,"",HLOOKUP(I12,天気タグ!$B$3:$AG$39,35))</f>
        <v>晴</v>
      </c>
      <c r="I12" s="66">
        <f>IF(I9=0,"",RIGHT(I9,2)*1)</f>
        <v>10</v>
      </c>
      <c r="J12" s="66" t="str">
        <f>IF(J$9=0,"",HLOOKUP(K12,天気タグ!$B$3:$AG$39,35))</f>
        <v>晴</v>
      </c>
      <c r="K12" s="66">
        <f>IF(K9=0,"",RIGHT(K9,2)*1)</f>
        <v>10</v>
      </c>
      <c r="L12" s="66" t="str">
        <f>IF(L$9=0,"",HLOOKUP(M12,天気タグ!$B$3:$AG$39,35))</f>
        <v>晴</v>
      </c>
      <c r="M12" s="66">
        <f>IF(M9=0,"",RIGHT(M9,2)*1)</f>
        <v>10</v>
      </c>
      <c r="N12" s="66" t="str">
        <f>IF(N$9=0,"",HLOOKUP(O12,天気タグ!$B$3:$AG$39,35))</f>
        <v>晴</v>
      </c>
      <c r="O12" s="66">
        <f>IF(O9=0,"",RIGHT(O9,2)*1)</f>
        <v>10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" customHeight="1">
      <c r="A13" s="61">
        <v>5</v>
      </c>
      <c r="B13" s="62" t="s">
        <v>44</v>
      </c>
      <c r="C13" s="63" t="s">
        <v>84</v>
      </c>
      <c r="D13" s="68">
        <v>7.8</v>
      </c>
      <c r="E13" s="68"/>
      <c r="F13" s="68">
        <v>13.2</v>
      </c>
      <c r="G13" s="68"/>
      <c r="H13" s="68">
        <v>6.8</v>
      </c>
      <c r="I13" s="68"/>
      <c r="J13" s="68">
        <v>11.1</v>
      </c>
      <c r="K13" s="68"/>
      <c r="L13" s="68">
        <v>6.2</v>
      </c>
      <c r="M13" s="68"/>
      <c r="N13" s="68">
        <v>8.1999999999999993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" customHeight="1" thickBot="1">
      <c r="A14" s="71">
        <v>6</v>
      </c>
      <c r="B14" s="72" t="s">
        <v>45</v>
      </c>
      <c r="C14" s="73" t="s">
        <v>84</v>
      </c>
      <c r="D14" s="75">
        <v>6.2</v>
      </c>
      <c r="E14" s="75"/>
      <c r="F14" s="75">
        <v>9.8000000000000007</v>
      </c>
      <c r="G14" s="75"/>
      <c r="H14" s="75">
        <v>6</v>
      </c>
      <c r="I14" s="75"/>
      <c r="J14" s="75">
        <v>8.6999999999999993</v>
      </c>
      <c r="K14" s="75"/>
      <c r="L14" s="75">
        <v>6</v>
      </c>
      <c r="M14" s="75"/>
      <c r="N14" s="75">
        <v>8.3000000000000007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" customHeight="1" thickBot="1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" customHeight="1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" customHeight="1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" customHeight="1">
      <c r="A18" s="85">
        <v>3</v>
      </c>
      <c r="B18" s="62" t="s">
        <v>1</v>
      </c>
      <c r="C18" s="88" t="s">
        <v>78</v>
      </c>
      <c r="D18" s="66" t="s">
        <v>370</v>
      </c>
      <c r="E18" s="65" t="e">
        <f t="shared" ref="E18:E23" si="0">D18/1000</f>
        <v>#VALUE!</v>
      </c>
      <c r="F18" s="66" t="s">
        <v>370</v>
      </c>
      <c r="G18" s="65" t="e">
        <f t="shared" ref="G18:G23" si="1">F18/1000</f>
        <v>#VALUE!</v>
      </c>
      <c r="H18" s="66" t="s">
        <v>370</v>
      </c>
      <c r="I18" s="65" t="e">
        <f t="shared" ref="I18:I23" si="2">H18/1000</f>
        <v>#VALUE!</v>
      </c>
      <c r="J18" s="66" t="s">
        <v>370</v>
      </c>
      <c r="K18" s="65" t="e">
        <f t="shared" ref="K18:K23" si="3">J18/1000</f>
        <v>#VALUE!</v>
      </c>
      <c r="L18" s="66" t="s">
        <v>370</v>
      </c>
      <c r="M18" s="65" t="e">
        <f t="shared" ref="M18:M23" si="4">L18/1000</f>
        <v>#VALUE!</v>
      </c>
      <c r="N18" s="66" t="s">
        <v>370</v>
      </c>
      <c r="O18" s="65" t="e">
        <f t="shared" ref="O18:O23" si="5">N18/1000</f>
        <v>#VALUE!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" customHeight="1">
      <c r="A19" s="85">
        <v>4</v>
      </c>
      <c r="B19" s="62" t="s">
        <v>2</v>
      </c>
      <c r="C19" s="88" t="s">
        <v>78</v>
      </c>
      <c r="D19" s="66" t="s">
        <v>370</v>
      </c>
      <c r="E19" s="65" t="e">
        <f t="shared" si="0"/>
        <v>#VALUE!</v>
      </c>
      <c r="F19" s="66" t="s">
        <v>370</v>
      </c>
      <c r="G19" s="65" t="e">
        <f t="shared" si="1"/>
        <v>#VALUE!</v>
      </c>
      <c r="H19" s="66" t="s">
        <v>370</v>
      </c>
      <c r="I19" s="65" t="e">
        <f t="shared" si="2"/>
        <v>#VALUE!</v>
      </c>
      <c r="J19" s="66" t="s">
        <v>370</v>
      </c>
      <c r="K19" s="65" t="e">
        <f t="shared" si="3"/>
        <v>#VALUE!</v>
      </c>
      <c r="L19" s="66" t="s">
        <v>370</v>
      </c>
      <c r="M19" s="65" t="e">
        <f t="shared" si="4"/>
        <v>#VALUE!</v>
      </c>
      <c r="N19" s="66" t="s">
        <v>370</v>
      </c>
      <c r="O19" s="65" t="e">
        <f t="shared" si="5"/>
        <v>#VALUE!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" customHeight="1">
      <c r="A20" s="85">
        <v>5</v>
      </c>
      <c r="B20" s="62" t="s">
        <v>3</v>
      </c>
      <c r="C20" s="88" t="s">
        <v>78</v>
      </c>
      <c r="D20" s="66" t="s">
        <v>370</v>
      </c>
      <c r="E20" s="65" t="e">
        <f t="shared" si="0"/>
        <v>#VALUE!</v>
      </c>
      <c r="F20" s="66" t="s">
        <v>370</v>
      </c>
      <c r="G20" s="65" t="e">
        <f t="shared" si="1"/>
        <v>#VALUE!</v>
      </c>
      <c r="H20" s="66" t="s">
        <v>370</v>
      </c>
      <c r="I20" s="65" t="e">
        <f t="shared" si="2"/>
        <v>#VALUE!</v>
      </c>
      <c r="J20" s="66" t="s">
        <v>370</v>
      </c>
      <c r="K20" s="65" t="e">
        <f t="shared" si="3"/>
        <v>#VALUE!</v>
      </c>
      <c r="L20" s="66" t="s">
        <v>370</v>
      </c>
      <c r="M20" s="65" t="e">
        <f t="shared" si="4"/>
        <v>#VALUE!</v>
      </c>
      <c r="N20" s="66" t="s">
        <v>370</v>
      </c>
      <c r="O20" s="65" t="e">
        <f t="shared" si="5"/>
        <v>#VALUE!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" customHeight="1">
      <c r="A21" s="85">
        <v>6</v>
      </c>
      <c r="B21" s="62" t="s">
        <v>4</v>
      </c>
      <c r="C21" s="88" t="s">
        <v>78</v>
      </c>
      <c r="D21" s="66" t="s">
        <v>370</v>
      </c>
      <c r="E21" s="65" t="e">
        <f t="shared" si="0"/>
        <v>#VALUE!</v>
      </c>
      <c r="F21" s="66" t="s">
        <v>370</v>
      </c>
      <c r="G21" s="65" t="e">
        <f t="shared" si="1"/>
        <v>#VALUE!</v>
      </c>
      <c r="H21" s="66" t="s">
        <v>370</v>
      </c>
      <c r="I21" s="65" t="e">
        <f t="shared" si="2"/>
        <v>#VALUE!</v>
      </c>
      <c r="J21" s="66" t="s">
        <v>370</v>
      </c>
      <c r="K21" s="65" t="e">
        <f t="shared" si="3"/>
        <v>#VALUE!</v>
      </c>
      <c r="L21" s="66" t="s">
        <v>370</v>
      </c>
      <c r="M21" s="65" t="e">
        <f t="shared" si="4"/>
        <v>#VALUE!</v>
      </c>
      <c r="N21" s="66" t="s">
        <v>370</v>
      </c>
      <c r="O21" s="65" t="e">
        <f t="shared" si="5"/>
        <v>#VALUE!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" customHeight="1">
      <c r="A22" s="85">
        <v>7</v>
      </c>
      <c r="B22" s="62" t="s">
        <v>5</v>
      </c>
      <c r="C22" s="88" t="s">
        <v>78</v>
      </c>
      <c r="D22" s="66" t="s">
        <v>370</v>
      </c>
      <c r="E22" s="65" t="e">
        <f t="shared" si="0"/>
        <v>#VALUE!</v>
      </c>
      <c r="F22" s="66" t="s">
        <v>370</v>
      </c>
      <c r="G22" s="65" t="e">
        <f t="shared" si="1"/>
        <v>#VALUE!</v>
      </c>
      <c r="H22" s="66" t="s">
        <v>370</v>
      </c>
      <c r="I22" s="65" t="e">
        <f t="shared" si="2"/>
        <v>#VALUE!</v>
      </c>
      <c r="J22" s="66" t="s">
        <v>370</v>
      </c>
      <c r="K22" s="65" t="e">
        <f t="shared" si="3"/>
        <v>#VALUE!</v>
      </c>
      <c r="L22" s="66" t="s">
        <v>370</v>
      </c>
      <c r="M22" s="65" t="e">
        <f t="shared" si="4"/>
        <v>#VALUE!</v>
      </c>
      <c r="N22" s="66" t="s">
        <v>370</v>
      </c>
      <c r="O22" s="65" t="e">
        <f t="shared" si="5"/>
        <v>#VALUE!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" customHeight="1">
      <c r="A23" s="85">
        <v>8</v>
      </c>
      <c r="B23" s="62" t="s">
        <v>6</v>
      </c>
      <c r="C23" s="88" t="s">
        <v>78</v>
      </c>
      <c r="D23" s="66" t="s">
        <v>370</v>
      </c>
      <c r="E23" s="65" t="e">
        <f t="shared" si="0"/>
        <v>#VALUE!</v>
      </c>
      <c r="F23" s="66" t="s">
        <v>370</v>
      </c>
      <c r="G23" s="65" t="e">
        <f t="shared" si="1"/>
        <v>#VALUE!</v>
      </c>
      <c r="H23" s="66" t="s">
        <v>370</v>
      </c>
      <c r="I23" s="65" t="e">
        <f t="shared" si="2"/>
        <v>#VALUE!</v>
      </c>
      <c r="J23" s="66" t="s">
        <v>370</v>
      </c>
      <c r="K23" s="65" t="e">
        <f t="shared" si="3"/>
        <v>#VALUE!</v>
      </c>
      <c r="L23" s="66" t="s">
        <v>370</v>
      </c>
      <c r="M23" s="65" t="e">
        <f t="shared" si="4"/>
        <v>#VALUE!</v>
      </c>
      <c r="N23" s="66" t="s">
        <v>370</v>
      </c>
      <c r="O23" s="65" t="e">
        <f t="shared" si="5"/>
        <v>#VALUE!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" customHeight="1">
      <c r="A24" s="85">
        <v>9</v>
      </c>
      <c r="B24" s="62" t="s">
        <v>7</v>
      </c>
      <c r="C24" s="88" t="s">
        <v>78</v>
      </c>
      <c r="D24" s="66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66">
        <v>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" customHeight="1">
      <c r="A25" s="85">
        <v>10</v>
      </c>
      <c r="B25" s="62" t="s">
        <v>8</v>
      </c>
      <c r="C25" s="88" t="s">
        <v>78</v>
      </c>
      <c r="D25" s="66" t="s">
        <v>370</v>
      </c>
      <c r="E25" s="65" t="e">
        <f>D25/1000</f>
        <v>#VALUE!</v>
      </c>
      <c r="F25" s="66" t="s">
        <v>370</v>
      </c>
      <c r="G25" s="65" t="e">
        <f>F25/1000</f>
        <v>#VALUE!</v>
      </c>
      <c r="H25" s="66" t="s">
        <v>370</v>
      </c>
      <c r="I25" s="65" t="e">
        <f>H25/1000</f>
        <v>#VALUE!</v>
      </c>
      <c r="J25" s="66" t="s">
        <v>370</v>
      </c>
      <c r="K25" s="65" t="e">
        <f>J25/1000</f>
        <v>#VALUE!</v>
      </c>
      <c r="L25" s="66" t="s">
        <v>370</v>
      </c>
      <c r="M25" s="65" t="e">
        <f>L25/1000</f>
        <v>#VALUE!</v>
      </c>
      <c r="N25" s="66" t="s">
        <v>370</v>
      </c>
      <c r="O25" s="65" t="e">
        <f>N25/1000</f>
        <v>#VALUE!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" customHeight="1">
      <c r="A26" s="85">
        <v>11</v>
      </c>
      <c r="B26" s="62" t="s">
        <v>9</v>
      </c>
      <c r="C26" s="88" t="s">
        <v>78</v>
      </c>
      <c r="D26" s="66">
        <v>0.22</v>
      </c>
      <c r="E26" s="96"/>
      <c r="F26" s="66">
        <v>0.23</v>
      </c>
      <c r="G26" s="96"/>
      <c r="H26" s="66">
        <v>0.13</v>
      </c>
      <c r="I26" s="96"/>
      <c r="J26" s="66">
        <v>0.14000000000000001</v>
      </c>
      <c r="K26" s="96"/>
      <c r="L26" s="66">
        <v>7.0000000000000007E-2</v>
      </c>
      <c r="M26" s="96"/>
      <c r="N26" s="66">
        <v>0.08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" customHeight="1">
      <c r="A27" s="85">
        <v>12</v>
      </c>
      <c r="B27" s="62" t="s">
        <v>10</v>
      </c>
      <c r="C27" s="88" t="s">
        <v>78</v>
      </c>
      <c r="D27" s="66">
        <v>0</v>
      </c>
      <c r="E27" s="96"/>
      <c r="F27" s="66">
        <v>0</v>
      </c>
      <c r="G27" s="96"/>
      <c r="H27" s="66">
        <v>0</v>
      </c>
      <c r="I27" s="96"/>
      <c r="J27" s="66">
        <v>0</v>
      </c>
      <c r="K27" s="96"/>
      <c r="L27" s="66">
        <v>0</v>
      </c>
      <c r="M27" s="96"/>
      <c r="N27" s="66">
        <v>0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" customHeight="1">
      <c r="A28" s="85">
        <v>13</v>
      </c>
      <c r="B28" s="62" t="s">
        <v>11</v>
      </c>
      <c r="C28" s="88" t="s">
        <v>78</v>
      </c>
      <c r="D28" s="66" t="s">
        <v>370</v>
      </c>
      <c r="E28" s="65" t="e">
        <f t="shared" ref="E28:E35" si="6">D28/1000</f>
        <v>#VALUE!</v>
      </c>
      <c r="F28" s="66" t="s">
        <v>370</v>
      </c>
      <c r="G28" s="65" t="e">
        <f t="shared" ref="G28:G35" si="7">F28/1000</f>
        <v>#VALUE!</v>
      </c>
      <c r="H28" s="66" t="s">
        <v>370</v>
      </c>
      <c r="I28" s="65" t="e">
        <f t="shared" ref="I28:I35" si="8">H28/1000</f>
        <v>#VALUE!</v>
      </c>
      <c r="J28" s="66" t="s">
        <v>370</v>
      </c>
      <c r="K28" s="65" t="e">
        <f t="shared" ref="K28:K35" si="9">J28/1000</f>
        <v>#VALUE!</v>
      </c>
      <c r="L28" s="66" t="s">
        <v>370</v>
      </c>
      <c r="M28" s="65" t="e">
        <f t="shared" ref="M28:M35" si="10">L28/1000</f>
        <v>#VALUE!</v>
      </c>
      <c r="N28" s="66" t="s">
        <v>370</v>
      </c>
      <c r="O28" s="65" t="e">
        <f t="shared" ref="O28:O35" si="11">N28/1000</f>
        <v>#VALUE!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" customHeight="1">
      <c r="A29" s="85">
        <v>14</v>
      </c>
      <c r="B29" s="62" t="s">
        <v>12</v>
      </c>
      <c r="C29" s="88" t="s">
        <v>78</v>
      </c>
      <c r="D29" s="66">
        <v>0</v>
      </c>
      <c r="E29" s="65">
        <f t="shared" si="6"/>
        <v>0</v>
      </c>
      <c r="F29" s="66">
        <v>0</v>
      </c>
      <c r="G29" s="65">
        <f t="shared" si="7"/>
        <v>0</v>
      </c>
      <c r="H29" s="66">
        <v>0</v>
      </c>
      <c r="I29" s="65">
        <f t="shared" si="8"/>
        <v>0</v>
      </c>
      <c r="J29" s="66">
        <v>0</v>
      </c>
      <c r="K29" s="65">
        <f t="shared" si="9"/>
        <v>0</v>
      </c>
      <c r="L29" s="66">
        <v>0</v>
      </c>
      <c r="M29" s="65">
        <f t="shared" si="10"/>
        <v>0</v>
      </c>
      <c r="N29" s="66">
        <v>0</v>
      </c>
      <c r="O29" s="65">
        <f t="shared" si="11"/>
        <v>0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" customHeight="1">
      <c r="A30" s="85">
        <v>15</v>
      </c>
      <c r="B30" s="62" t="s">
        <v>100</v>
      </c>
      <c r="C30" s="88" t="s">
        <v>78</v>
      </c>
      <c r="D30" s="66">
        <v>0</v>
      </c>
      <c r="E30" s="65">
        <f t="shared" si="6"/>
        <v>0</v>
      </c>
      <c r="F30" s="66">
        <v>0</v>
      </c>
      <c r="G30" s="65">
        <f t="shared" si="7"/>
        <v>0</v>
      </c>
      <c r="H30" s="66">
        <v>0</v>
      </c>
      <c r="I30" s="65">
        <f t="shared" si="8"/>
        <v>0</v>
      </c>
      <c r="J30" s="66">
        <v>0</v>
      </c>
      <c r="K30" s="65">
        <f t="shared" si="9"/>
        <v>0</v>
      </c>
      <c r="L30" s="66">
        <v>0</v>
      </c>
      <c r="M30" s="65">
        <f t="shared" si="10"/>
        <v>0</v>
      </c>
      <c r="N30" s="66">
        <v>0</v>
      </c>
      <c r="O30" s="65">
        <f t="shared" si="11"/>
        <v>0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" customHeight="1">
      <c r="A31" s="85">
        <v>16</v>
      </c>
      <c r="B31" s="62" t="s">
        <v>101</v>
      </c>
      <c r="C31" s="88" t="s">
        <v>78</v>
      </c>
      <c r="D31" s="66">
        <v>0</v>
      </c>
      <c r="E31" s="65">
        <f t="shared" si="6"/>
        <v>0</v>
      </c>
      <c r="F31" s="66">
        <v>0</v>
      </c>
      <c r="G31" s="65">
        <f t="shared" si="7"/>
        <v>0</v>
      </c>
      <c r="H31" s="66">
        <v>0</v>
      </c>
      <c r="I31" s="65">
        <f t="shared" si="8"/>
        <v>0</v>
      </c>
      <c r="J31" s="66">
        <v>0</v>
      </c>
      <c r="K31" s="65">
        <f t="shared" si="9"/>
        <v>0</v>
      </c>
      <c r="L31" s="66">
        <v>0</v>
      </c>
      <c r="M31" s="65">
        <f t="shared" si="10"/>
        <v>0</v>
      </c>
      <c r="N31" s="66">
        <v>0</v>
      </c>
      <c r="O31" s="65">
        <f t="shared" si="11"/>
        <v>0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" customHeight="1">
      <c r="A32" s="85">
        <v>17</v>
      </c>
      <c r="B32" s="62" t="s">
        <v>13</v>
      </c>
      <c r="C32" s="88" t="s">
        <v>78</v>
      </c>
      <c r="D32" s="66">
        <v>0</v>
      </c>
      <c r="E32" s="65">
        <f t="shared" si="6"/>
        <v>0</v>
      </c>
      <c r="F32" s="66">
        <v>0</v>
      </c>
      <c r="G32" s="65">
        <f t="shared" si="7"/>
        <v>0</v>
      </c>
      <c r="H32" s="66">
        <v>0</v>
      </c>
      <c r="I32" s="65">
        <f t="shared" si="8"/>
        <v>0</v>
      </c>
      <c r="J32" s="66">
        <v>0</v>
      </c>
      <c r="K32" s="65">
        <f t="shared" si="9"/>
        <v>0</v>
      </c>
      <c r="L32" s="66">
        <v>0</v>
      </c>
      <c r="M32" s="65">
        <f t="shared" si="10"/>
        <v>0</v>
      </c>
      <c r="N32" s="66">
        <v>0</v>
      </c>
      <c r="O32" s="65">
        <f t="shared" si="11"/>
        <v>0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" customHeight="1">
      <c r="A33" s="85">
        <v>18</v>
      </c>
      <c r="B33" s="62" t="s">
        <v>14</v>
      </c>
      <c r="C33" s="88" t="s">
        <v>78</v>
      </c>
      <c r="D33" s="66">
        <v>0</v>
      </c>
      <c r="E33" s="65">
        <f t="shared" si="6"/>
        <v>0</v>
      </c>
      <c r="F33" s="66">
        <v>0</v>
      </c>
      <c r="G33" s="65">
        <f t="shared" si="7"/>
        <v>0</v>
      </c>
      <c r="H33" s="66">
        <v>0</v>
      </c>
      <c r="I33" s="65">
        <f t="shared" si="8"/>
        <v>0</v>
      </c>
      <c r="J33" s="66">
        <v>0</v>
      </c>
      <c r="K33" s="65">
        <f t="shared" si="9"/>
        <v>0</v>
      </c>
      <c r="L33" s="66">
        <v>0</v>
      </c>
      <c r="M33" s="65">
        <f t="shared" si="10"/>
        <v>0</v>
      </c>
      <c r="N33" s="66">
        <v>0</v>
      </c>
      <c r="O33" s="65">
        <f t="shared" si="11"/>
        <v>0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" customHeight="1">
      <c r="A34" s="85">
        <v>19</v>
      </c>
      <c r="B34" s="62" t="s">
        <v>15</v>
      </c>
      <c r="C34" s="88" t="s">
        <v>78</v>
      </c>
      <c r="D34" s="66">
        <v>0</v>
      </c>
      <c r="E34" s="65">
        <f t="shared" si="6"/>
        <v>0</v>
      </c>
      <c r="F34" s="66">
        <v>0</v>
      </c>
      <c r="G34" s="65">
        <f t="shared" si="7"/>
        <v>0</v>
      </c>
      <c r="H34" s="66">
        <v>0</v>
      </c>
      <c r="I34" s="65">
        <f t="shared" si="8"/>
        <v>0</v>
      </c>
      <c r="J34" s="66">
        <v>0</v>
      </c>
      <c r="K34" s="65">
        <f t="shared" si="9"/>
        <v>0</v>
      </c>
      <c r="L34" s="66">
        <v>0</v>
      </c>
      <c r="M34" s="65">
        <f t="shared" si="10"/>
        <v>0</v>
      </c>
      <c r="N34" s="66">
        <v>0</v>
      </c>
      <c r="O34" s="65">
        <f t="shared" si="11"/>
        <v>0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" customHeight="1">
      <c r="A35" s="85">
        <v>20</v>
      </c>
      <c r="B35" s="62" t="s">
        <v>16</v>
      </c>
      <c r="C35" s="88" t="s">
        <v>78</v>
      </c>
      <c r="D35" s="66">
        <v>0</v>
      </c>
      <c r="E35" s="65">
        <f t="shared" si="6"/>
        <v>0</v>
      </c>
      <c r="F35" s="66">
        <v>0</v>
      </c>
      <c r="G35" s="65">
        <f t="shared" si="7"/>
        <v>0</v>
      </c>
      <c r="H35" s="66">
        <v>0</v>
      </c>
      <c r="I35" s="65">
        <f t="shared" si="8"/>
        <v>0</v>
      </c>
      <c r="J35" s="66">
        <v>0</v>
      </c>
      <c r="K35" s="65">
        <f t="shared" si="9"/>
        <v>0</v>
      </c>
      <c r="L35" s="66">
        <v>0</v>
      </c>
      <c r="M35" s="65">
        <f t="shared" si="10"/>
        <v>0</v>
      </c>
      <c r="N35" s="66">
        <v>0</v>
      </c>
      <c r="O35" s="65">
        <f t="shared" si="11"/>
        <v>0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" customHeight="1">
      <c r="A36" s="85">
        <v>21</v>
      </c>
      <c r="B36" s="62" t="s">
        <v>17</v>
      </c>
      <c r="C36" s="88" t="s">
        <v>78</v>
      </c>
      <c r="D36" s="66">
        <v>0</v>
      </c>
      <c r="E36" s="96"/>
      <c r="F36" s="66">
        <v>0</v>
      </c>
      <c r="G36" s="96"/>
      <c r="H36" s="66">
        <v>0.06</v>
      </c>
      <c r="I36" s="96"/>
      <c r="J36" s="66">
        <v>7.0000000000000007E-2</v>
      </c>
      <c r="K36" s="96"/>
      <c r="L36" s="66">
        <v>0</v>
      </c>
      <c r="M36" s="96"/>
      <c r="N36" s="66">
        <v>0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" customHeight="1">
      <c r="A37" s="85">
        <v>22</v>
      </c>
      <c r="B37" s="62" t="s">
        <v>18</v>
      </c>
      <c r="C37" s="88" t="s">
        <v>78</v>
      </c>
      <c r="D37" s="66" t="s">
        <v>370</v>
      </c>
      <c r="E37" s="94"/>
      <c r="F37" s="66" t="s">
        <v>370</v>
      </c>
      <c r="G37" s="94"/>
      <c r="H37" s="66" t="s">
        <v>370</v>
      </c>
      <c r="I37" s="94"/>
      <c r="J37" s="66" t="s">
        <v>370</v>
      </c>
      <c r="K37" s="94"/>
      <c r="L37" s="66" t="s">
        <v>370</v>
      </c>
      <c r="M37" s="94"/>
      <c r="N37" s="66" t="s">
        <v>370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" customHeight="1">
      <c r="A38" s="85">
        <v>23</v>
      </c>
      <c r="B38" s="62" t="s">
        <v>19</v>
      </c>
      <c r="C38" s="88" t="s">
        <v>78</v>
      </c>
      <c r="D38" s="66">
        <v>2</v>
      </c>
      <c r="E38" s="166">
        <f>D38/1000</f>
        <v>2E-3</v>
      </c>
      <c r="F38" s="66">
        <v>8</v>
      </c>
      <c r="G38" s="166">
        <f>F38/1000</f>
        <v>8.0000000000000002E-3</v>
      </c>
      <c r="H38" s="66">
        <v>6</v>
      </c>
      <c r="I38" s="166">
        <f>H38/1000</f>
        <v>6.0000000000000001E-3</v>
      </c>
      <c r="J38" s="66">
        <v>9</v>
      </c>
      <c r="K38" s="166">
        <f>J38/1000</f>
        <v>8.9999999999999993E-3</v>
      </c>
      <c r="L38" s="66">
        <v>3</v>
      </c>
      <c r="M38" s="166">
        <f>L38/1000</f>
        <v>3.0000000000000001E-3</v>
      </c>
      <c r="N38" s="66">
        <v>9</v>
      </c>
      <c r="O38" s="166">
        <f>N38/1000</f>
        <v>8.9999999999999993E-3</v>
      </c>
      <c r="P38" s="93"/>
      <c r="Q38" s="166"/>
      <c r="R38" s="94"/>
      <c r="S38" s="166"/>
      <c r="T38" s="66"/>
      <c r="U38" s="166"/>
      <c r="V38" s="66"/>
      <c r="W38" s="166"/>
      <c r="X38" s="66"/>
      <c r="Y38" s="166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" customHeight="1">
      <c r="A39" s="85">
        <v>24</v>
      </c>
      <c r="B39" s="62" t="s">
        <v>20</v>
      </c>
      <c r="C39" s="88" t="s">
        <v>78</v>
      </c>
      <c r="D39" s="66" t="s">
        <v>370</v>
      </c>
      <c r="E39" s="94"/>
      <c r="F39" s="66" t="s">
        <v>370</v>
      </c>
      <c r="G39" s="94"/>
      <c r="H39" s="66" t="s">
        <v>370</v>
      </c>
      <c r="I39" s="94"/>
      <c r="J39" s="66" t="s">
        <v>370</v>
      </c>
      <c r="K39" s="94"/>
      <c r="L39" s="66" t="s">
        <v>370</v>
      </c>
      <c r="M39" s="94"/>
      <c r="N39" s="66" t="s">
        <v>370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" customHeight="1">
      <c r="A40" s="85">
        <v>25</v>
      </c>
      <c r="B40" s="62" t="s">
        <v>21</v>
      </c>
      <c r="C40" s="88" t="s">
        <v>78</v>
      </c>
      <c r="D40" s="66">
        <v>0</v>
      </c>
      <c r="E40" s="166">
        <f>D40/1000</f>
        <v>0</v>
      </c>
      <c r="F40" s="66">
        <v>0</v>
      </c>
      <c r="G40" s="166">
        <f>F40/1000</f>
        <v>0</v>
      </c>
      <c r="H40" s="66">
        <v>0</v>
      </c>
      <c r="I40" s="166">
        <f>H40/1000</f>
        <v>0</v>
      </c>
      <c r="J40" s="66">
        <v>0</v>
      </c>
      <c r="K40" s="166">
        <f>J40/1000</f>
        <v>0</v>
      </c>
      <c r="L40" s="66">
        <v>0</v>
      </c>
      <c r="M40" s="166">
        <f>L40/1000</f>
        <v>0</v>
      </c>
      <c r="N40" s="66">
        <v>0</v>
      </c>
      <c r="O40" s="166">
        <f>N40/1000</f>
        <v>0</v>
      </c>
      <c r="P40" s="93"/>
      <c r="Q40" s="166"/>
      <c r="R40" s="94"/>
      <c r="S40" s="166"/>
      <c r="T40" s="66"/>
      <c r="U40" s="166"/>
      <c r="V40" s="66"/>
      <c r="W40" s="166"/>
      <c r="X40" s="66"/>
      <c r="Y40" s="166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" customHeight="1">
      <c r="A41" s="85">
        <v>26</v>
      </c>
      <c r="B41" s="62" t="s">
        <v>22</v>
      </c>
      <c r="C41" s="88" t="s">
        <v>78</v>
      </c>
      <c r="D41" s="66" t="s">
        <v>370</v>
      </c>
      <c r="E41" s="94"/>
      <c r="F41" s="66" t="s">
        <v>370</v>
      </c>
      <c r="G41" s="94"/>
      <c r="H41" s="66" t="s">
        <v>370</v>
      </c>
      <c r="I41" s="94"/>
      <c r="J41" s="66" t="s">
        <v>370</v>
      </c>
      <c r="K41" s="94"/>
      <c r="L41" s="66" t="s">
        <v>370</v>
      </c>
      <c r="M41" s="94"/>
      <c r="N41" s="66" t="s">
        <v>370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" customHeight="1">
      <c r="A42" s="85">
        <v>27</v>
      </c>
      <c r="B42" s="62" t="s">
        <v>23</v>
      </c>
      <c r="C42" s="88" t="s">
        <v>78</v>
      </c>
      <c r="D42" s="66">
        <v>2</v>
      </c>
      <c r="E42" s="65">
        <f>D42/1000</f>
        <v>2E-3</v>
      </c>
      <c r="F42" s="66">
        <v>10</v>
      </c>
      <c r="G42" s="65">
        <f>F42/1000</f>
        <v>0.01</v>
      </c>
      <c r="H42" s="66">
        <v>6</v>
      </c>
      <c r="I42" s="65">
        <f>H42/1000</f>
        <v>6.0000000000000001E-3</v>
      </c>
      <c r="J42" s="66">
        <v>10</v>
      </c>
      <c r="K42" s="65">
        <f>J42/1000</f>
        <v>0.01</v>
      </c>
      <c r="L42" s="66">
        <v>3</v>
      </c>
      <c r="M42" s="65">
        <f>L42/1000</f>
        <v>3.0000000000000001E-3</v>
      </c>
      <c r="N42" s="66">
        <v>10</v>
      </c>
      <c r="O42" s="65">
        <f>N42/1000</f>
        <v>0.01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" customHeight="1">
      <c r="A43" s="85">
        <v>28</v>
      </c>
      <c r="B43" s="62" t="s">
        <v>24</v>
      </c>
      <c r="C43" s="88" t="s">
        <v>78</v>
      </c>
      <c r="D43" s="66" t="s">
        <v>370</v>
      </c>
      <c r="E43" s="94"/>
      <c r="F43" s="66" t="s">
        <v>370</v>
      </c>
      <c r="G43" s="94"/>
      <c r="H43" s="66" t="s">
        <v>370</v>
      </c>
      <c r="I43" s="94"/>
      <c r="J43" s="66" t="s">
        <v>370</v>
      </c>
      <c r="K43" s="94"/>
      <c r="L43" s="66" t="s">
        <v>370</v>
      </c>
      <c r="M43" s="94"/>
      <c r="N43" s="66" t="s">
        <v>370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" customHeight="1">
      <c r="A44" s="85">
        <v>29</v>
      </c>
      <c r="B44" s="62" t="s">
        <v>25</v>
      </c>
      <c r="C44" s="88" t="s">
        <v>78</v>
      </c>
      <c r="D44" s="66">
        <v>0</v>
      </c>
      <c r="E44" s="166">
        <f t="shared" ref="E44" si="12">D44/1000</f>
        <v>0</v>
      </c>
      <c r="F44" s="66">
        <v>2</v>
      </c>
      <c r="G44" s="166">
        <f t="shared" ref="G44" si="13">F44/1000</f>
        <v>2E-3</v>
      </c>
      <c r="H44" s="66">
        <v>0</v>
      </c>
      <c r="I44" s="166">
        <f t="shared" ref="I44" si="14">H44/1000</f>
        <v>0</v>
      </c>
      <c r="J44" s="66">
        <v>1</v>
      </c>
      <c r="K44" s="166">
        <f t="shared" ref="K44" si="15">J44/1000</f>
        <v>1E-3</v>
      </c>
      <c r="L44" s="66">
        <v>0</v>
      </c>
      <c r="M44" s="166">
        <f t="shared" ref="M44" si="16">L44/1000</f>
        <v>0</v>
      </c>
      <c r="N44" s="66">
        <v>1</v>
      </c>
      <c r="O44" s="166">
        <f t="shared" ref="O44" si="17">N44/1000</f>
        <v>1E-3</v>
      </c>
      <c r="P44" s="93"/>
      <c r="Q44" s="166"/>
      <c r="R44" s="94"/>
      <c r="S44" s="166"/>
      <c r="T44" s="66"/>
      <c r="U44" s="166"/>
      <c r="V44" s="66"/>
      <c r="W44" s="166"/>
      <c r="X44" s="66"/>
      <c r="Y44" s="166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" customHeight="1">
      <c r="A45" s="85">
        <v>30</v>
      </c>
      <c r="B45" s="62" t="s">
        <v>26</v>
      </c>
      <c r="C45" s="88" t="s">
        <v>78</v>
      </c>
      <c r="D45" s="66">
        <v>0</v>
      </c>
      <c r="E45" s="166">
        <f t="shared" ref="E45" si="18">D45/1000</f>
        <v>0</v>
      </c>
      <c r="F45" s="66">
        <v>0</v>
      </c>
      <c r="G45" s="166">
        <f t="shared" ref="G45" si="19">F45/1000</f>
        <v>0</v>
      </c>
      <c r="H45" s="66">
        <v>0</v>
      </c>
      <c r="I45" s="166">
        <f t="shared" ref="I45" si="20">H45/1000</f>
        <v>0</v>
      </c>
      <c r="J45" s="66">
        <v>0</v>
      </c>
      <c r="K45" s="166">
        <f t="shared" ref="K45" si="21">J45/1000</f>
        <v>0</v>
      </c>
      <c r="L45" s="66">
        <v>0</v>
      </c>
      <c r="M45" s="166">
        <f t="shared" ref="M45" si="22">L45/1000</f>
        <v>0</v>
      </c>
      <c r="N45" s="66">
        <v>0</v>
      </c>
      <c r="O45" s="166">
        <f t="shared" ref="O45" si="23">N45/1000</f>
        <v>0</v>
      </c>
      <c r="P45" s="93"/>
      <c r="Q45" s="166"/>
      <c r="R45" s="94"/>
      <c r="S45" s="166"/>
      <c r="T45" s="66"/>
      <c r="U45" s="166"/>
      <c r="V45" s="66"/>
      <c r="W45" s="166"/>
      <c r="X45" s="66"/>
      <c r="Y45" s="166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" customHeight="1">
      <c r="A46" s="85">
        <v>31</v>
      </c>
      <c r="B46" s="62" t="s">
        <v>27</v>
      </c>
      <c r="C46" s="88" t="s">
        <v>78</v>
      </c>
      <c r="D46" s="66" t="s">
        <v>370</v>
      </c>
      <c r="E46" s="94"/>
      <c r="F46" s="66" t="s">
        <v>370</v>
      </c>
      <c r="G46" s="94"/>
      <c r="H46" s="66" t="s">
        <v>370</v>
      </c>
      <c r="I46" s="94"/>
      <c r="J46" s="66" t="s">
        <v>370</v>
      </c>
      <c r="K46" s="94"/>
      <c r="L46" s="66" t="s">
        <v>370</v>
      </c>
      <c r="M46" s="94"/>
      <c r="N46" s="66" t="s">
        <v>370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" customHeight="1">
      <c r="A47" s="85">
        <v>32</v>
      </c>
      <c r="B47" s="62" t="s">
        <v>28</v>
      </c>
      <c r="C47" s="88" t="s">
        <v>78</v>
      </c>
      <c r="D47" s="66" t="s">
        <v>370</v>
      </c>
      <c r="E47" s="65" t="e">
        <f>D47/1000</f>
        <v>#VALUE!</v>
      </c>
      <c r="F47" s="66" t="s">
        <v>370</v>
      </c>
      <c r="G47" s="65" t="e">
        <f>F47/1000</f>
        <v>#VALUE!</v>
      </c>
      <c r="H47" s="66" t="s">
        <v>370</v>
      </c>
      <c r="I47" s="65" t="e">
        <f>H47/1000</f>
        <v>#VALUE!</v>
      </c>
      <c r="J47" s="66" t="s">
        <v>370</v>
      </c>
      <c r="K47" s="65" t="e">
        <f>J47/1000</f>
        <v>#VALUE!</v>
      </c>
      <c r="L47" s="66" t="s">
        <v>370</v>
      </c>
      <c r="M47" s="65" t="e">
        <f>L47/1000</f>
        <v>#VALUE!</v>
      </c>
      <c r="N47" s="66" t="s">
        <v>370</v>
      </c>
      <c r="O47" s="65" t="e">
        <f>N47/1000</f>
        <v>#VALUE!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" customHeight="1">
      <c r="A48" s="85">
        <v>33</v>
      </c>
      <c r="B48" s="62" t="s">
        <v>29</v>
      </c>
      <c r="C48" s="88" t="s">
        <v>78</v>
      </c>
      <c r="D48" s="66" t="s">
        <v>370</v>
      </c>
      <c r="E48" s="65" t="e">
        <f>D48/1000</f>
        <v>#VALUE!</v>
      </c>
      <c r="F48" s="66" t="s">
        <v>370</v>
      </c>
      <c r="G48" s="65" t="e">
        <f>F48/1000</f>
        <v>#VALUE!</v>
      </c>
      <c r="H48" s="66" t="s">
        <v>370</v>
      </c>
      <c r="I48" s="65" t="e">
        <f>H48/1000</f>
        <v>#VALUE!</v>
      </c>
      <c r="J48" s="66" t="s">
        <v>370</v>
      </c>
      <c r="K48" s="65" t="e">
        <f>J48/1000</f>
        <v>#VALUE!</v>
      </c>
      <c r="L48" s="66" t="s">
        <v>370</v>
      </c>
      <c r="M48" s="65" t="e">
        <f>L48/1000</f>
        <v>#VALUE!</v>
      </c>
      <c r="N48" s="66" t="s">
        <v>370</v>
      </c>
      <c r="O48" s="65" t="e">
        <f>N48/1000</f>
        <v>#VALUE!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" customHeight="1">
      <c r="A49" s="85">
        <v>34</v>
      </c>
      <c r="B49" s="62" t="s">
        <v>30</v>
      </c>
      <c r="C49" s="88" t="s">
        <v>78</v>
      </c>
      <c r="D49" s="66" t="s">
        <v>370</v>
      </c>
      <c r="E49" s="65" t="e">
        <f>D49/1000</f>
        <v>#VALUE!</v>
      </c>
      <c r="F49" s="66" t="s">
        <v>370</v>
      </c>
      <c r="G49" s="65" t="e">
        <f>F49/1000</f>
        <v>#VALUE!</v>
      </c>
      <c r="H49" s="66" t="s">
        <v>370</v>
      </c>
      <c r="I49" s="65" t="e">
        <f>H49/1000</f>
        <v>#VALUE!</v>
      </c>
      <c r="J49" s="66" t="s">
        <v>370</v>
      </c>
      <c r="K49" s="65" t="e">
        <f>J49/1000</f>
        <v>#VALUE!</v>
      </c>
      <c r="L49" s="66" t="s">
        <v>370</v>
      </c>
      <c r="M49" s="65" t="e">
        <f>L49/1000</f>
        <v>#VALUE!</v>
      </c>
      <c r="N49" s="66" t="s">
        <v>370</v>
      </c>
      <c r="O49" s="65" t="e">
        <f>N49/1000</f>
        <v>#VALUE!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" customHeight="1">
      <c r="A50" s="85">
        <v>35</v>
      </c>
      <c r="B50" s="62" t="s">
        <v>31</v>
      </c>
      <c r="C50" s="88" t="s">
        <v>78</v>
      </c>
      <c r="D50" s="66" t="s">
        <v>370</v>
      </c>
      <c r="E50" s="65" t="e">
        <f>D50/1000</f>
        <v>#VALUE!</v>
      </c>
      <c r="F50" s="66" t="s">
        <v>370</v>
      </c>
      <c r="G50" s="65" t="e">
        <f>F50/1000</f>
        <v>#VALUE!</v>
      </c>
      <c r="H50" s="66" t="s">
        <v>370</v>
      </c>
      <c r="I50" s="65" t="e">
        <f>H50/1000</f>
        <v>#VALUE!</v>
      </c>
      <c r="J50" s="66" t="s">
        <v>370</v>
      </c>
      <c r="K50" s="65" t="e">
        <f>J50/1000</f>
        <v>#VALUE!</v>
      </c>
      <c r="L50" s="66" t="s">
        <v>370</v>
      </c>
      <c r="M50" s="65" t="e">
        <f>L50/1000</f>
        <v>#VALUE!</v>
      </c>
      <c r="N50" s="66" t="s">
        <v>370</v>
      </c>
      <c r="O50" s="65" t="e">
        <f>N50/1000</f>
        <v>#VALUE!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" customHeight="1">
      <c r="A51" s="85">
        <v>36</v>
      </c>
      <c r="B51" s="62" t="s">
        <v>32</v>
      </c>
      <c r="C51" s="88" t="s">
        <v>78</v>
      </c>
      <c r="D51" s="66" t="s">
        <v>370</v>
      </c>
      <c r="E51" s="68"/>
      <c r="F51" s="66" t="s">
        <v>370</v>
      </c>
      <c r="G51" s="68"/>
      <c r="H51" s="66" t="s">
        <v>370</v>
      </c>
      <c r="I51" s="68"/>
      <c r="J51" s="66" t="s">
        <v>370</v>
      </c>
      <c r="K51" s="68"/>
      <c r="L51" s="66" t="s">
        <v>370</v>
      </c>
      <c r="M51" s="68"/>
      <c r="N51" s="66" t="s">
        <v>370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" customHeight="1">
      <c r="A52" s="85">
        <v>37</v>
      </c>
      <c r="B52" s="62" t="s">
        <v>34</v>
      </c>
      <c r="C52" s="88" t="s">
        <v>78</v>
      </c>
      <c r="D52" s="66" t="s">
        <v>370</v>
      </c>
      <c r="E52" s="65" t="e">
        <f>D52/1000</f>
        <v>#VALUE!</v>
      </c>
      <c r="F52" s="66" t="s">
        <v>370</v>
      </c>
      <c r="G52" s="65" t="e">
        <f>F52/1000</f>
        <v>#VALUE!</v>
      </c>
      <c r="H52" s="66" t="s">
        <v>370</v>
      </c>
      <c r="I52" s="65" t="e">
        <f>H52/1000</f>
        <v>#VALUE!</v>
      </c>
      <c r="J52" s="66" t="s">
        <v>370</v>
      </c>
      <c r="K52" s="65" t="e">
        <f>J52/1000</f>
        <v>#VALUE!</v>
      </c>
      <c r="L52" s="66" t="s">
        <v>370</v>
      </c>
      <c r="M52" s="65" t="e">
        <f>L52/1000</f>
        <v>#VALUE!</v>
      </c>
      <c r="N52" s="66" t="s">
        <v>370</v>
      </c>
      <c r="O52" s="65" t="e">
        <f>N52/1000</f>
        <v>#VALUE!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" customHeight="1">
      <c r="A53" s="85">
        <v>38</v>
      </c>
      <c r="B53" s="62" t="s">
        <v>35</v>
      </c>
      <c r="C53" s="88" t="s">
        <v>78</v>
      </c>
      <c r="D53" s="66">
        <v>2.7</v>
      </c>
      <c r="E53" s="68"/>
      <c r="F53" s="66">
        <v>3</v>
      </c>
      <c r="G53" s="68"/>
      <c r="H53" s="66">
        <v>2.2000000000000002</v>
      </c>
      <c r="I53" s="68"/>
      <c r="J53" s="66">
        <v>2.2999999999999998</v>
      </c>
      <c r="K53" s="68"/>
      <c r="L53" s="66">
        <v>2.2000000000000002</v>
      </c>
      <c r="M53" s="68"/>
      <c r="N53" s="66">
        <v>2.4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" customHeight="1">
      <c r="A54" s="85">
        <v>39</v>
      </c>
      <c r="B54" s="62" t="s">
        <v>36</v>
      </c>
      <c r="C54" s="88" t="s">
        <v>78</v>
      </c>
      <c r="D54" s="66" t="s">
        <v>370</v>
      </c>
      <c r="E54" s="68"/>
      <c r="F54" s="66" t="s">
        <v>370</v>
      </c>
      <c r="G54" s="68"/>
      <c r="H54" s="66" t="s">
        <v>370</v>
      </c>
      <c r="I54" s="68"/>
      <c r="J54" s="66" t="s">
        <v>370</v>
      </c>
      <c r="K54" s="68"/>
      <c r="L54" s="66" t="s">
        <v>370</v>
      </c>
      <c r="M54" s="68"/>
      <c r="N54" s="66" t="s">
        <v>370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" customHeight="1">
      <c r="A55" s="85">
        <v>40</v>
      </c>
      <c r="B55" s="62" t="s">
        <v>48</v>
      </c>
      <c r="C55" s="88" t="s">
        <v>78</v>
      </c>
      <c r="D55" s="66" t="s">
        <v>370</v>
      </c>
      <c r="E55" s="66"/>
      <c r="F55" s="66" t="s">
        <v>370</v>
      </c>
      <c r="G55" s="66"/>
      <c r="H55" s="66" t="s">
        <v>370</v>
      </c>
      <c r="I55" s="66"/>
      <c r="J55" s="66" t="s">
        <v>370</v>
      </c>
      <c r="K55" s="66"/>
      <c r="L55" s="66" t="s">
        <v>370</v>
      </c>
      <c r="M55" s="66"/>
      <c r="N55" s="66" t="s">
        <v>370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" customHeight="1">
      <c r="A56" s="85">
        <v>41</v>
      </c>
      <c r="B56" s="62" t="s">
        <v>37</v>
      </c>
      <c r="C56" s="88" t="s">
        <v>78</v>
      </c>
      <c r="D56" s="66" t="s">
        <v>370</v>
      </c>
      <c r="E56" s="96"/>
      <c r="F56" s="66" t="s">
        <v>370</v>
      </c>
      <c r="G56" s="96"/>
      <c r="H56" s="66" t="s">
        <v>370</v>
      </c>
      <c r="I56" s="96"/>
      <c r="J56" s="66" t="s">
        <v>370</v>
      </c>
      <c r="K56" s="96"/>
      <c r="L56" s="66" t="s">
        <v>370</v>
      </c>
      <c r="M56" s="96"/>
      <c r="N56" s="66" t="s">
        <v>370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" customHeight="1">
      <c r="A57" s="85">
        <v>42</v>
      </c>
      <c r="B57" s="62" t="s">
        <v>38</v>
      </c>
      <c r="C57" s="88" t="s">
        <v>78</v>
      </c>
      <c r="D57" s="66" t="s">
        <v>370</v>
      </c>
      <c r="E57" s="65" t="e">
        <f>D57/1000</f>
        <v>#VALUE!</v>
      </c>
      <c r="F57" s="66" t="s">
        <v>370</v>
      </c>
      <c r="G57" s="65" t="e">
        <f>F57/1000</f>
        <v>#VALUE!</v>
      </c>
      <c r="H57" s="66" t="s">
        <v>370</v>
      </c>
      <c r="I57" s="65" t="e">
        <f>H57/1000</f>
        <v>#VALUE!</v>
      </c>
      <c r="J57" s="66" t="s">
        <v>370</v>
      </c>
      <c r="K57" s="65" t="e">
        <f>J57/1000</f>
        <v>#VALUE!</v>
      </c>
      <c r="L57" s="66" t="s">
        <v>370</v>
      </c>
      <c r="M57" s="65" t="e">
        <f>L57/1000</f>
        <v>#VALUE!</v>
      </c>
      <c r="N57" s="66" t="s">
        <v>370</v>
      </c>
      <c r="O57" s="65" t="e">
        <f>N57/1000</f>
        <v>#VALUE!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" customHeight="1">
      <c r="A58" s="85">
        <v>43</v>
      </c>
      <c r="B58" s="62" t="s">
        <v>102</v>
      </c>
      <c r="C58" s="88" t="s">
        <v>78</v>
      </c>
      <c r="D58" s="66" t="s">
        <v>370</v>
      </c>
      <c r="E58" s="65" t="e">
        <f>D58/1000</f>
        <v>#VALUE!</v>
      </c>
      <c r="F58" s="66" t="s">
        <v>370</v>
      </c>
      <c r="G58" s="65" t="e">
        <f>F58/1000</f>
        <v>#VALUE!</v>
      </c>
      <c r="H58" s="66" t="s">
        <v>370</v>
      </c>
      <c r="I58" s="65" t="e">
        <f>H58/1000</f>
        <v>#VALUE!</v>
      </c>
      <c r="J58" s="66" t="s">
        <v>370</v>
      </c>
      <c r="K58" s="65" t="e">
        <f>J58/1000</f>
        <v>#VALUE!</v>
      </c>
      <c r="L58" s="66" t="s">
        <v>370</v>
      </c>
      <c r="M58" s="65" t="e">
        <f>L58/1000</f>
        <v>#VALUE!</v>
      </c>
      <c r="N58" s="66" t="s">
        <v>370</v>
      </c>
      <c r="O58" s="65" t="e">
        <f>N58/1000</f>
        <v>#VALUE!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" customHeight="1">
      <c r="A59" s="85">
        <v>44</v>
      </c>
      <c r="B59" s="62" t="s">
        <v>39</v>
      </c>
      <c r="C59" s="88" t="s">
        <v>78</v>
      </c>
      <c r="D59" s="66" t="s">
        <v>370</v>
      </c>
      <c r="E59" s="94"/>
      <c r="F59" s="66" t="s">
        <v>370</v>
      </c>
      <c r="G59" s="94"/>
      <c r="H59" s="66" t="s">
        <v>370</v>
      </c>
      <c r="I59" s="94"/>
      <c r="J59" s="66" t="s">
        <v>370</v>
      </c>
      <c r="K59" s="94"/>
      <c r="L59" s="66" t="s">
        <v>370</v>
      </c>
      <c r="M59" s="94"/>
      <c r="N59" s="66" t="s">
        <v>370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" customHeight="1">
      <c r="A60" s="85">
        <v>45</v>
      </c>
      <c r="B60" s="62" t="s">
        <v>40</v>
      </c>
      <c r="C60" s="88" t="s">
        <v>78</v>
      </c>
      <c r="D60" s="66" t="s">
        <v>370</v>
      </c>
      <c r="E60" s="65" t="e">
        <f>D60/1000</f>
        <v>#VALUE!</v>
      </c>
      <c r="F60" s="66" t="s">
        <v>370</v>
      </c>
      <c r="G60" s="65" t="e">
        <f>F60/1000</f>
        <v>#VALUE!</v>
      </c>
      <c r="H60" s="66" t="s">
        <v>370</v>
      </c>
      <c r="I60" s="65" t="e">
        <f>H60/1000</f>
        <v>#VALUE!</v>
      </c>
      <c r="J60" s="66" t="s">
        <v>370</v>
      </c>
      <c r="K60" s="65" t="e">
        <f>J60/1000</f>
        <v>#VALUE!</v>
      </c>
      <c r="L60" s="66" t="s">
        <v>370</v>
      </c>
      <c r="M60" s="65" t="e">
        <f>L60/1000</f>
        <v>#VALUE!</v>
      </c>
      <c r="N60" s="66" t="s">
        <v>370</v>
      </c>
      <c r="O60" s="65" t="e">
        <f>N60/1000</f>
        <v>#VALUE!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>
      <c r="A61" s="85">
        <v>46</v>
      </c>
      <c r="B61" s="62" t="s">
        <v>336</v>
      </c>
      <c r="C61" s="88" t="s">
        <v>78</v>
      </c>
      <c r="D61" s="66">
        <v>0.4</v>
      </c>
      <c r="E61" s="68"/>
      <c r="F61" s="66">
        <v>0.5</v>
      </c>
      <c r="G61" s="68"/>
      <c r="H61" s="66">
        <v>0.6</v>
      </c>
      <c r="I61" s="68"/>
      <c r="J61" s="66">
        <v>0.6</v>
      </c>
      <c r="K61" s="68"/>
      <c r="L61" s="66">
        <v>0.4</v>
      </c>
      <c r="M61" s="68"/>
      <c r="N61" s="66">
        <v>0.5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" customHeight="1">
      <c r="A62" s="85">
        <v>47</v>
      </c>
      <c r="B62" s="62" t="s">
        <v>72</v>
      </c>
      <c r="C62" s="101" t="s">
        <v>75</v>
      </c>
      <c r="D62" s="66">
        <v>7.5</v>
      </c>
      <c r="E62" s="68"/>
      <c r="F62" s="66">
        <v>7.4</v>
      </c>
      <c r="G62" s="68"/>
      <c r="H62" s="66">
        <v>7.4</v>
      </c>
      <c r="I62" s="68"/>
      <c r="J62" s="66">
        <v>7.2</v>
      </c>
      <c r="K62" s="68"/>
      <c r="L62" s="66">
        <v>7.7</v>
      </c>
      <c r="M62" s="68"/>
      <c r="N62" s="66">
        <v>7.3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" customHeight="1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" customHeight="1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" customHeight="1">
      <c r="A65" s="85">
        <v>50</v>
      </c>
      <c r="B65" s="62" t="s">
        <v>42</v>
      </c>
      <c r="C65" s="88" t="s">
        <v>79</v>
      </c>
      <c r="D65" s="66">
        <v>0</v>
      </c>
      <c r="E65" s="68"/>
      <c r="F65" s="66">
        <v>0</v>
      </c>
      <c r="G65" s="68"/>
      <c r="H65" s="66">
        <v>0.8</v>
      </c>
      <c r="I65" s="68"/>
      <c r="J65" s="66">
        <v>0.8</v>
      </c>
      <c r="K65" s="68"/>
      <c r="L65" s="66">
        <v>0.6</v>
      </c>
      <c r="M65" s="68"/>
      <c r="N65" s="66">
        <v>0.7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" customHeight="1" thickBot="1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" customHeight="1" thickBot="1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" customHeight="1" thickTop="1">
      <c r="A68" s="251"/>
      <c r="B68" s="251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75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" customHeight="1">
      <c r="A70" s="80">
        <v>1</v>
      </c>
      <c r="B70" s="118" t="s">
        <v>61</v>
      </c>
      <c r="C70" s="81" t="s">
        <v>78</v>
      </c>
      <c r="D70" s="120" t="s">
        <v>370</v>
      </c>
      <c r="E70" s="65" t="e">
        <f t="shared" ref="E70:E75" si="24">D70/1000</f>
        <v>#VALUE!</v>
      </c>
      <c r="F70" s="120" t="s">
        <v>370</v>
      </c>
      <c r="G70" s="65" t="e">
        <f t="shared" ref="G70:G75" si="25">F70/1000</f>
        <v>#VALUE!</v>
      </c>
      <c r="H70" s="120" t="s">
        <v>370</v>
      </c>
      <c r="I70" s="65" t="e">
        <f t="shared" ref="I70:I75" si="26">H70/1000</f>
        <v>#VALUE!</v>
      </c>
      <c r="J70" s="120" t="s">
        <v>370</v>
      </c>
      <c r="K70" s="65" t="e">
        <f t="shared" ref="K70:K75" si="27">J70/1000</f>
        <v>#VALUE!</v>
      </c>
      <c r="L70" s="120" t="s">
        <v>370</v>
      </c>
      <c r="M70" s="65" t="e">
        <f t="shared" ref="M70:M75" si="28">L70/1000</f>
        <v>#VALUE!</v>
      </c>
      <c r="N70" s="120" t="s">
        <v>370</v>
      </c>
      <c r="O70" s="65" t="e">
        <f t="shared" ref="O70:O75" si="29">N70/1000</f>
        <v>#VALUE!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" customHeight="1">
      <c r="A71" s="85">
        <v>2</v>
      </c>
      <c r="B71" s="121" t="s">
        <v>62</v>
      </c>
      <c r="C71" s="88" t="s">
        <v>78</v>
      </c>
      <c r="D71" s="90" t="s">
        <v>370</v>
      </c>
      <c r="E71" s="65" t="e">
        <f t="shared" si="24"/>
        <v>#VALUE!</v>
      </c>
      <c r="F71" s="90" t="s">
        <v>370</v>
      </c>
      <c r="G71" s="65" t="e">
        <f t="shared" si="25"/>
        <v>#VALUE!</v>
      </c>
      <c r="H71" s="90" t="s">
        <v>370</v>
      </c>
      <c r="I71" s="65" t="e">
        <f t="shared" si="26"/>
        <v>#VALUE!</v>
      </c>
      <c r="J71" s="90" t="s">
        <v>370</v>
      </c>
      <c r="K71" s="65" t="e">
        <f t="shared" si="27"/>
        <v>#VALUE!</v>
      </c>
      <c r="L71" s="90" t="s">
        <v>370</v>
      </c>
      <c r="M71" s="65" t="e">
        <f t="shared" si="28"/>
        <v>#VALUE!</v>
      </c>
      <c r="N71" s="90" t="s">
        <v>370</v>
      </c>
      <c r="O71" s="65" t="e">
        <f t="shared" si="29"/>
        <v>#VALUE!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" customHeight="1">
      <c r="A72" s="85">
        <v>3</v>
      </c>
      <c r="B72" s="121" t="s">
        <v>63</v>
      </c>
      <c r="C72" s="88" t="s">
        <v>78</v>
      </c>
      <c r="D72" s="94" t="s">
        <v>370</v>
      </c>
      <c r="E72" s="65" t="e">
        <f t="shared" si="24"/>
        <v>#VALUE!</v>
      </c>
      <c r="F72" s="94" t="s">
        <v>370</v>
      </c>
      <c r="G72" s="65" t="e">
        <f t="shared" si="25"/>
        <v>#VALUE!</v>
      </c>
      <c r="H72" s="94" t="s">
        <v>370</v>
      </c>
      <c r="I72" s="65" t="e">
        <f t="shared" si="26"/>
        <v>#VALUE!</v>
      </c>
      <c r="J72" s="94" t="s">
        <v>370</v>
      </c>
      <c r="K72" s="65" t="e">
        <f t="shared" si="27"/>
        <v>#VALUE!</v>
      </c>
      <c r="L72" s="94" t="s">
        <v>370</v>
      </c>
      <c r="M72" s="65" t="e">
        <f t="shared" si="28"/>
        <v>#VALUE!</v>
      </c>
      <c r="N72" s="94" t="s">
        <v>370</v>
      </c>
      <c r="O72" s="65" t="e">
        <f t="shared" si="29"/>
        <v>#VALUE!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" customHeight="1">
      <c r="A73" s="85">
        <v>4</v>
      </c>
      <c r="B73" s="121" t="s">
        <v>97</v>
      </c>
      <c r="C73" s="88" t="s">
        <v>78</v>
      </c>
      <c r="D73" s="90">
        <v>0</v>
      </c>
      <c r="E73" s="65">
        <f t="shared" si="24"/>
        <v>0</v>
      </c>
      <c r="F73" s="90">
        <v>0</v>
      </c>
      <c r="G73" s="65">
        <f t="shared" si="25"/>
        <v>0</v>
      </c>
      <c r="H73" s="90">
        <v>0</v>
      </c>
      <c r="I73" s="65">
        <f t="shared" si="26"/>
        <v>0</v>
      </c>
      <c r="J73" s="90">
        <v>0</v>
      </c>
      <c r="K73" s="65">
        <f t="shared" si="27"/>
        <v>0</v>
      </c>
      <c r="L73" s="90">
        <v>0</v>
      </c>
      <c r="M73" s="65">
        <f t="shared" si="28"/>
        <v>0</v>
      </c>
      <c r="N73" s="90">
        <v>0</v>
      </c>
      <c r="O73" s="65">
        <f t="shared" si="29"/>
        <v>0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" customHeight="1">
      <c r="A74" s="85">
        <v>5</v>
      </c>
      <c r="B74" s="121" t="s">
        <v>49</v>
      </c>
      <c r="C74" s="88" t="s">
        <v>78</v>
      </c>
      <c r="D74" s="94">
        <v>0</v>
      </c>
      <c r="E74" s="65">
        <f t="shared" si="24"/>
        <v>0</v>
      </c>
      <c r="F74" s="94">
        <v>0</v>
      </c>
      <c r="G74" s="65">
        <f t="shared" si="25"/>
        <v>0</v>
      </c>
      <c r="H74" s="94">
        <v>0</v>
      </c>
      <c r="I74" s="65">
        <f t="shared" si="26"/>
        <v>0</v>
      </c>
      <c r="J74" s="94">
        <v>0</v>
      </c>
      <c r="K74" s="65">
        <f t="shared" si="27"/>
        <v>0</v>
      </c>
      <c r="L74" s="94">
        <v>0</v>
      </c>
      <c r="M74" s="65">
        <f t="shared" si="28"/>
        <v>0</v>
      </c>
      <c r="N74" s="94">
        <v>0</v>
      </c>
      <c r="O74" s="65">
        <f t="shared" si="29"/>
        <v>0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" customHeight="1">
      <c r="A75" s="85">
        <v>6</v>
      </c>
      <c r="B75" s="121" t="s">
        <v>96</v>
      </c>
      <c r="C75" s="88" t="s">
        <v>78</v>
      </c>
      <c r="D75" s="94" t="s">
        <v>370</v>
      </c>
      <c r="E75" s="65" t="e">
        <f t="shared" si="24"/>
        <v>#VALUE!</v>
      </c>
      <c r="F75" s="94" t="s">
        <v>370</v>
      </c>
      <c r="G75" s="65" t="e">
        <f t="shared" si="25"/>
        <v>#VALUE!</v>
      </c>
      <c r="H75" s="94" t="s">
        <v>370</v>
      </c>
      <c r="I75" s="65" t="e">
        <f t="shared" si="26"/>
        <v>#VALUE!</v>
      </c>
      <c r="J75" s="94" t="s">
        <v>370</v>
      </c>
      <c r="K75" s="65" t="e">
        <f t="shared" si="27"/>
        <v>#VALUE!</v>
      </c>
      <c r="L75" s="94" t="s">
        <v>370</v>
      </c>
      <c r="M75" s="65" t="e">
        <f t="shared" si="28"/>
        <v>#VALUE!</v>
      </c>
      <c r="N75" s="94" t="s">
        <v>370</v>
      </c>
      <c r="O75" s="65" t="e">
        <f t="shared" si="29"/>
        <v>#VALUE!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" customHeight="1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" customHeight="1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" customHeight="1">
      <c r="A78" s="85">
        <v>9</v>
      </c>
      <c r="B78" s="121" t="s">
        <v>52</v>
      </c>
      <c r="C78" s="88" t="s">
        <v>78</v>
      </c>
      <c r="D78" s="94" t="s">
        <v>370</v>
      </c>
      <c r="E78" s="94"/>
      <c r="F78" s="94" t="s">
        <v>370</v>
      </c>
      <c r="G78" s="94"/>
      <c r="H78" s="94" t="s">
        <v>370</v>
      </c>
      <c r="I78" s="94"/>
      <c r="J78" s="94" t="s">
        <v>370</v>
      </c>
      <c r="K78" s="94"/>
      <c r="L78" s="94" t="s">
        <v>370</v>
      </c>
      <c r="M78" s="94"/>
      <c r="N78" s="94" t="s">
        <v>370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" customHeight="1">
      <c r="A79" s="85">
        <v>10</v>
      </c>
      <c r="B79" s="121" t="s">
        <v>53</v>
      </c>
      <c r="C79" s="88" t="s">
        <v>78</v>
      </c>
      <c r="D79" s="94" t="s">
        <v>370</v>
      </c>
      <c r="E79" s="94"/>
      <c r="F79" s="94" t="s">
        <v>370</v>
      </c>
      <c r="G79" s="94"/>
      <c r="H79" s="94" t="s">
        <v>370</v>
      </c>
      <c r="I79" s="94"/>
      <c r="J79" s="94" t="s">
        <v>370</v>
      </c>
      <c r="K79" s="94"/>
      <c r="L79" s="94" t="s">
        <v>370</v>
      </c>
      <c r="M79" s="94"/>
      <c r="N79" s="94" t="s">
        <v>370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" customHeight="1">
      <c r="A80" s="85">
        <v>11</v>
      </c>
      <c r="B80" s="121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" customHeight="1">
      <c r="A81" s="85">
        <v>12</v>
      </c>
      <c r="B81" s="121" t="s">
        <v>54</v>
      </c>
      <c r="C81" s="88" t="s">
        <v>78</v>
      </c>
      <c r="D81" s="68">
        <v>1</v>
      </c>
      <c r="E81" s="68"/>
      <c r="F81" s="68">
        <v>0.6</v>
      </c>
      <c r="G81" s="68"/>
      <c r="H81" s="68">
        <v>0.8</v>
      </c>
      <c r="I81" s="68"/>
      <c r="J81" s="68">
        <v>0.8</v>
      </c>
      <c r="K81" s="68"/>
      <c r="L81" s="68">
        <v>1</v>
      </c>
      <c r="M81" s="68"/>
      <c r="N81" s="68">
        <v>0.6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" customHeight="1">
      <c r="A82" s="85">
        <v>13</v>
      </c>
      <c r="B82" s="121" t="s">
        <v>64</v>
      </c>
      <c r="C82" s="88" t="s">
        <v>78</v>
      </c>
      <c r="D82" s="68" t="s">
        <v>370</v>
      </c>
      <c r="E82" s="68"/>
      <c r="F82" s="68" t="s">
        <v>370</v>
      </c>
      <c r="G82" s="68"/>
      <c r="H82" s="68" t="s">
        <v>370</v>
      </c>
      <c r="I82" s="68"/>
      <c r="J82" s="68" t="s">
        <v>370</v>
      </c>
      <c r="K82" s="68"/>
      <c r="L82" s="68" t="s">
        <v>370</v>
      </c>
      <c r="M82" s="68"/>
      <c r="N82" s="68" t="s">
        <v>370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" customHeight="1">
      <c r="A83" s="85">
        <v>14</v>
      </c>
      <c r="B83" s="121" t="s">
        <v>65</v>
      </c>
      <c r="C83" s="88" t="s">
        <v>78</v>
      </c>
      <c r="D83" s="94" t="s">
        <v>370</v>
      </c>
      <c r="E83" s="166" t="e">
        <f t="shared" ref="E83" si="30">D83/1000</f>
        <v>#VALUE!</v>
      </c>
      <c r="F83" s="94" t="s">
        <v>370</v>
      </c>
      <c r="G83" s="166" t="e">
        <f t="shared" ref="G83" si="31">F83/1000</f>
        <v>#VALUE!</v>
      </c>
      <c r="H83" s="94" t="s">
        <v>370</v>
      </c>
      <c r="I83" s="166" t="e">
        <f t="shared" ref="I83" si="32">H83/1000</f>
        <v>#VALUE!</v>
      </c>
      <c r="J83" s="94" t="s">
        <v>370</v>
      </c>
      <c r="K83" s="166" t="e">
        <f t="shared" ref="K83" si="33">J83/1000</f>
        <v>#VALUE!</v>
      </c>
      <c r="L83" s="94" t="s">
        <v>370</v>
      </c>
      <c r="M83" s="166" t="e">
        <f t="shared" ref="M83" si="34">L83/1000</f>
        <v>#VALUE!</v>
      </c>
      <c r="N83" s="94" t="s">
        <v>370</v>
      </c>
      <c r="O83" s="166" t="e">
        <f t="shared" ref="O83" si="35">N83/1000</f>
        <v>#VALUE!</v>
      </c>
      <c r="P83" s="93"/>
      <c r="Q83" s="166"/>
      <c r="R83" s="94"/>
      <c r="S83" s="166"/>
      <c r="T83" s="66"/>
      <c r="U83" s="166"/>
      <c r="V83" s="94"/>
      <c r="W83" s="166"/>
      <c r="X83" s="94"/>
      <c r="Y83" s="166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" customHeight="1">
      <c r="A84" s="85">
        <v>15</v>
      </c>
      <c r="B84" s="121" t="s">
        <v>55</v>
      </c>
      <c r="C84" s="88" t="s">
        <v>78</v>
      </c>
      <c r="D84" s="68" t="s">
        <v>370</v>
      </c>
      <c r="E84" s="68"/>
      <c r="F84" s="68" t="s">
        <v>370</v>
      </c>
      <c r="G84" s="68"/>
      <c r="H84" s="68" t="s">
        <v>370</v>
      </c>
      <c r="I84" s="68"/>
      <c r="J84" s="68" t="s">
        <v>370</v>
      </c>
      <c r="K84" s="68"/>
      <c r="L84" s="68" t="s">
        <v>370</v>
      </c>
      <c r="M84" s="68"/>
      <c r="N84" s="68" t="s">
        <v>370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" customHeight="1">
      <c r="A85" s="85">
        <v>16</v>
      </c>
      <c r="B85" s="121" t="s">
        <v>95</v>
      </c>
      <c r="C85" s="88" t="s">
        <v>78</v>
      </c>
      <c r="D85" s="94">
        <v>0</v>
      </c>
      <c r="E85" s="94"/>
      <c r="F85" s="94">
        <v>0</v>
      </c>
      <c r="G85" s="94"/>
      <c r="H85" s="94">
        <v>0</v>
      </c>
      <c r="I85" s="94"/>
      <c r="J85" s="94">
        <v>0</v>
      </c>
      <c r="K85" s="94"/>
      <c r="L85" s="94">
        <v>0</v>
      </c>
      <c r="M85" s="94"/>
      <c r="N85" s="94">
        <v>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" customHeight="1">
      <c r="A86" s="85">
        <v>17</v>
      </c>
      <c r="B86" s="121" t="s">
        <v>66</v>
      </c>
      <c r="C86" s="88" t="s">
        <v>78</v>
      </c>
      <c r="D86" s="94">
        <v>0</v>
      </c>
      <c r="E86" s="94"/>
      <c r="F86" s="94">
        <v>0</v>
      </c>
      <c r="G86" s="94"/>
      <c r="H86" s="94">
        <v>0</v>
      </c>
      <c r="I86" s="94"/>
      <c r="J86" s="94">
        <v>0</v>
      </c>
      <c r="K86" s="94"/>
      <c r="L86" s="94">
        <v>0</v>
      </c>
      <c r="M86" s="94"/>
      <c r="N86" s="94">
        <v>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" customHeight="1">
      <c r="A87" s="85">
        <v>18</v>
      </c>
      <c r="B87" s="121" t="s">
        <v>67</v>
      </c>
      <c r="C87" s="88" t="s">
        <v>78</v>
      </c>
      <c r="D87" s="68" t="s">
        <v>370</v>
      </c>
      <c r="E87" s="68"/>
      <c r="F87" s="68" t="s">
        <v>370</v>
      </c>
      <c r="G87" s="68"/>
      <c r="H87" s="68" t="s">
        <v>370</v>
      </c>
      <c r="I87" s="68"/>
      <c r="J87" s="68" t="s">
        <v>370</v>
      </c>
      <c r="K87" s="68"/>
      <c r="L87" s="68" t="s">
        <v>370</v>
      </c>
      <c r="M87" s="68"/>
      <c r="N87" s="68" t="s">
        <v>370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" customHeight="1">
      <c r="A88" s="85">
        <v>19</v>
      </c>
      <c r="B88" s="121" t="s">
        <v>98</v>
      </c>
      <c r="C88" s="101" t="s">
        <v>75</v>
      </c>
      <c r="D88" s="66" t="s">
        <v>370</v>
      </c>
      <c r="E88" s="66"/>
      <c r="F88" s="66" t="s">
        <v>370</v>
      </c>
      <c r="G88" s="66"/>
      <c r="H88" s="66" t="s">
        <v>370</v>
      </c>
      <c r="I88" s="66"/>
      <c r="J88" s="66" t="s">
        <v>370</v>
      </c>
      <c r="K88" s="66"/>
      <c r="L88" s="66" t="s">
        <v>370</v>
      </c>
      <c r="M88" s="66"/>
      <c r="N88" s="66" t="s">
        <v>370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" customHeight="1">
      <c r="A89" s="85">
        <v>20</v>
      </c>
      <c r="B89" s="121" t="s">
        <v>56</v>
      </c>
      <c r="C89" s="88" t="s">
        <v>78</v>
      </c>
      <c r="D89" s="66" t="s">
        <v>370</v>
      </c>
      <c r="E89" s="66"/>
      <c r="F89" s="66" t="s">
        <v>370</v>
      </c>
      <c r="G89" s="66"/>
      <c r="H89" s="66" t="s">
        <v>370</v>
      </c>
      <c r="I89" s="66"/>
      <c r="J89" s="66" t="s">
        <v>370</v>
      </c>
      <c r="K89" s="66"/>
      <c r="L89" s="66" t="s">
        <v>370</v>
      </c>
      <c r="M89" s="66"/>
      <c r="N89" s="66" t="s">
        <v>370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" customHeight="1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" customHeight="1">
      <c r="A91" s="85">
        <v>22</v>
      </c>
      <c r="B91" s="121" t="s">
        <v>103</v>
      </c>
      <c r="C91" s="101" t="s">
        <v>75</v>
      </c>
      <c r="D91" s="68">
        <v>7.5</v>
      </c>
      <c r="E91" s="68"/>
      <c r="F91" s="68">
        <v>7.4</v>
      </c>
      <c r="G91" s="68"/>
      <c r="H91" s="68">
        <v>7.4</v>
      </c>
      <c r="I91" s="68"/>
      <c r="J91" s="68">
        <v>7.2</v>
      </c>
      <c r="K91" s="68"/>
      <c r="L91" s="68">
        <v>7.7</v>
      </c>
      <c r="M91" s="68"/>
      <c r="N91" s="68">
        <v>7.3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" customHeight="1">
      <c r="A92" s="85">
        <v>23</v>
      </c>
      <c r="B92" s="121" t="s">
        <v>57</v>
      </c>
      <c r="C92" s="101" t="s">
        <v>75</v>
      </c>
      <c r="D92" s="68" t="s">
        <v>370</v>
      </c>
      <c r="E92" s="68"/>
      <c r="F92" s="68" t="s">
        <v>370</v>
      </c>
      <c r="G92" s="68"/>
      <c r="H92" s="68" t="s">
        <v>370</v>
      </c>
      <c r="I92" s="68"/>
      <c r="J92" s="68" t="s">
        <v>370</v>
      </c>
      <c r="K92" s="68"/>
      <c r="L92" s="68" t="s">
        <v>370</v>
      </c>
      <c r="M92" s="68"/>
      <c r="N92" s="68" t="s">
        <v>370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/>
      <c r="F93" s="66" t="s">
        <v>370</v>
      </c>
      <c r="G93" s="66"/>
      <c r="H93" s="66" t="s">
        <v>370</v>
      </c>
      <c r="I93" s="66"/>
      <c r="J93" s="66" t="s">
        <v>370</v>
      </c>
      <c r="K93" s="66"/>
      <c r="L93" s="66" t="s">
        <v>370</v>
      </c>
      <c r="M93" s="66"/>
      <c r="N93" s="66" t="s">
        <v>370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" customHeight="1">
      <c r="A94" s="85">
        <v>25</v>
      </c>
      <c r="B94" s="121" t="s">
        <v>104</v>
      </c>
      <c r="C94" s="88" t="s">
        <v>78</v>
      </c>
      <c r="D94" s="94">
        <v>0</v>
      </c>
      <c r="E94" s="94"/>
      <c r="F94" s="94">
        <v>0</v>
      </c>
      <c r="G94" s="94"/>
      <c r="H94" s="94">
        <v>0</v>
      </c>
      <c r="I94" s="94"/>
      <c r="J94" s="94">
        <v>0</v>
      </c>
      <c r="K94" s="94"/>
      <c r="L94" s="94">
        <v>0</v>
      </c>
      <c r="M94" s="94"/>
      <c r="N94" s="94">
        <v>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" customHeight="1">
      <c r="A95" s="85">
        <v>26</v>
      </c>
      <c r="B95" s="121" t="s">
        <v>68</v>
      </c>
      <c r="C95" s="88" t="s">
        <v>78</v>
      </c>
      <c r="D95" s="127" t="s">
        <v>370</v>
      </c>
      <c r="E95" s="166" t="e">
        <f t="shared" ref="E95" si="36">D95/1000</f>
        <v>#VALUE!</v>
      </c>
      <c r="F95" s="127" t="s">
        <v>370</v>
      </c>
      <c r="G95" s="166" t="e">
        <f t="shared" ref="G95" si="37">F95/1000</f>
        <v>#VALUE!</v>
      </c>
      <c r="H95" s="127" t="s">
        <v>370</v>
      </c>
      <c r="I95" s="166" t="e">
        <f t="shared" ref="I95" si="38">H95/1000</f>
        <v>#VALUE!</v>
      </c>
      <c r="J95" s="127" t="s">
        <v>370</v>
      </c>
      <c r="K95" s="166" t="e">
        <f t="shared" ref="K95" si="39">J95/1000</f>
        <v>#VALUE!</v>
      </c>
      <c r="L95" s="127" t="s">
        <v>370</v>
      </c>
      <c r="M95" s="166" t="e">
        <f t="shared" ref="M95" si="40">L95/1000</f>
        <v>#VALUE!</v>
      </c>
      <c r="N95" s="127" t="s">
        <v>370</v>
      </c>
      <c r="O95" s="166" t="e">
        <f t="shared" ref="O95" si="41">N95/1000</f>
        <v>#VALUE!</v>
      </c>
      <c r="P95" s="95"/>
      <c r="Q95" s="166"/>
      <c r="R95" s="127"/>
      <c r="S95" s="166"/>
      <c r="T95" s="128"/>
      <c r="U95" s="166"/>
      <c r="V95" s="127"/>
      <c r="W95" s="166"/>
      <c r="X95" s="127"/>
      <c r="Y95" s="166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" customHeight="1" thickBot="1">
      <c r="A96" s="103">
        <v>27</v>
      </c>
      <c r="B96" s="167" t="s">
        <v>176</v>
      </c>
      <c r="C96" s="168"/>
      <c r="D96" s="132" t="s">
        <v>370</v>
      </c>
      <c r="E96" s="65" t="e">
        <f>D96/1000</f>
        <v>#VALUE!</v>
      </c>
      <c r="F96" s="132" t="s">
        <v>370</v>
      </c>
      <c r="G96" s="65" t="e">
        <f>F96/1000</f>
        <v>#VALUE!</v>
      </c>
      <c r="H96" s="132" t="s">
        <v>370</v>
      </c>
      <c r="I96" s="65" t="e">
        <f>H96/1000</f>
        <v>#VALUE!</v>
      </c>
      <c r="J96" s="132" t="s">
        <v>370</v>
      </c>
      <c r="K96" s="65" t="e">
        <f>J96/1000</f>
        <v>#VALUE!</v>
      </c>
      <c r="L96" s="132" t="s">
        <v>370</v>
      </c>
      <c r="M96" s="65" t="e">
        <f>L96/1000</f>
        <v>#VALUE!</v>
      </c>
      <c r="N96" s="132" t="s">
        <v>370</v>
      </c>
      <c r="O96" s="65" t="e">
        <f>N96/1000</f>
        <v>#VALUE!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" customHeight="1">
      <c r="A98" s="80">
        <v>1</v>
      </c>
      <c r="B98" s="134" t="s">
        <v>334</v>
      </c>
      <c r="C98" s="135" t="s">
        <v>60</v>
      </c>
      <c r="D98" s="137" t="s">
        <v>370</v>
      </c>
      <c r="E98" s="137"/>
      <c r="F98" s="137" t="s">
        <v>370</v>
      </c>
      <c r="G98" s="137"/>
      <c r="H98" s="137" t="s">
        <v>370</v>
      </c>
      <c r="I98" s="137"/>
      <c r="J98" s="137" t="s">
        <v>370</v>
      </c>
      <c r="K98" s="137"/>
      <c r="L98" s="137" t="s">
        <v>370</v>
      </c>
      <c r="M98" s="137"/>
      <c r="N98" s="137" t="s">
        <v>370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" customHeight="1">
      <c r="A99" s="85">
        <v>2</v>
      </c>
      <c r="B99" s="138" t="s">
        <v>335</v>
      </c>
      <c r="C99" s="139" t="s">
        <v>60</v>
      </c>
      <c r="D99" s="68" t="s">
        <v>370</v>
      </c>
      <c r="E99" s="68"/>
      <c r="F99" s="68" t="s">
        <v>370</v>
      </c>
      <c r="G99" s="68"/>
      <c r="H99" s="68" t="s">
        <v>370</v>
      </c>
      <c r="I99" s="68"/>
      <c r="J99" s="68" t="s">
        <v>370</v>
      </c>
      <c r="K99" s="68"/>
      <c r="L99" s="68" t="s">
        <v>370</v>
      </c>
      <c r="M99" s="68"/>
      <c r="N99" s="68" t="s">
        <v>370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" customHeight="1">
      <c r="A100" s="85">
        <v>3</v>
      </c>
      <c r="B100" s="140" t="s">
        <v>59</v>
      </c>
      <c r="C100" s="139" t="s">
        <v>60</v>
      </c>
      <c r="D100" s="68">
        <v>5.2</v>
      </c>
      <c r="E100" s="68"/>
      <c r="F100" s="68">
        <v>5.3</v>
      </c>
      <c r="G100" s="68"/>
      <c r="H100" s="68">
        <v>4</v>
      </c>
      <c r="I100" s="68"/>
      <c r="J100" s="68">
        <v>4.0999999999999996</v>
      </c>
      <c r="K100" s="68"/>
      <c r="L100" s="68">
        <v>4.3</v>
      </c>
      <c r="M100" s="68"/>
      <c r="N100" s="68">
        <v>4.3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" customHeight="1">
      <c r="A101" s="85"/>
      <c r="B101" s="138" t="s">
        <v>219</v>
      </c>
      <c r="C101" s="139"/>
      <c r="D101" s="68">
        <v>0.22</v>
      </c>
      <c r="E101" s="68"/>
      <c r="F101" s="68">
        <v>0.23</v>
      </c>
      <c r="G101" s="68"/>
      <c r="H101" s="68">
        <v>0.13</v>
      </c>
      <c r="I101" s="68"/>
      <c r="J101" s="68">
        <v>0.14000000000000001</v>
      </c>
      <c r="K101" s="68"/>
      <c r="L101" s="68">
        <v>7.0000000000000007E-2</v>
      </c>
      <c r="M101" s="68"/>
      <c r="N101" s="68">
        <v>0.08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" customHeight="1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" customHeight="1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" customHeight="1">
      <c r="A104" s="85">
        <v>6</v>
      </c>
      <c r="B104" s="143" t="s">
        <v>70</v>
      </c>
      <c r="C104" s="124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" customHeight="1" thickBot="1">
      <c r="A105" s="103">
        <v>7</v>
      </c>
      <c r="B105" s="144" t="s">
        <v>71</v>
      </c>
      <c r="C105" s="145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" customHeight="1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51"/>
      <c r="B132" s="251"/>
      <c r="C132" s="175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75"/>
      <c r="Q132" s="175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  <mergeCell ref="A2:B2"/>
    <mergeCell ref="R4:S5"/>
    <mergeCell ref="T4:U5"/>
    <mergeCell ref="R6:R7"/>
    <mergeCell ref="T6:T7"/>
    <mergeCell ref="H4:I5"/>
    <mergeCell ref="F4:G5"/>
    <mergeCell ref="D4:E5"/>
    <mergeCell ref="X4:Y5"/>
    <mergeCell ref="V4:W5"/>
    <mergeCell ref="L4:M5"/>
    <mergeCell ref="J4:K5"/>
    <mergeCell ref="N4:O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zoomScale="75" zoomScaleNormal="75" workbookViewId="0">
      <selection activeCell="D9" sqref="D9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8">
      <c r="B1" s="183">
        <v>45717</v>
      </c>
      <c r="C1" t="s">
        <v>363</v>
      </c>
    </row>
    <row r="2" spans="1:8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>
      <c r="A3" t="s">
        <v>80</v>
      </c>
      <c r="B3" s="184">
        <v>45717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>
      <c r="B4">
        <v>45718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>
      <c r="B5">
        <v>45719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>
      <c r="B6">
        <v>45720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>
      <c r="B7">
        <v>45721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>
      <c r="B8">
        <v>45722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>
      <c r="B9">
        <v>45723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>
      <c r="B10">
        <v>45724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>
      <c r="B11">
        <v>45725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>
      <c r="B12">
        <v>45726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>
      <c r="B13">
        <v>45727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>
      <c r="B14">
        <v>45728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>
      <c r="B15">
        <v>45729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>
      <c r="B16">
        <v>45730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>
      <c r="B17">
        <v>45731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>
      <c r="B18">
        <v>45732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>
      <c r="B19">
        <v>45733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>
      <c r="B20">
        <v>45734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>
      <c r="B21">
        <v>45735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>
      <c r="B22">
        <v>45736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>
      <c r="B23">
        <v>45737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>
      <c r="B24">
        <v>45738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>
      <c r="B25">
        <v>45739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>
      <c r="B26">
        <v>45740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>
      <c r="B27">
        <v>45741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>
      <c r="B28">
        <v>45742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>
      <c r="B29">
        <v>45743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>
      <c r="B30">
        <v>45744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>
      <c r="B31">
        <v>45745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>
      <c r="B32">
        <v>45746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  <row r="33" spans="2:8">
      <c r="B33">
        <v>45747</v>
      </c>
      <c r="C33" t="s">
        <v>370</v>
      </c>
      <c r="D33" t="s">
        <v>370</v>
      </c>
      <c r="E33" t="s">
        <v>370</v>
      </c>
      <c r="F33" t="s">
        <v>370</v>
      </c>
      <c r="G33" t="s">
        <v>370</v>
      </c>
      <c r="H33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3" t="s">
        <v>229</v>
      </c>
      <c r="C2" s="254"/>
      <c r="D2" s="252" t="s">
        <v>314</v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t="s">
        <v>234</v>
      </c>
      <c r="S2" t="s">
        <v>236</v>
      </c>
      <c r="T2" s="252" t="s">
        <v>243</v>
      </c>
      <c r="U2" s="252"/>
      <c r="V2" s="252"/>
      <c r="W2" s="252"/>
      <c r="X2" s="252"/>
      <c r="Y2" s="252"/>
      <c r="Z2" s="252"/>
      <c r="AA2" t="s">
        <v>248</v>
      </c>
      <c r="AR2" s="252" t="s">
        <v>264</v>
      </c>
      <c r="AS2" s="252"/>
      <c r="AT2" s="252"/>
      <c r="AU2" s="2" t="s">
        <v>269</v>
      </c>
      <c r="AV2" s="2" t="s">
        <v>271</v>
      </c>
      <c r="AW2" s="2" t="s">
        <v>273</v>
      </c>
      <c r="AX2" s="2" t="s">
        <v>274</v>
      </c>
      <c r="AY2" s="252" t="s">
        <v>277</v>
      </c>
      <c r="AZ2" s="252"/>
      <c r="BA2" s="2" t="s">
        <v>279</v>
      </c>
      <c r="BB2" s="2" t="s">
        <v>281</v>
      </c>
      <c r="BC2" s="2" t="s">
        <v>283</v>
      </c>
      <c r="BD2" s="252" t="s">
        <v>286</v>
      </c>
      <c r="BE2" s="252"/>
      <c r="BF2" s="252"/>
      <c r="BG2" s="252"/>
      <c r="BH2" s="252"/>
      <c r="BI2" s="2" t="s">
        <v>295</v>
      </c>
      <c r="BJ2" s="252" t="s">
        <v>297</v>
      </c>
      <c r="BK2" s="252"/>
      <c r="BL2" s="252" t="s">
        <v>300</v>
      </c>
      <c r="BM2" s="252"/>
      <c r="BN2" s="252"/>
      <c r="BO2" s="252"/>
      <c r="BP2" s="2" t="s">
        <v>304</v>
      </c>
      <c r="BQ2" s="2" t="s">
        <v>307</v>
      </c>
      <c r="BR2" s="2" t="s">
        <v>308</v>
      </c>
      <c r="BS2" s="2" t="s">
        <v>311</v>
      </c>
      <c r="BT2" s="252" t="s">
        <v>312</v>
      </c>
      <c r="BU2" s="252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4" t="s">
        <v>355</v>
      </c>
      <c r="CA3" s="165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2021-04-27T10:02:31Z</cp:lastPrinted>
  <dcterms:created xsi:type="dcterms:W3CDTF">2020-11-06T01:25:08Z</dcterms:created>
  <dcterms:modified xsi:type="dcterms:W3CDTF">2025-03-25T02:50:23Z</dcterms:modified>
</cp:coreProperties>
</file>