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9B7551BA-DE92-4436-BF52-2394B438C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<sst xmlns="http://schemas.openxmlformats.org/spreadsheetml/2006/main" count="2844" uniqueCount="392">
  <si>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</si>
  <si>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</si>
  <si>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</si>
  <si>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</si>
  <si>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</si>
  <si>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</si>
  <si>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</si>
  <si>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</si>
  <si>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</si>
  <si>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</si>
  <si>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</si>
  <si>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</si>
  <si>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</si>
  <si>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</si>
  <si>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</si>
  <si>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</si>
  <si>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</si>
  <si>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</si>
  <si>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</si>
  <si>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</si>
  <si>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</si>
  <si>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</si>
  <si>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</si>
  <si>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</si>
  <si>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</si>
  <si>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</si>
  <si>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</si>
  <si>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</si>
  <si>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</si>
  <si>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</si>
  <si>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</si>
  <si>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</si>
  <si>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</si>
  <si>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</si>
  <si>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</si>
  <si>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</si>
  <si>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</si>
  <si>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</si>
  <si>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</si>
  <si>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</si>
  <si>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</si>
  <si>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</si>
  <si>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</si>
  <si>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</si>
  <si>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</si>
  <si>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</si>
  <si>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</si>
  <si>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</si>
  <si>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</si>
  <si>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</si>
  <si>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</si>
  <si>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</si>
  <si>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</si>
  <si>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</si>
  <si>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</si>
  <si>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</si>
  <si>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</si>
  <si>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</si>
  <si>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</si>
  <si>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</si>
  <si>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</si>
  <si>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</si>
  <si>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</si>
  <si>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</si>
  <si>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</si>
  <si>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</si>
  <si>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</si>
  <si>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</si>
  <si>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</si>
  <si>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</si>
  <si>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</si>
  <si>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</si>
  <si>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</si>
  <si>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</si>
  <si>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</si>
  <si>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</si>
  <si>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</si>
  <si>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</si>
  <si>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</si>
  <si>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</si>
  <si>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</si>
  <si>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</si>
  <si>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</si>
  <si>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</si>
  <si>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</si>
  <si>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</si>
  <si>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</si>
  <si>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</si>
  <si>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</si>
  <si>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</si>
  <si>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</si>
  <si>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</si>
  <si>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</si>
  <si>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</si>
  <si>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</si>
  <si>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</si>
  <si>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</si>
  <si>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</si>
  <si>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</si>
  <si>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</si>
  <si>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</si>
  <si>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</si>
  <si>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</si>
  <si>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</si>
  <si>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</si>
  <si>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</si>
  <si>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</si>
  <si>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</si>
  <si>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</si>
  <si>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</si>
  <si>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</si>
  <si>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</si>
  <si>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</si>
  <si>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</si>
  <si>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</si>
  <si>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</si>
  <si>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</si>
  <si>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</si>
  <si>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</si>
  <si>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</si>
  <si>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</si>
  <si>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</si>
  <si>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</si>
  <si>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</si>
  <si>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</si>
  <si>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</si>
  <si>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</si>
  <si>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</si>
  <si>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</si>
  <si>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</si>
  <si>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</si>
  <si>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</si>
  <si>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</si>
  <si>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</si>
  <si>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</si>
  <si>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</si>
  <si>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</si>
  <si>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</si>
  <si>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</si>
  <si>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</si>
  <si>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</si>
  <si>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</si>
  <si>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</si>
  <si>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</si>
  <si>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</si>
  <si>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</si>
  <si>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</si>
  <si>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</si>
  <si>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</si>
  <si>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</si>
  <si>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</si>
  <si>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</si>
  <si>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</si>
  <si>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</si>
  <si>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</si>
  <si>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</si>
  <si>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</si>
  <si>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</si>
  <si>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</si>
  <si>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</si>
  <si>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</si>
  <si>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</si>
  <si>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</si>
  <si>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</si>
  <si>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</si>
  <si>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</si>
  <si>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</si>
  <si>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</si>
  <si>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</si>
  <si>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</si>
  <si>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</si>
  <si>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</si>
  <si>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</si>
  <si>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</si>
  <si>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</si>
  <si>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</si>
  <si>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</si>
  <si>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</si>
  <si>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</si>
  <si>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</si>
  <si>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</si>
  <si>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</si>
  <si>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</si>
  <si>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</si>
  <si>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</si>
  <si>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</si>
  <si>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</si>
  <si>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</si>
  <si>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</si>
  <si>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</si>
  <si>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</si>
  <si>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</si>
  <si>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</si>
  <si>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</si>
  <si>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</si>
  <si>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</si>
  <si>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</si>
  <si>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</si>
  <si>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</si>
  <si>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</si>
  <si>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</si>
  <si>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</si>
  <si>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</si>
  <si>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</si>
  <si>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</si>
  <si>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</si>
  <si>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</si>
  <si>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</si>
  <si>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</si>
  <si>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</si>
  <si>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</si>
  <si>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</si>
  <si>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</si>
  <si>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</si>
  <si>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</si>
  <si>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</si>
  <si>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</si>
  <si>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</si>
  <si>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</si>
  <si>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</si>
  <si>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</si>
  <si>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</si>
  <si>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</si>
  <si>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</si>
  <si>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</si>
  <si>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</si>
  <si>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</si>
  <si>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</si>
  <si>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</si>
  <si>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</si>
  <si>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</si>
  <si>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</si>
  <si>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</si>
  <si>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</si>
  <si>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</si>
  <si>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</si>
  <si>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</si>
  <si>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</si>
  <si>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</si>
  <si>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</si>
  <si>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</si>
  <si>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</si>
  <si>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</si>
  <si>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</si>
  <si>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</si>
  <si>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</si>
  <si>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</si>
  <si>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</si>
  <si>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</si>
  <si>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</si>
  <si>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</si>
  <si>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</si>
  <si>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</si>
  <si>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</si>
  <si>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</si>
  <si>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</si>
  <si>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</si>
  <si>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</si>
  <si>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</si>
  <si>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</si>
  <si>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</si>
  <si>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</si>
  <si>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</si>
  <si>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</si>
  <si>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</si>
  <si>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</si>
  <si>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</si>
  <si>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</si>
  <si>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</si>
  <si>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</si>
  <si>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</si>
  <si>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</si>
  <si>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</si>
  <si>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</si>
  <si>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</si>
  <si>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</si>
  <si>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</si>
  <si>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</si>
  <si>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</si>
  <si>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</si>
  <si>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</si>
  <si>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</si>
  <si>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</si>
  <si>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</si>
  <si>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</si>
  <si>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</si>
  <si>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</si>
  <si>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</si>
  <si>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</si>
  <si>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</si>
  <si>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</si>
  <si>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</si>
  <si>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</si>
  <si>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</si>
  <si>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</si>
  <si>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</si>
  <si>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</si>
  <si>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</si>
  <si>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</si>
  <si>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</si>
  <si>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</si>
  <si>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</si>
  <si>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</si>
  <si>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</si>
  <si>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</si>
  <si>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</si>
  <si>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</si>
  <si>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</si>
  <si>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</si>
  <si>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</si>
  <si>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</si>
  <si>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</si>
  <si>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</si>
  <si>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</si>
  <si>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</si>
  <si>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</si>
  <si>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</si>
  <si>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</si>
  <si>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</si>
  <si>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</si>
  <si>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</si>
  <si>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</si>
  <si>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</si>
  <si>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</si>
  <si>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</si>
  <si>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</si>
  <si>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</si>
  <si>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</si>
  <si>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</si>
  <si>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</si>
  <si>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</si>
  <si>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</si>
  <si>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</si>
  <si>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</si>
  <si>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</si>
  <si>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</si>
  <si>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</si>
  <si>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</si>
  <si>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</si>
  <si>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</si>
  <si>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</si>
  <si>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</si>
  <si>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</si>
  <si>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</si>
  <si>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</si>
  <si>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</si>
  <si>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</si>
  <si>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</si>
  <si>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</si>
  <si>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</si>
  <si>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</si>
  <si>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</si>
  <si>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</si>
  <si>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</si>
  <si>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</si>
  <si>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</si>
  <si>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</si>
  <si>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</si>
  <si>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</si>
  <si>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</si>
  <si>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</si>
  <si>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</si>
  <si>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</si>
  <si>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</si>
  <si>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</si>
  <si>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</si>
  <si>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</si>
  <si>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</si>
  <si>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</si>
  <si>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</si>
  <si>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</si>
  <si>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晴|曇</t>
  </si>
  <si>
    <t>晴</t>
  </si>
  <si>
    <t>曇|晴</t>
  </si>
  <si>
    <t>曇/雨</t>
  </si>
  <si>
    <t>曇</t>
  </si>
  <si>
    <t>晴/曇</t>
  </si>
  <si>
    <t>雨/晴</t>
  </si>
  <si>
    <t>2025/01/14</t>
  </si>
  <si>
    <t>10:20</t>
  </si>
  <si>
    <t>10:45</t>
  </si>
  <si>
    <t>09:48</t>
  </si>
  <si>
    <t>10:10</t>
  </si>
  <si>
    <t>09:30</t>
  </si>
  <si>
    <t>09:15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</si>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</sst>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6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2" fontId="23" fillId="0" borderId="52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1" xfId="0" applyNumberFormat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183" fontId="16" fillId="0" borderId="71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55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8" fillId="0" borderId="66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181" fontId="23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0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7" zoomScaleNormal="100" zoomScaleSheetLayoutView="100" workbookViewId="0">
      <selection activeCell="F75" sqref="F75"/>
    </sheetView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 x14ac:dyDescent="0.4">
      <c r="A2" s="230">
        <f>EDATE(演算タグ!B1,-3)</f>
        <v>45566</v>
      </c>
      <c r="B2" s="230"/>
      <c r="C2" s="231">
        <f>演算タグ!B1</f>
        <v>45658</v>
      </c>
      <c r="D2" s="231"/>
      <c r="J2" s="185"/>
    </row>
    <row r="3" spans="1:15" ht="9.9499999999999993" customHeight="1" thickBot="1" x14ac:dyDescent="0.45"/>
    <row r="4" spans="1:15" ht="11.1" customHeight="1" x14ac:dyDescent="0.4">
      <c r="A4" s="33"/>
      <c r="B4" s="34"/>
      <c r="C4" s="35" t="s">
        <v>87</v>
      </c>
      <c r="D4" s="222" t="s">
        <v>338</v>
      </c>
      <c r="E4" s="224" t="s">
        <v>341</v>
      </c>
      <c r="F4" s="222" t="s">
        <v>344</v>
      </c>
      <c r="G4" s="224" t="s">
        <v>348</v>
      </c>
      <c r="H4" s="222" t="s">
        <v>350</v>
      </c>
      <c r="I4" s="204" t="s">
        <v>353</v>
      </c>
      <c r="J4" s="232"/>
      <c r="K4" s="228"/>
      <c r="L4" s="226"/>
      <c r="M4" s="222"/>
      <c r="N4" s="224"/>
      <c r="O4" s="206"/>
    </row>
    <row r="5" spans="1:15" ht="11.1" customHeight="1" x14ac:dyDescent="0.4">
      <c r="A5" s="36"/>
      <c r="B5" s="37"/>
      <c r="C5" s="38"/>
      <c r="D5" s="223"/>
      <c r="E5" s="225"/>
      <c r="F5" s="223"/>
      <c r="G5" s="225"/>
      <c r="H5" s="223"/>
      <c r="I5" s="205"/>
      <c r="J5" s="233"/>
      <c r="K5" s="229"/>
      <c r="L5" s="227"/>
      <c r="M5" s="223"/>
      <c r="N5" s="225"/>
      <c r="O5" s="207"/>
    </row>
    <row r="6" spans="1:15" ht="11.1" customHeight="1" x14ac:dyDescent="0.4">
      <c r="A6" s="36"/>
      <c r="B6" s="39"/>
      <c r="C6" s="40" t="s">
        <v>88</v>
      </c>
      <c r="D6" s="218" t="s">
        <v>339</v>
      </c>
      <c r="E6" s="216" t="s">
        <v>342</v>
      </c>
      <c r="F6" s="218" t="s">
        <v>345</v>
      </c>
      <c r="G6" s="236" t="s">
        <v>347</v>
      </c>
      <c r="H6" s="212" t="s">
        <v>351</v>
      </c>
      <c r="I6" s="208" t="s">
        <v>354</v>
      </c>
      <c r="J6" s="234"/>
      <c r="K6" s="214"/>
      <c r="L6" s="216"/>
      <c r="M6" s="218"/>
      <c r="N6" s="216"/>
      <c r="O6" s="210"/>
    </row>
    <row r="7" spans="1:15" ht="11.1" customHeight="1" thickBot="1" x14ac:dyDescent="0.45">
      <c r="A7" s="43" t="s">
        <v>85</v>
      </c>
      <c r="B7" s="44" t="s">
        <v>86</v>
      </c>
      <c r="C7" s="45"/>
      <c r="D7" s="219"/>
      <c r="E7" s="217"/>
      <c r="F7" s="219"/>
      <c r="G7" s="237"/>
      <c r="H7" s="213"/>
      <c r="I7" s="209"/>
      <c r="J7" s="235"/>
      <c r="K7" s="215"/>
      <c r="L7" s="217"/>
      <c r="M7" s="219"/>
      <c r="N7" s="217"/>
      <c r="O7" s="211"/>
    </row>
    <row r="8" spans="1:1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 x14ac:dyDescent="0.4">
      <c r="A9" s="53">
        <v>1</v>
      </c>
      <c r="B9" s="54" t="s">
        <v>80</v>
      </c>
      <c r="C9" s="55" t="s">
        <v>75</v>
      </c>
      <c r="D9" s="149" t="s">
        <v>378</v>
      </c>
      <c r="E9" s="149" t="s">
        <v>378</v>
      </c>
      <c r="F9" s="149" t="s">
        <v>378</v>
      </c>
      <c r="G9" s="149" t="s">
        <v>378</v>
      </c>
      <c r="H9" s="149" t="s">
        <v>378</v>
      </c>
      <c r="I9" s="186" t="s">
        <v>378</v>
      </c>
      <c r="J9" s="199"/>
      <c r="K9" s="149"/>
      <c r="L9" s="149"/>
      <c r="M9" s="149"/>
      <c r="N9" s="149"/>
      <c r="O9" s="200"/>
    </row>
    <row r="10" spans="1:15" ht="11.1" customHeight="1" x14ac:dyDescent="0.4">
      <c r="A10" s="61">
        <v>2</v>
      </c>
      <c r="B10" s="62" t="s">
        <v>81</v>
      </c>
      <c r="C10" s="63" t="s">
        <v>75</v>
      </c>
      <c r="D10" s="66" t="s">
        <v>379</v>
      </c>
      <c r="E10" s="66" t="s">
        <v>380</v>
      </c>
      <c r="F10" s="66" t="s">
        <v>381</v>
      </c>
      <c r="G10" s="66" t="s">
        <v>382</v>
      </c>
      <c r="H10" s="66" t="s">
        <v>383</v>
      </c>
      <c r="I10" s="112" t="s">
        <v>384</v>
      </c>
      <c r="J10" s="66"/>
      <c r="K10" s="66"/>
      <c r="L10" s="66"/>
      <c r="M10" s="66"/>
      <c r="N10" s="66"/>
      <c r="O10" s="150"/>
    </row>
    <row r="11" spans="1:15" ht="11.1" customHeight="1" x14ac:dyDescent="0.4">
      <c r="A11" s="61">
        <v>3</v>
      </c>
      <c r="B11" s="62" t="s">
        <v>82</v>
      </c>
      <c r="C11" s="63" t="s">
        <v>75</v>
      </c>
      <c r="D11" s="66" t="s">
        <v>372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1"/>
    </row>
    <row r="12" spans="1:15" ht="11.1" customHeight="1" x14ac:dyDescent="0.4">
      <c r="A12" s="61">
        <v>4</v>
      </c>
      <c r="B12" s="62" t="s">
        <v>83</v>
      </c>
      <c r="C12" s="63" t="s">
        <v>75</v>
      </c>
      <c r="D12" s="66" t="s">
        <v>376</v>
      </c>
      <c r="E12" s="66" t="s">
        <v>376</v>
      </c>
      <c r="F12" s="66" t="s">
        <v>376</v>
      </c>
      <c r="G12" s="66" t="s">
        <v>376</v>
      </c>
      <c r="H12" s="66" t="s">
        <v>376</v>
      </c>
      <c r="I12" s="112" t="s">
        <v>376</v>
      </c>
      <c r="J12" s="66"/>
      <c r="K12" s="66"/>
      <c r="L12" s="66"/>
      <c r="M12" s="66"/>
      <c r="N12" s="66"/>
      <c r="O12" s="151"/>
    </row>
    <row r="13" spans="1:15" ht="11.1" customHeight="1" x14ac:dyDescent="0.4">
      <c r="A13" s="61">
        <v>5</v>
      </c>
      <c r="B13" s="62" t="s">
        <v>44</v>
      </c>
      <c r="C13" s="63" t="s">
        <v>84</v>
      </c>
      <c r="D13" s="68">
        <v>2.8</v>
      </c>
      <c r="E13" s="68">
        <v>9.5</v>
      </c>
      <c r="F13" s="68">
        <v>4.5</v>
      </c>
      <c r="G13" s="68">
        <v>4.2</v>
      </c>
      <c r="H13" s="68">
        <v>4.2</v>
      </c>
      <c r="I13" s="187">
        <v>2.5</v>
      </c>
      <c r="J13" s="68"/>
      <c r="K13" s="68"/>
      <c r="L13" s="68"/>
      <c r="M13" s="68"/>
      <c r="N13" s="68"/>
      <c r="O13" s="123"/>
    </row>
    <row r="14" spans="1:15" ht="11.1" customHeight="1" thickBot="1" x14ac:dyDescent="0.45">
      <c r="A14" s="71">
        <v>6</v>
      </c>
      <c r="B14" s="72" t="s">
        <v>45</v>
      </c>
      <c r="C14" s="73" t="s">
        <v>84</v>
      </c>
      <c r="D14" s="75">
        <v>4.7</v>
      </c>
      <c r="E14" s="75">
        <v>8.8000000000000007</v>
      </c>
      <c r="F14" s="75">
        <v>5.2</v>
      </c>
      <c r="G14" s="75">
        <v>7.5</v>
      </c>
      <c r="H14" s="75">
        <v>9.9</v>
      </c>
      <c r="I14" s="188">
        <v>7.4</v>
      </c>
      <c r="J14" s="75"/>
      <c r="K14" s="75"/>
      <c r="L14" s="75"/>
      <c r="M14" s="75"/>
      <c r="N14" s="75"/>
      <c r="O14" s="162"/>
    </row>
    <row r="15" spans="1:1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0" t="s">
        <v>370</v>
      </c>
      <c r="J18" s="90"/>
      <c r="K18" s="90"/>
      <c r="L18" s="90"/>
      <c r="M18" s="90"/>
      <c r="N18" s="90"/>
      <c r="O18" s="157"/>
    </row>
    <row r="19" spans="1:1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1" t="s">
        <v>370</v>
      </c>
      <c r="J19" s="92"/>
      <c r="K19" s="92"/>
      <c r="L19" s="92"/>
      <c r="M19" s="92"/>
      <c r="N19" s="92"/>
      <c r="O19" s="158"/>
    </row>
    <row r="20" spans="1:1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2" t="s">
        <v>370</v>
      </c>
      <c r="J20" s="94"/>
      <c r="K20" s="94"/>
      <c r="L20" s="94"/>
      <c r="M20" s="94"/>
      <c r="N20" s="94"/>
      <c r="O20" s="159"/>
    </row>
    <row r="21" spans="1:1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2" t="s">
        <v>370</v>
      </c>
      <c r="J21" s="94"/>
      <c r="K21" s="94"/>
      <c r="L21" s="94"/>
      <c r="M21" s="94"/>
      <c r="N21" s="94"/>
      <c r="O21" s="159"/>
    </row>
    <row r="22" spans="1:1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2" t="s">
        <v>370</v>
      </c>
      <c r="J22" s="94"/>
      <c r="K22" s="94"/>
      <c r="L22" s="94"/>
      <c r="M22" s="94"/>
      <c r="N22" s="94"/>
      <c r="O22" s="159"/>
    </row>
    <row r="23" spans="1:1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2" t="s">
        <v>370</v>
      </c>
      <c r="J23" s="94"/>
      <c r="K23" s="94"/>
      <c r="L23" s="94"/>
      <c r="M23" s="94"/>
      <c r="N23" s="94"/>
      <c r="O23" s="159"/>
    </row>
    <row r="24" spans="1:15" ht="11.1" customHeight="1" x14ac:dyDescent="0.4">
      <c r="A24" s="85">
        <v>9</v>
      </c>
      <c r="B24" s="62" t="s">
        <v>7</v>
      </c>
      <c r="C24" s="88" t="s">
        <v>78</v>
      </c>
      <c r="D24" s="94" t="s">
        <v>385</v>
      </c>
      <c r="E24" s="94" t="s">
        <v>385</v>
      </c>
      <c r="F24" s="94" t="s">
        <v>385</v>
      </c>
      <c r="G24" s="94" t="s">
        <v>385</v>
      </c>
      <c r="H24" s="94" t="s">
        <v>385</v>
      </c>
      <c r="I24" s="192" t="s">
        <v>385</v>
      </c>
      <c r="J24" s="94"/>
      <c r="K24" s="94"/>
      <c r="L24" s="94"/>
      <c r="M24" s="94"/>
      <c r="N24" s="94"/>
      <c r="O24" s="159"/>
    </row>
    <row r="25" spans="1:15" ht="11.1" customHeight="1" x14ac:dyDescent="0.4">
      <c r="A25" s="85">
        <v>10</v>
      </c>
      <c r="B25" s="62" t="s">
        <v>8</v>
      </c>
      <c r="C25" s="88" t="s">
        <v>78</v>
      </c>
      <c r="D25" s="94" t="s">
        <v>386</v>
      </c>
      <c r="E25" s="94" t="s">
        <v>386</v>
      </c>
      <c r="F25" s="94" t="s">
        <v>386</v>
      </c>
      <c r="G25" s="94" t="s">
        <v>386</v>
      </c>
      <c r="H25" s="94" t="s">
        <v>386</v>
      </c>
      <c r="I25" s="192" t="s">
        <v>386</v>
      </c>
      <c r="J25" s="94"/>
      <c r="K25" s="94"/>
      <c r="L25" s="94"/>
      <c r="M25" s="94"/>
      <c r="N25" s="94"/>
      <c r="O25" s="159"/>
    </row>
    <row r="26" spans="1:15" ht="11.1" customHeight="1" x14ac:dyDescent="0.4">
      <c r="A26" s="85">
        <v>11</v>
      </c>
      <c r="B26" s="62" t="s">
        <v>9</v>
      </c>
      <c r="C26" s="88" t="s">
        <v>78</v>
      </c>
      <c r="D26" s="96">
        <v>0.19</v>
      </c>
      <c r="E26" s="96">
        <v>0.19</v>
      </c>
      <c r="F26" s="96">
        <v>0.13</v>
      </c>
      <c r="G26" s="96">
        <v>0.13</v>
      </c>
      <c r="H26" s="96">
        <v>7.0000000000000007E-2</v>
      </c>
      <c r="I26" s="193">
        <v>7.0000000000000007E-2</v>
      </c>
      <c r="J26" s="96"/>
      <c r="K26" s="96"/>
      <c r="L26" s="96"/>
      <c r="M26" s="96"/>
      <c r="N26" s="96"/>
      <c r="O26" s="160"/>
    </row>
    <row r="27" spans="1:15" ht="11.1" customHeight="1" x14ac:dyDescent="0.4">
      <c r="A27" s="85">
        <v>12</v>
      </c>
      <c r="B27" s="62" t="s">
        <v>10</v>
      </c>
      <c r="C27" s="88" t="s">
        <v>78</v>
      </c>
      <c r="D27" s="96" t="s">
        <v>387</v>
      </c>
      <c r="E27" s="96" t="s">
        <v>387</v>
      </c>
      <c r="F27" s="96" t="s">
        <v>387</v>
      </c>
      <c r="G27" s="96" t="s">
        <v>387</v>
      </c>
      <c r="H27" s="96" t="s">
        <v>387</v>
      </c>
      <c r="I27" s="193" t="s">
        <v>387</v>
      </c>
      <c r="J27" s="96"/>
      <c r="K27" s="96"/>
      <c r="L27" s="96"/>
      <c r="M27" s="96"/>
      <c r="N27" s="96"/>
      <c r="O27" s="160"/>
    </row>
    <row r="28" spans="1:1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3" t="s">
        <v>370</v>
      </c>
      <c r="J28" s="96"/>
      <c r="K28" s="96"/>
      <c r="L28" s="96"/>
      <c r="M28" s="96"/>
      <c r="N28" s="96"/>
      <c r="O28" s="160"/>
    </row>
    <row r="29" spans="1:15" ht="11.1" customHeight="1" x14ac:dyDescent="0.4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0" t="s">
        <v>370</v>
      </c>
      <c r="J29" s="90"/>
      <c r="K29" s="90"/>
      <c r="L29" s="90"/>
      <c r="M29" s="90"/>
      <c r="N29" s="90"/>
      <c r="O29" s="157"/>
    </row>
    <row r="30" spans="1:15" ht="11.1" customHeight="1" x14ac:dyDescent="0.4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2" t="s">
        <v>370</v>
      </c>
      <c r="J30" s="94"/>
      <c r="K30" s="94"/>
      <c r="L30" s="94"/>
      <c r="M30" s="94"/>
      <c r="N30" s="94"/>
      <c r="O30" s="159"/>
    </row>
    <row r="31" spans="1:15" ht="11.1" customHeight="1" x14ac:dyDescent="0.4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2" t="s">
        <v>370</v>
      </c>
      <c r="J31" s="94"/>
      <c r="K31" s="94"/>
      <c r="L31" s="94"/>
      <c r="M31" s="94"/>
      <c r="N31" s="94"/>
      <c r="O31" s="159"/>
    </row>
    <row r="32" spans="1:15" ht="11.1" customHeight="1" x14ac:dyDescent="0.4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2" t="s">
        <v>370</v>
      </c>
      <c r="J32" s="94"/>
      <c r="K32" s="94"/>
      <c r="L32" s="94"/>
      <c r="M32" s="94"/>
      <c r="N32" s="94"/>
      <c r="O32" s="159"/>
    </row>
    <row r="33" spans="1:15" ht="11.1" customHeight="1" x14ac:dyDescent="0.4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2" t="s">
        <v>370</v>
      </c>
      <c r="J33" s="94"/>
      <c r="K33" s="94"/>
      <c r="L33" s="94"/>
      <c r="M33" s="94"/>
      <c r="N33" s="94"/>
      <c r="O33" s="159"/>
    </row>
    <row r="34" spans="1:15" ht="11.1" customHeight="1" x14ac:dyDescent="0.4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2" t="s">
        <v>370</v>
      </c>
      <c r="J34" s="94"/>
      <c r="K34" s="94"/>
      <c r="L34" s="94"/>
      <c r="M34" s="94"/>
      <c r="N34" s="94"/>
      <c r="O34" s="159"/>
    </row>
    <row r="35" spans="1:15" ht="11.1" customHeight="1" x14ac:dyDescent="0.4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2" t="s">
        <v>370</v>
      </c>
      <c r="J35" s="94"/>
      <c r="K35" s="94"/>
      <c r="L35" s="94"/>
      <c r="M35" s="94"/>
      <c r="N35" s="94"/>
      <c r="O35" s="159"/>
    </row>
    <row r="36" spans="1:15" ht="11.1" customHeight="1" x14ac:dyDescent="0.4">
      <c r="A36" s="85">
        <v>21</v>
      </c>
      <c r="B36" s="62" t="s">
        <v>17</v>
      </c>
      <c r="C36" s="88" t="s">
        <v>78</v>
      </c>
      <c r="D36" s="96">
        <v>7.0000000000000007E-2</v>
      </c>
      <c r="E36" s="96">
        <v>0.08</v>
      </c>
      <c r="F36" s="96">
        <v>0.08</v>
      </c>
      <c r="G36" s="96">
        <v>7.0000000000000007E-2</v>
      </c>
      <c r="H36" s="96">
        <v>0.06</v>
      </c>
      <c r="I36" s="193">
        <v>7.0000000000000007E-2</v>
      </c>
      <c r="J36" s="96"/>
      <c r="K36" s="96"/>
      <c r="L36" s="96"/>
      <c r="M36" s="96"/>
      <c r="N36" s="96"/>
      <c r="O36" s="160"/>
    </row>
    <row r="37" spans="1:15" ht="11.1" customHeight="1" x14ac:dyDescent="0.4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2" t="s">
        <v>370</v>
      </c>
      <c r="J37" s="94"/>
      <c r="K37" s="94"/>
      <c r="L37" s="94"/>
      <c r="M37" s="94"/>
      <c r="N37" s="94"/>
      <c r="O37" s="159"/>
    </row>
    <row r="38" spans="1:15" ht="11.1" customHeight="1" x14ac:dyDescent="0.4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2" t="s">
        <v>370</v>
      </c>
      <c r="J38" s="94"/>
      <c r="K38" s="94"/>
      <c r="L38" s="94"/>
      <c r="M38" s="94"/>
      <c r="N38" s="94"/>
      <c r="O38" s="159"/>
    </row>
    <row r="39" spans="1:15" ht="11.1" customHeight="1" x14ac:dyDescent="0.4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2" t="s">
        <v>370</v>
      </c>
      <c r="J39" s="94"/>
      <c r="K39" s="94"/>
      <c r="L39" s="94"/>
      <c r="M39" s="94"/>
      <c r="N39" s="94"/>
      <c r="O39" s="159"/>
    </row>
    <row r="40" spans="1:15" ht="11.1" customHeight="1" x14ac:dyDescent="0.4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2" t="s">
        <v>370</v>
      </c>
      <c r="J40" s="94"/>
      <c r="K40" s="94"/>
      <c r="L40" s="94"/>
      <c r="M40" s="94"/>
      <c r="N40" s="94"/>
      <c r="O40" s="159"/>
    </row>
    <row r="41" spans="1:15" ht="11.1" customHeight="1" x14ac:dyDescent="0.4">
      <c r="A41" s="85">
        <v>26</v>
      </c>
      <c r="B41" s="62" t="s">
        <v>22</v>
      </c>
      <c r="C41" s="88" t="s">
        <v>78</v>
      </c>
      <c r="D41" s="94" t="s">
        <v>386</v>
      </c>
      <c r="E41" s="94" t="s">
        <v>386</v>
      </c>
      <c r="F41" s="94" t="s">
        <v>386</v>
      </c>
      <c r="G41" s="94" t="s">
        <v>386</v>
      </c>
      <c r="H41" s="94" t="s">
        <v>386</v>
      </c>
      <c r="I41" s="192" t="s">
        <v>386</v>
      </c>
      <c r="J41" s="94"/>
      <c r="K41" s="94"/>
      <c r="L41" s="94"/>
      <c r="M41" s="94"/>
      <c r="N41" s="94"/>
      <c r="O41" s="159"/>
    </row>
    <row r="42" spans="1:15" ht="11.1" customHeight="1" x14ac:dyDescent="0.4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2" t="s">
        <v>370</v>
      </c>
      <c r="J42" s="94"/>
      <c r="K42" s="94"/>
      <c r="L42" s="94"/>
      <c r="M42" s="94"/>
      <c r="N42" s="94"/>
      <c r="O42" s="159"/>
    </row>
    <row r="43" spans="1:15" ht="11.1" customHeight="1" x14ac:dyDescent="0.4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2" t="s">
        <v>370</v>
      </c>
      <c r="J43" s="94"/>
      <c r="K43" s="94"/>
      <c r="L43" s="94"/>
      <c r="M43" s="94"/>
      <c r="N43" s="94"/>
      <c r="O43" s="159"/>
    </row>
    <row r="44" spans="1:15" ht="11.1" customHeight="1" x14ac:dyDescent="0.4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2" t="s">
        <v>370</v>
      </c>
      <c r="J44" s="94"/>
      <c r="K44" s="94"/>
      <c r="L44" s="94"/>
      <c r="M44" s="94"/>
      <c r="N44" s="94"/>
      <c r="O44" s="159"/>
    </row>
    <row r="45" spans="1:15" ht="11.1" customHeight="1" x14ac:dyDescent="0.4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2" t="s">
        <v>370</v>
      </c>
      <c r="J45" s="94"/>
      <c r="K45" s="94"/>
      <c r="L45" s="94"/>
      <c r="M45" s="94"/>
      <c r="N45" s="94"/>
      <c r="O45" s="159"/>
    </row>
    <row r="46" spans="1:15" ht="11.1" customHeight="1" x14ac:dyDescent="0.4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2" t="s">
        <v>370</v>
      </c>
      <c r="J46" s="94"/>
      <c r="K46" s="94"/>
      <c r="L46" s="94"/>
      <c r="M46" s="94"/>
      <c r="N46" s="94"/>
      <c r="O46" s="159"/>
    </row>
    <row r="47" spans="1:1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2" t="s">
        <v>370</v>
      </c>
      <c r="J47" s="94"/>
      <c r="K47" s="94"/>
      <c r="L47" s="94"/>
      <c r="M47" s="94"/>
      <c r="N47" s="94"/>
      <c r="O47" s="159"/>
    </row>
    <row r="48" spans="1:1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3" t="s">
        <v>370</v>
      </c>
      <c r="J48" s="96"/>
      <c r="K48" s="96"/>
      <c r="L48" s="96"/>
      <c r="M48" s="96"/>
      <c r="N48" s="96"/>
      <c r="O48" s="160"/>
    </row>
    <row r="49" spans="1:1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3" t="s">
        <v>370</v>
      </c>
      <c r="J49" s="96"/>
      <c r="K49" s="96"/>
      <c r="L49" s="96"/>
      <c r="M49" s="96"/>
      <c r="N49" s="96"/>
      <c r="O49" s="160"/>
    </row>
    <row r="50" spans="1:1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2" t="s">
        <v>370</v>
      </c>
      <c r="J50" s="94"/>
      <c r="K50" s="94"/>
      <c r="L50" s="94"/>
      <c r="M50" s="94"/>
      <c r="N50" s="94"/>
      <c r="O50" s="159"/>
    </row>
    <row r="51" spans="1:1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87" t="s">
        <v>370</v>
      </c>
      <c r="J51" s="68"/>
      <c r="K51" s="68"/>
      <c r="L51" s="68"/>
      <c r="M51" s="68"/>
      <c r="N51" s="68"/>
      <c r="O51" s="123"/>
    </row>
    <row r="52" spans="1:1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2" t="s">
        <v>370</v>
      </c>
      <c r="J52" s="94"/>
      <c r="K52" s="94"/>
      <c r="L52" s="94"/>
      <c r="M52" s="94"/>
      <c r="N52" s="94"/>
      <c r="O52" s="159"/>
    </row>
    <row r="53" spans="1:15" ht="11.1" customHeight="1" x14ac:dyDescent="0.4">
      <c r="A53" s="85">
        <v>38</v>
      </c>
      <c r="B53" s="62" t="s">
        <v>35</v>
      </c>
      <c r="C53" s="88" t="s">
        <v>78</v>
      </c>
      <c r="D53" s="68">
        <v>2.5</v>
      </c>
      <c r="E53" s="68">
        <v>2.8</v>
      </c>
      <c r="F53" s="68">
        <v>2.2000000000000002</v>
      </c>
      <c r="G53" s="68">
        <v>2.2000000000000002</v>
      </c>
      <c r="H53" s="68">
        <v>2.2999999999999998</v>
      </c>
      <c r="I53" s="187">
        <v>2.2000000000000002</v>
      </c>
      <c r="J53" s="68"/>
      <c r="K53" s="68"/>
      <c r="L53" s="68"/>
      <c r="M53" s="68"/>
      <c r="N53" s="68"/>
      <c r="O53" s="123"/>
    </row>
    <row r="54" spans="1:1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87" t="s">
        <v>370</v>
      </c>
      <c r="J54" s="68"/>
      <c r="K54" s="68"/>
      <c r="L54" s="68"/>
      <c r="M54" s="68"/>
      <c r="N54" s="68"/>
      <c r="O54" s="123"/>
    </row>
    <row r="55" spans="1:1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1"/>
    </row>
    <row r="56" spans="1:1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3" t="s">
        <v>370</v>
      </c>
      <c r="J56" s="96"/>
      <c r="K56" s="96"/>
      <c r="L56" s="96"/>
      <c r="M56" s="96"/>
      <c r="N56" s="96"/>
      <c r="O56" s="160"/>
    </row>
    <row r="57" spans="1:15" ht="11.1" customHeight="1" x14ac:dyDescent="0.4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 x14ac:dyDescent="0.4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388</v>
      </c>
      <c r="H59" s="94" t="s">
        <v>370</v>
      </c>
      <c r="I59" s="192" t="s">
        <v>370</v>
      </c>
      <c r="J59" s="94"/>
      <c r="K59" s="94"/>
      <c r="L59" s="94"/>
      <c r="M59" s="94"/>
      <c r="N59" s="94"/>
      <c r="O59" s="159"/>
    </row>
    <row r="60" spans="1:1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0" t="s">
        <v>370</v>
      </c>
      <c r="J60" s="90"/>
      <c r="K60" s="90"/>
      <c r="L60" s="90"/>
      <c r="M60" s="90"/>
      <c r="N60" s="90"/>
      <c r="O60" s="157"/>
    </row>
    <row r="61" spans="1:15" ht="10.5" customHeight="1" x14ac:dyDescent="0.4">
      <c r="A61" s="85">
        <v>46</v>
      </c>
      <c r="B61" s="62" t="s">
        <v>336</v>
      </c>
      <c r="C61" s="88" t="s">
        <v>78</v>
      </c>
      <c r="D61" s="68">
        <v>0.3</v>
      </c>
      <c r="E61" s="68">
        <v>0.3</v>
      </c>
      <c r="F61" s="68">
        <v>0.4</v>
      </c>
      <c r="G61" s="68">
        <v>0.4</v>
      </c>
      <c r="H61" s="68">
        <v>0.3</v>
      </c>
      <c r="I61" s="187">
        <v>0.3</v>
      </c>
      <c r="J61" s="68"/>
      <c r="K61" s="68"/>
      <c r="L61" s="68"/>
      <c r="M61" s="68"/>
      <c r="N61" s="68"/>
      <c r="O61" s="123"/>
    </row>
    <row r="62" spans="1:15" ht="11.1" customHeight="1" x14ac:dyDescent="0.4">
      <c r="A62" s="85">
        <v>47</v>
      </c>
      <c r="B62" s="62" t="s">
        <v>72</v>
      </c>
      <c r="C62" s="101" t="s">
        <v>75</v>
      </c>
      <c r="D62" s="68">
        <v>7.4</v>
      </c>
      <c r="E62" s="68">
        <v>7.2</v>
      </c>
      <c r="F62" s="68">
        <v>7.2</v>
      </c>
      <c r="G62" s="68">
        <v>7.3</v>
      </c>
      <c r="H62" s="68">
        <v>7.4</v>
      </c>
      <c r="I62" s="187">
        <v>7.4</v>
      </c>
      <c r="J62" s="68"/>
      <c r="K62" s="68"/>
      <c r="L62" s="68"/>
      <c r="M62" s="68"/>
      <c r="N62" s="68"/>
      <c r="O62" s="123"/>
    </row>
    <row r="63" spans="1:15" ht="11.1" customHeight="1" x14ac:dyDescent="0.4">
      <c r="A63" s="85">
        <v>48</v>
      </c>
      <c r="B63" s="62" t="s">
        <v>33</v>
      </c>
      <c r="C63" s="101" t="s">
        <v>75</v>
      </c>
      <c r="D63" s="66" t="s">
        <v>389</v>
      </c>
      <c r="E63" s="66" t="s">
        <v>389</v>
      </c>
      <c r="F63" s="66" t="s">
        <v>389</v>
      </c>
      <c r="G63" s="66" t="s">
        <v>389</v>
      </c>
      <c r="H63" s="66" t="s">
        <v>389</v>
      </c>
      <c r="I63" s="112" t="s">
        <v>389</v>
      </c>
      <c r="J63" s="66"/>
      <c r="K63" s="66"/>
      <c r="L63" s="66"/>
      <c r="M63" s="66"/>
      <c r="N63" s="66"/>
      <c r="O63" s="151"/>
    </row>
    <row r="64" spans="1:15" ht="11.1" customHeight="1" x14ac:dyDescent="0.4">
      <c r="A64" s="85">
        <v>49</v>
      </c>
      <c r="B64" s="62" t="s">
        <v>41</v>
      </c>
      <c r="C64" s="101" t="s">
        <v>75</v>
      </c>
      <c r="D64" s="66" t="s">
        <v>389</v>
      </c>
      <c r="E64" s="66" t="s">
        <v>389</v>
      </c>
      <c r="F64" s="66" t="s">
        <v>389</v>
      </c>
      <c r="G64" s="66" t="s">
        <v>389</v>
      </c>
      <c r="H64" s="66" t="s">
        <v>389</v>
      </c>
      <c r="I64" s="112" t="s">
        <v>389</v>
      </c>
      <c r="J64" s="66"/>
      <c r="K64" s="66"/>
      <c r="L64" s="66"/>
      <c r="M64" s="66"/>
      <c r="N64" s="66"/>
      <c r="O64" s="151"/>
    </row>
    <row r="65" spans="1:15" ht="11.1" customHeight="1" x14ac:dyDescent="0.4">
      <c r="A65" s="85">
        <v>50</v>
      </c>
      <c r="B65" s="62" t="s">
        <v>42</v>
      </c>
      <c r="C65" s="88" t="s">
        <v>79</v>
      </c>
      <c r="D65" s="68" t="s">
        <v>390</v>
      </c>
      <c r="E65" s="68" t="s">
        <v>390</v>
      </c>
      <c r="F65" s="68">
        <v>0.7</v>
      </c>
      <c r="G65" s="68">
        <v>0.6</v>
      </c>
      <c r="H65" s="68">
        <v>0.6</v>
      </c>
      <c r="I65" s="187" t="s">
        <v>390</v>
      </c>
      <c r="J65" s="68"/>
      <c r="K65" s="68"/>
      <c r="L65" s="68"/>
      <c r="M65" s="68"/>
      <c r="N65" s="68"/>
      <c r="O65" s="123"/>
    </row>
    <row r="66" spans="1:1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391</v>
      </c>
      <c r="E66" s="107" t="s">
        <v>391</v>
      </c>
      <c r="F66" s="107" t="s">
        <v>391</v>
      </c>
      <c r="G66" s="107" t="s">
        <v>391</v>
      </c>
      <c r="H66" s="107" t="s">
        <v>391</v>
      </c>
      <c r="I66" s="195" t="s">
        <v>391</v>
      </c>
      <c r="J66" s="107"/>
      <c r="K66" s="107"/>
      <c r="L66" s="107"/>
      <c r="M66" s="107"/>
      <c r="N66" s="107"/>
      <c r="O66" s="162"/>
    </row>
    <row r="67" spans="1:15" ht="11.1" customHeight="1" thickBot="1" x14ac:dyDescent="0.45">
      <c r="B67" s="109"/>
      <c r="C67" s="32"/>
    </row>
    <row r="68" spans="1:15" ht="11.1" customHeight="1" thickTop="1" x14ac:dyDescent="0.4">
      <c r="A68" s="220">
        <f>EDATE(演算タグ!B1,-3)</f>
        <v>45566</v>
      </c>
      <c r="B68" s="220"/>
      <c r="C68" s="221">
        <f>演算タグ!B1</f>
        <v>45658</v>
      </c>
      <c r="D68" s="221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2" t="s">
        <v>370</v>
      </c>
      <c r="J70" s="94"/>
      <c r="K70" s="94"/>
      <c r="L70" s="94"/>
      <c r="M70" s="94"/>
      <c r="N70" s="94"/>
      <c r="O70" s="202"/>
    </row>
    <row r="71" spans="1:1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0" t="s">
        <v>370</v>
      </c>
      <c r="J71" s="90"/>
      <c r="K71" s="90"/>
      <c r="L71" s="90"/>
      <c r="M71" s="90"/>
      <c r="N71" s="90"/>
      <c r="O71" s="157"/>
    </row>
    <row r="72" spans="1:1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2" t="s">
        <v>370</v>
      </c>
      <c r="J72" s="94"/>
      <c r="K72" s="94"/>
      <c r="L72" s="94"/>
      <c r="M72" s="94"/>
      <c r="N72" s="94"/>
      <c r="O72" s="159"/>
    </row>
    <row r="73" spans="1:15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0" t="s">
        <v>370</v>
      </c>
      <c r="J73" s="90"/>
      <c r="K73" s="90"/>
      <c r="L73" s="90"/>
      <c r="M73" s="90"/>
      <c r="N73" s="90"/>
      <c r="O73" s="157"/>
    </row>
    <row r="74" spans="1:15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2" t="s">
        <v>370</v>
      </c>
      <c r="J74" s="94"/>
      <c r="K74" s="94"/>
      <c r="L74" s="94"/>
      <c r="M74" s="94"/>
      <c r="N74" s="94"/>
      <c r="O74" s="159"/>
    </row>
    <row r="75" spans="1:1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2" t="s">
        <v>370</v>
      </c>
      <c r="J75" s="94"/>
      <c r="K75" s="94"/>
      <c r="L75" s="94"/>
      <c r="M75" s="94"/>
      <c r="N75" s="94"/>
      <c r="O75" s="159"/>
    </row>
    <row r="76" spans="1:1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 x14ac:dyDescent="0.4">
      <c r="A81" s="85">
        <v>12</v>
      </c>
      <c r="B81" s="121" t="s">
        <v>54</v>
      </c>
      <c r="C81" s="88" t="s">
        <v>78</v>
      </c>
      <c r="D81" s="68">
        <v>0.8</v>
      </c>
      <c r="E81" s="68">
        <v>0.8</v>
      </c>
      <c r="F81" s="68">
        <v>0.6</v>
      </c>
      <c r="G81" s="68">
        <v>0.6</v>
      </c>
      <c r="H81" s="68">
        <v>0.6</v>
      </c>
      <c r="I81" s="187">
        <v>0.6</v>
      </c>
      <c r="J81" s="68"/>
      <c r="K81" s="68"/>
      <c r="L81" s="68"/>
      <c r="M81" s="68"/>
      <c r="N81" s="68"/>
      <c r="O81" s="123"/>
    </row>
    <row r="82" spans="1:1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87" t="s">
        <v>370</v>
      </c>
      <c r="J82" s="68"/>
      <c r="K82" s="68"/>
      <c r="L82" s="68"/>
      <c r="M82" s="68"/>
      <c r="N82" s="68"/>
      <c r="O82" s="123"/>
    </row>
    <row r="83" spans="1:1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2" t="s">
        <v>370</v>
      </c>
      <c r="J83" s="94"/>
      <c r="K83" s="94"/>
      <c r="L83" s="94"/>
      <c r="M83" s="94"/>
      <c r="N83" s="94"/>
      <c r="O83" s="159"/>
    </row>
    <row r="84" spans="1:1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2" t="s">
        <v>370</v>
      </c>
      <c r="J85" s="94"/>
      <c r="K85" s="94"/>
      <c r="L85" s="94"/>
      <c r="M85" s="94"/>
      <c r="N85" s="94"/>
      <c r="O85" s="159"/>
    </row>
    <row r="86" spans="1:15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2" t="s">
        <v>370</v>
      </c>
      <c r="J86" s="94"/>
      <c r="K86" s="94"/>
      <c r="L86" s="94"/>
      <c r="M86" s="94"/>
      <c r="N86" s="94"/>
      <c r="O86" s="159"/>
    </row>
    <row r="87" spans="1:1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87" t="s">
        <v>370</v>
      </c>
      <c r="J87" s="68"/>
      <c r="K87" s="68"/>
      <c r="L87" s="68"/>
      <c r="M87" s="68"/>
      <c r="N87" s="68"/>
      <c r="O87" s="123"/>
    </row>
    <row r="88" spans="1:1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1"/>
    </row>
    <row r="90" spans="1:15" ht="11.1" customHeight="1" x14ac:dyDescent="0.4">
      <c r="A90" s="85">
        <v>21</v>
      </c>
      <c r="B90" s="121" t="s">
        <v>43</v>
      </c>
      <c r="C90" s="124" t="s">
        <v>91</v>
      </c>
      <c r="D90" s="68" t="s">
        <v>391</v>
      </c>
      <c r="E90" s="68" t="s">
        <v>391</v>
      </c>
      <c r="F90" s="68" t="s">
        <v>391</v>
      </c>
      <c r="G90" s="68" t="s">
        <v>391</v>
      </c>
      <c r="H90" s="68" t="s">
        <v>391</v>
      </c>
      <c r="I90" s="187" t="s">
        <v>391</v>
      </c>
      <c r="J90" s="68"/>
      <c r="K90" s="68"/>
      <c r="L90" s="68"/>
      <c r="M90" s="68"/>
      <c r="N90" s="68"/>
      <c r="O90" s="123"/>
    </row>
    <row r="91" spans="1:15" ht="11.1" customHeight="1" x14ac:dyDescent="0.4">
      <c r="A91" s="85">
        <v>22</v>
      </c>
      <c r="B91" s="121" t="s">
        <v>103</v>
      </c>
      <c r="C91" s="101" t="s">
        <v>90</v>
      </c>
      <c r="D91" s="68">
        <v>7.4</v>
      </c>
      <c r="E91" s="68">
        <v>7.2</v>
      </c>
      <c r="F91" s="68">
        <v>7.2</v>
      </c>
      <c r="G91" s="68">
        <v>7.3</v>
      </c>
      <c r="H91" s="68">
        <v>7.4</v>
      </c>
      <c r="I91" s="187">
        <v>7.4</v>
      </c>
      <c r="J91" s="68"/>
      <c r="K91" s="68"/>
      <c r="L91" s="68"/>
      <c r="M91" s="68"/>
      <c r="N91" s="68"/>
      <c r="O91" s="123"/>
    </row>
    <row r="92" spans="1:1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2" t="s">
        <v>370</v>
      </c>
      <c r="J94" s="94"/>
      <c r="K94" s="94"/>
      <c r="L94" s="94"/>
      <c r="M94" s="94"/>
      <c r="N94" s="94"/>
      <c r="O94" s="159"/>
    </row>
    <row r="95" spans="1:15" ht="11.1" customHeight="1" x14ac:dyDescent="0.4">
      <c r="A95" s="85">
        <v>26</v>
      </c>
      <c r="B95" s="153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3" t="s">
        <v>370</v>
      </c>
      <c r="J95" s="96"/>
      <c r="K95" s="96"/>
      <c r="L95" s="96"/>
      <c r="M95" s="96"/>
      <c r="N95" s="96"/>
      <c r="O95" s="160"/>
    </row>
    <row r="96" spans="1:15" ht="11.1" customHeight="1" thickBot="1" x14ac:dyDescent="0.45">
      <c r="A96" s="129">
        <v>27</v>
      </c>
      <c r="B96" s="130" t="s">
        <v>176</v>
      </c>
      <c r="C96" s="105" t="s">
        <v>356</v>
      </c>
      <c r="D96" s="173" t="s">
        <v>370</v>
      </c>
      <c r="E96" s="173" t="s">
        <v>370</v>
      </c>
      <c r="F96" s="173" t="s">
        <v>370</v>
      </c>
      <c r="G96" s="173" t="s">
        <v>370</v>
      </c>
      <c r="H96" s="173" t="s">
        <v>370</v>
      </c>
      <c r="I96" s="196" t="s">
        <v>370</v>
      </c>
      <c r="J96" s="173"/>
      <c r="K96" s="173"/>
      <c r="L96" s="173"/>
      <c r="M96" s="173"/>
      <c r="N96" s="173"/>
      <c r="O96" s="174"/>
    </row>
    <row r="97" spans="1:1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 x14ac:dyDescent="0.4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 x14ac:dyDescent="0.4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 x14ac:dyDescent="0.4">
      <c r="A100" s="85">
        <v>3</v>
      </c>
      <c r="B100" s="138" t="s">
        <v>59</v>
      </c>
      <c r="C100" s="155" t="s">
        <v>358</v>
      </c>
      <c r="D100" s="68">
        <v>4.9000000000000004</v>
      </c>
      <c r="E100" s="68">
        <v>5.0999999999999996</v>
      </c>
      <c r="F100" s="68">
        <v>4</v>
      </c>
      <c r="G100" s="68">
        <v>4</v>
      </c>
      <c r="H100" s="68">
        <v>4.0999999999999996</v>
      </c>
      <c r="I100" s="187">
        <v>4.3</v>
      </c>
      <c r="J100" s="68"/>
      <c r="K100" s="68"/>
      <c r="L100" s="68"/>
      <c r="M100" s="68"/>
      <c r="N100" s="68"/>
      <c r="O100" s="123"/>
    </row>
    <row r="101" spans="1:15" ht="11.1" customHeight="1" x14ac:dyDescent="0.4">
      <c r="A101" s="85">
        <v>4</v>
      </c>
      <c r="B101" s="138" t="s">
        <v>219</v>
      </c>
      <c r="C101" s="155" t="s">
        <v>356</v>
      </c>
      <c r="D101" s="96">
        <v>0.19</v>
      </c>
      <c r="E101" s="96">
        <v>0.19</v>
      </c>
      <c r="F101" s="96">
        <v>0.13</v>
      </c>
      <c r="G101" s="96">
        <v>0.13</v>
      </c>
      <c r="H101" s="96">
        <v>7.0000000000000007E-2</v>
      </c>
      <c r="I101" s="193">
        <v>7.0000000000000007E-2</v>
      </c>
      <c r="J101" s="96"/>
      <c r="K101" s="96"/>
      <c r="L101" s="96"/>
      <c r="M101" s="96"/>
      <c r="N101" s="96"/>
      <c r="O101" s="160"/>
    </row>
    <row r="102" spans="1:1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 x14ac:dyDescent="0.4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20">
        <f>EDATE(演算タグ!B1,-3)</f>
        <v>45566</v>
      </c>
      <c r="B130" s="220"/>
      <c r="C130" s="221">
        <f>演算タグ!B1</f>
        <v>45658</v>
      </c>
      <c r="D130" s="221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I4:I5"/>
    <mergeCell ref="O4:O5"/>
    <mergeCell ref="I6:I7"/>
    <mergeCell ref="O6:O7"/>
  </mergeCells>
  <phoneticPr fontId="2"/>
  <conditionalFormatting sqref="J17:O17">
    <cfRule type="beginsWith" dxfId="179" priority="1333" operator="beginsWith" text="検出">
      <formula>LEFT(J17,LEN("検出"))="検出"</formula>
    </cfRule>
  </conditionalFormatting>
  <conditionalFormatting sqref="D63:N63">
    <cfRule type="containsText" dxfId="178" priority="200" operator="containsText" text="あり">
      <formula>NOT(ISERROR(SEARCH("あり",D63)))</formula>
    </cfRule>
  </conditionalFormatting>
  <conditionalFormatting sqref="D64:N64">
    <cfRule type="expression" dxfId="177" priority="1">
      <formula>D$64=""</formula>
    </cfRule>
    <cfRule type="containsText" priority="3" operator="containsText" text="異常なし">
      <formula>NOT(ISERROR(SEARCH("異常なし",D64)))</formula>
    </cfRule>
    <cfRule type="notContainsText" dxfId="176" priority="7" operator="notContains" text="異常なし">
      <formula>ISERROR(SEARCH("異常なし",D64))</formula>
    </cfRule>
  </conditionalFormatting>
  <conditionalFormatting sqref="L21">
    <cfRule type="containsText" dxfId="175" priority="1629" operator="containsText" text="0.001未満">
      <formula>NOT(ISERROR(SEARCH("0.001未満",L21)))</formula>
    </cfRule>
  </conditionalFormatting>
  <conditionalFormatting sqref="M21">
    <cfRule type="containsText" dxfId="174" priority="1603" operator="containsText" text="0.001未満">
      <formula>NOT(ISERROR(SEARCH("0.001未満",M21)))</formula>
    </cfRule>
  </conditionalFormatting>
  <conditionalFormatting sqref="J21">
    <cfRule type="containsText" dxfId="173" priority="1602" operator="containsText" text="0.001未満">
      <formula>NOT(ISERROR(SEARCH("0.001未満",J21)))</formula>
    </cfRule>
  </conditionalFormatting>
  <conditionalFormatting sqref="K21">
    <cfRule type="containsText" dxfId="172" priority="1601" operator="containsText" text="0.001未満">
      <formula>NOT(ISERROR(SEARCH("0.001未満",K21)))</formula>
    </cfRule>
  </conditionalFormatting>
  <conditionalFormatting sqref="N21">
    <cfRule type="containsText" dxfId="171" priority="1600" operator="containsText" text="0.001未満">
      <formula>NOT(ISERROR(SEARCH("0.001未満",N21)))</formula>
    </cfRule>
  </conditionalFormatting>
  <conditionalFormatting sqref="O21">
    <cfRule type="containsText" dxfId="170" priority="1591" operator="containsText" text="0.001未満">
      <formula>NOT(ISERROR(SEARCH("0.001未満",O21)))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O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O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O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O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O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O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O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O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O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O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O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O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O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O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O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O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O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O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O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O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O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O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O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O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O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O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O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O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O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O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O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O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O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O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O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O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O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O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O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O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O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O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O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O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O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O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O79 D72:O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O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45658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44"/>
      <c r="B2" s="244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38" t="s">
        <v>337</v>
      </c>
      <c r="E4" s="239"/>
      <c r="F4" s="238" t="s">
        <v>340</v>
      </c>
      <c r="G4" s="239"/>
      <c r="H4" s="238" t="s">
        <v>343</v>
      </c>
      <c r="I4" s="239"/>
      <c r="J4" s="238" t="s">
        <v>346</v>
      </c>
      <c r="K4" s="239"/>
      <c r="L4" s="238" t="s">
        <v>349</v>
      </c>
      <c r="M4" s="239"/>
      <c r="N4" s="238" t="s">
        <v>352</v>
      </c>
      <c r="O4" s="242"/>
      <c r="P4" s="179"/>
      <c r="Q4" s="180"/>
      <c r="R4" s="245"/>
      <c r="S4" s="246"/>
      <c r="T4" s="245"/>
      <c r="U4" s="249"/>
      <c r="V4" s="238"/>
      <c r="W4" s="239"/>
      <c r="X4" s="238"/>
      <c r="Y4" s="23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40"/>
      <c r="E5" s="241"/>
      <c r="F5" s="240"/>
      <c r="G5" s="241"/>
      <c r="H5" s="240"/>
      <c r="I5" s="241"/>
      <c r="J5" s="240"/>
      <c r="K5" s="241"/>
      <c r="L5" s="240"/>
      <c r="M5" s="241"/>
      <c r="N5" s="240"/>
      <c r="O5" s="243"/>
      <c r="P5" s="181"/>
      <c r="Q5" s="182"/>
      <c r="R5" s="247"/>
      <c r="S5" s="248"/>
      <c r="T5" s="247"/>
      <c r="U5" s="250"/>
      <c r="V5" s="240"/>
      <c r="W5" s="241"/>
      <c r="X5" s="240"/>
      <c r="Y5" s="24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8"/>
      <c r="E6" s="41"/>
      <c r="F6" s="216"/>
      <c r="G6" s="41"/>
      <c r="H6" s="218"/>
      <c r="I6" s="41"/>
      <c r="J6" s="236"/>
      <c r="K6" s="41"/>
      <c r="L6" s="212"/>
      <c r="M6" s="41"/>
      <c r="N6" s="212"/>
      <c r="O6" s="41"/>
      <c r="P6" s="177"/>
      <c r="Q6" s="41"/>
      <c r="R6" s="214"/>
      <c r="S6" s="42"/>
      <c r="T6" s="216"/>
      <c r="U6" s="41"/>
      <c r="V6" s="218"/>
      <c r="W6" s="41"/>
      <c r="X6" s="216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9"/>
      <c r="E7" s="46" t="s">
        <v>124</v>
      </c>
      <c r="F7" s="217"/>
      <c r="G7" s="46" t="s">
        <v>124</v>
      </c>
      <c r="H7" s="219"/>
      <c r="I7" s="46" t="s">
        <v>124</v>
      </c>
      <c r="J7" s="237"/>
      <c r="K7" s="46" t="s">
        <v>124</v>
      </c>
      <c r="L7" s="213"/>
      <c r="M7" s="46" t="s">
        <v>124</v>
      </c>
      <c r="N7" s="213"/>
      <c r="O7" s="46"/>
      <c r="P7" s="178"/>
      <c r="Q7" s="46"/>
      <c r="R7" s="215"/>
      <c r="S7" s="47"/>
      <c r="T7" s="217"/>
      <c r="U7" s="46"/>
      <c r="V7" s="219"/>
      <c r="W7" s="46"/>
      <c r="X7" s="217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20250114</v>
      </c>
      <c r="E9" s="57" t="str">
        <f>IF(手入力!C3="",REPLACE(D9,5,0,"/"),REPLACE(手入力!C3,5,0,"/"))</f>
        <v>2025/0114</v>
      </c>
      <c r="F9" s="56">
        <v>20250114</v>
      </c>
      <c r="G9" s="57" t="str">
        <f>IF(手入力!D3="",REPLACE(F9,5,0,"/"),REPLACE(手入力!D3,5,0,"/"))</f>
        <v>2025/0114</v>
      </c>
      <c r="H9" s="56">
        <v>20250114</v>
      </c>
      <c r="I9" s="57" t="str">
        <f>IF(手入力!E3="",REPLACE(H9,5,0,"/"),REPLACE(手入力!E3,5,0,"/"))</f>
        <v>2025/0114</v>
      </c>
      <c r="J9" s="56">
        <v>20250114</v>
      </c>
      <c r="K9" s="57" t="str">
        <f>IF(手入力!F3="",REPLACE(J9,5,0,"/"),REPLACE(手入力!F3,5,0,"/"))</f>
        <v>2025/0114</v>
      </c>
      <c r="L9" s="56">
        <v>20250114</v>
      </c>
      <c r="M9" s="57" t="str">
        <f>IF(手入力!G3="",REPLACE(L9,5,0,"/"),REPLACE(手入力!G3,5,0,"/"))</f>
        <v>2025/0114</v>
      </c>
      <c r="N9" s="56">
        <v>20250114</v>
      </c>
      <c r="O9" s="57" t="str">
        <f>IF(手入力!H3="",REPLACE(N9,5,0,"/"),REPLACE(手入力!H3,5,0,"/"))</f>
        <v>2025/0114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1020</v>
      </c>
      <c r="E10" s="65" t="str">
        <f>TEXT(D10,"0000")</f>
        <v>1020</v>
      </c>
      <c r="F10" s="66">
        <v>1045</v>
      </c>
      <c r="G10" s="65" t="str">
        <f>TEXT(F10,"0000")</f>
        <v>1045</v>
      </c>
      <c r="H10" s="66">
        <v>948</v>
      </c>
      <c r="I10" s="65" t="str">
        <f>TEXT(H10,"0000")</f>
        <v>0948</v>
      </c>
      <c r="J10" s="66">
        <v>1010</v>
      </c>
      <c r="K10" s="65" t="str">
        <f>TEXT(J10,"0000")</f>
        <v>1010</v>
      </c>
      <c r="L10" s="66">
        <v>930</v>
      </c>
      <c r="M10" s="65" t="str">
        <f>TEXT(L10,"0000")</f>
        <v>0930</v>
      </c>
      <c r="N10" s="66">
        <v>915</v>
      </c>
      <c r="O10" s="65" t="str">
        <f>TEXT(N10,"0000")</f>
        <v>0915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13</v>
      </c>
      <c r="F11" s="66" t="str">
        <f>IF(F$9=0,"",HLOOKUP(G11,天気タグ!$B$3:$AG$39,35))</f>
        <v>晴</v>
      </c>
      <c r="G11" s="66">
        <f>IF(G9=0,"",(RIGHT(G9,2))-1)</f>
        <v>13</v>
      </c>
      <c r="H11" s="66" t="str">
        <f>IF(H$9=0,"",HLOOKUP(I11,天気タグ!$B$3:$AG$39,35))</f>
        <v>晴</v>
      </c>
      <c r="I11" s="66">
        <f>IF(I9=0,"",(RIGHT(I9,2))-1)</f>
        <v>13</v>
      </c>
      <c r="J11" s="66" t="str">
        <f>IF(J$9=0,"",HLOOKUP(K11,天気タグ!$B$3:$AG$39,35))</f>
        <v>晴</v>
      </c>
      <c r="K11" s="66">
        <f>IF(K9=0,"",(RIGHT(K9,2))-1)</f>
        <v>13</v>
      </c>
      <c r="L11" s="66" t="str">
        <f>IF(L$9=0,"",HLOOKUP(M11,天気タグ!$B$3:$AG$39,35))</f>
        <v>晴</v>
      </c>
      <c r="M11" s="66">
        <f>IF(M9=0,"",(RIGHT(M9,2))-1)</f>
        <v>13</v>
      </c>
      <c r="N11" s="66" t="str">
        <f>IF(N$9=0,"",HLOOKUP(O11,天気タグ!$B$3:$AG$39,35))</f>
        <v>晴</v>
      </c>
      <c r="O11" s="66">
        <f>IF(O9=0,"",(RIGHT(O9,2))-1)</f>
        <v>13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晴/曇</v>
      </c>
      <c r="E12" s="66">
        <f>IF(E9=0,"",RIGHT(E9,2)*1)</f>
        <v>14</v>
      </c>
      <c r="F12" s="66" t="str">
        <f>IF(F$9=0,"",HLOOKUP(G12,天気タグ!$B$3:$AG$39,35))</f>
        <v>晴/曇</v>
      </c>
      <c r="G12" s="66">
        <f>IF(G9=0,"",RIGHT(G9,2)*1)</f>
        <v>14</v>
      </c>
      <c r="H12" s="66" t="str">
        <f>IF(H$9=0,"",HLOOKUP(I12,天気タグ!$B$3:$AG$39,35))</f>
        <v>晴/曇</v>
      </c>
      <c r="I12" s="66">
        <f>IF(I9=0,"",RIGHT(I9,2)*1)</f>
        <v>14</v>
      </c>
      <c r="J12" s="66" t="str">
        <f>IF(J$9=0,"",HLOOKUP(K12,天気タグ!$B$3:$AG$39,35))</f>
        <v>晴/曇</v>
      </c>
      <c r="K12" s="66">
        <f>IF(K9=0,"",RIGHT(K9,2)*1)</f>
        <v>14</v>
      </c>
      <c r="L12" s="66" t="str">
        <f>IF(L$9=0,"",HLOOKUP(M12,天気タグ!$B$3:$AG$39,35))</f>
        <v>晴/曇</v>
      </c>
      <c r="M12" s="66">
        <f>IF(M9=0,"",RIGHT(M9,2)*1)</f>
        <v>14</v>
      </c>
      <c r="N12" s="66" t="str">
        <f>IF(N$9=0,"",HLOOKUP(O12,天気タグ!$B$3:$AG$39,35))</f>
        <v>晴/曇</v>
      </c>
      <c r="O12" s="66">
        <f>IF(O9=0,"",RIGHT(O9,2)*1)</f>
        <v>14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2.8</v>
      </c>
      <c r="E13" s="68"/>
      <c r="F13" s="68">
        <v>9.5</v>
      </c>
      <c r="G13" s="68"/>
      <c r="H13" s="68">
        <v>4.5</v>
      </c>
      <c r="I13" s="68"/>
      <c r="J13" s="68">
        <v>4.2</v>
      </c>
      <c r="K13" s="68"/>
      <c r="L13" s="68">
        <v>4.2</v>
      </c>
      <c r="M13" s="68"/>
      <c r="N13" s="68">
        <v>2.5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4.7</v>
      </c>
      <c r="E14" s="75"/>
      <c r="F14" s="75">
        <v>8.8000000000000007</v>
      </c>
      <c r="G14" s="75"/>
      <c r="H14" s="75">
        <v>5.2</v>
      </c>
      <c r="I14" s="75"/>
      <c r="J14" s="75">
        <v>7.5</v>
      </c>
      <c r="K14" s="75"/>
      <c r="L14" s="75">
        <v>9.9</v>
      </c>
      <c r="M14" s="75"/>
      <c r="N14" s="75">
        <v>7.4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0.19</v>
      </c>
      <c r="E26" s="96"/>
      <c r="F26" s="66">
        <v>0.19</v>
      </c>
      <c r="G26" s="96"/>
      <c r="H26" s="66">
        <v>0.13</v>
      </c>
      <c r="I26" s="96"/>
      <c r="J26" s="66">
        <v>0.13</v>
      </c>
      <c r="K26" s="96"/>
      <c r="L26" s="66">
        <v>7.0000000000000007E-2</v>
      </c>
      <c r="M26" s="96"/>
      <c r="N26" s="66">
        <v>7.0000000000000007E-2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7.0000000000000007E-2</v>
      </c>
      <c r="E36" s="96"/>
      <c r="F36" s="66">
        <v>0.08</v>
      </c>
      <c r="G36" s="96"/>
      <c r="H36" s="66">
        <v>0.08</v>
      </c>
      <c r="I36" s="96"/>
      <c r="J36" s="66">
        <v>7.0000000000000007E-2</v>
      </c>
      <c r="K36" s="96"/>
      <c r="L36" s="66">
        <v>0.06</v>
      </c>
      <c r="M36" s="96"/>
      <c r="N36" s="66">
        <v>7.0000000000000007E-2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 t="s">
        <v>370</v>
      </c>
      <c r="E38" s="166" t="e">
        <f>D38/1000</f>
        <v>#VALUE!</v>
      </c>
      <c r="F38" s="66" t="s">
        <v>370</v>
      </c>
      <c r="G38" s="166" t="e">
        <f>F38/1000</f>
        <v>#VALUE!</v>
      </c>
      <c r="H38" s="66" t="s">
        <v>370</v>
      </c>
      <c r="I38" s="166" t="e">
        <f>H38/1000</f>
        <v>#VALUE!</v>
      </c>
      <c r="J38" s="66" t="s">
        <v>370</v>
      </c>
      <c r="K38" s="166" t="e">
        <f>J38/1000</f>
        <v>#VALUE!</v>
      </c>
      <c r="L38" s="66" t="s">
        <v>370</v>
      </c>
      <c r="M38" s="166" t="e">
        <f>L38/1000</f>
        <v>#VALUE!</v>
      </c>
      <c r="N38" s="66" t="s">
        <v>370</v>
      </c>
      <c r="O38" s="166" t="e">
        <f>N38/1000</f>
        <v>#VALUE!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 t="s">
        <v>370</v>
      </c>
      <c r="E40" s="166" t="e">
        <f>D40/1000</f>
        <v>#VALUE!</v>
      </c>
      <c r="F40" s="66" t="s">
        <v>370</v>
      </c>
      <c r="G40" s="166" t="e">
        <f>F40/1000</f>
        <v>#VALUE!</v>
      </c>
      <c r="H40" s="66" t="s">
        <v>370</v>
      </c>
      <c r="I40" s="166" t="e">
        <f>H40/1000</f>
        <v>#VALUE!</v>
      </c>
      <c r="J40" s="66" t="s">
        <v>370</v>
      </c>
      <c r="K40" s="166" t="e">
        <f>J40/1000</f>
        <v>#VALUE!</v>
      </c>
      <c r="L40" s="66" t="s">
        <v>370</v>
      </c>
      <c r="M40" s="166" t="e">
        <f>L40/1000</f>
        <v>#VALUE!</v>
      </c>
      <c r="N40" s="66" t="s">
        <v>370</v>
      </c>
      <c r="O40" s="166" t="e">
        <f>N40/1000</f>
        <v>#VALUE!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 t="s">
        <v>370</v>
      </c>
      <c r="E44" s="166" t="e">
        <f t="shared" ref="E44" si="12">D44/1000</f>
        <v>#VALUE!</v>
      </c>
      <c r="F44" s="66" t="s">
        <v>370</v>
      </c>
      <c r="G44" s="166" t="e">
        <f t="shared" ref="G44" si="13">F44/1000</f>
        <v>#VALUE!</v>
      </c>
      <c r="H44" s="66" t="s">
        <v>370</v>
      </c>
      <c r="I44" s="166" t="e">
        <f t="shared" ref="I44" si="14">H44/1000</f>
        <v>#VALUE!</v>
      </c>
      <c r="J44" s="66" t="s">
        <v>370</v>
      </c>
      <c r="K44" s="166" t="e">
        <f t="shared" ref="K44" si="15">J44/1000</f>
        <v>#VALUE!</v>
      </c>
      <c r="L44" s="66" t="s">
        <v>370</v>
      </c>
      <c r="M44" s="166" t="e">
        <f t="shared" ref="M44" si="16">L44/1000</f>
        <v>#VALUE!</v>
      </c>
      <c r="N44" s="66" t="s">
        <v>370</v>
      </c>
      <c r="O44" s="166" t="e">
        <f t="shared" ref="O44" si="17">N44/1000</f>
        <v>#VALUE!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 t="s">
        <v>370</v>
      </c>
      <c r="E45" s="166" t="e">
        <f t="shared" ref="E45" si="18">D45/1000</f>
        <v>#VALUE!</v>
      </c>
      <c r="F45" s="66" t="s">
        <v>370</v>
      </c>
      <c r="G45" s="166" t="e">
        <f t="shared" ref="G45" si="19">F45/1000</f>
        <v>#VALUE!</v>
      </c>
      <c r="H45" s="66" t="s">
        <v>370</v>
      </c>
      <c r="I45" s="166" t="e">
        <f t="shared" ref="I45" si="20">H45/1000</f>
        <v>#VALUE!</v>
      </c>
      <c r="J45" s="66" t="s">
        <v>370</v>
      </c>
      <c r="K45" s="166" t="e">
        <f t="shared" ref="K45" si="21">J45/1000</f>
        <v>#VALUE!</v>
      </c>
      <c r="L45" s="66" t="s">
        <v>370</v>
      </c>
      <c r="M45" s="166" t="e">
        <f t="shared" ref="M45" si="22">L45/1000</f>
        <v>#VALUE!</v>
      </c>
      <c r="N45" s="66" t="s">
        <v>370</v>
      </c>
      <c r="O45" s="166" t="e">
        <f t="shared" ref="O45" si="23">N45/1000</f>
        <v>#VALUE!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2.5</v>
      </c>
      <c r="E53" s="68"/>
      <c r="F53" s="66">
        <v>2.8</v>
      </c>
      <c r="G53" s="68"/>
      <c r="H53" s="66">
        <v>2.2000000000000002</v>
      </c>
      <c r="I53" s="68"/>
      <c r="J53" s="66">
        <v>2.2000000000000002</v>
      </c>
      <c r="K53" s="68"/>
      <c r="L53" s="66">
        <v>2.2999999999999998</v>
      </c>
      <c r="M53" s="68"/>
      <c r="N53" s="66">
        <v>2.2000000000000002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>
        <v>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0.3</v>
      </c>
      <c r="G61" s="68"/>
      <c r="H61" s="66">
        <v>0.4</v>
      </c>
      <c r="I61" s="68"/>
      <c r="J61" s="66">
        <v>0.4</v>
      </c>
      <c r="K61" s="68"/>
      <c r="L61" s="66">
        <v>0.3</v>
      </c>
      <c r="M61" s="68"/>
      <c r="N61" s="66">
        <v>0.3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7.4</v>
      </c>
      <c r="E62" s="68"/>
      <c r="F62" s="66">
        <v>7.2</v>
      </c>
      <c r="G62" s="68"/>
      <c r="H62" s="66">
        <v>7.2</v>
      </c>
      <c r="I62" s="68"/>
      <c r="J62" s="66">
        <v>7.3</v>
      </c>
      <c r="K62" s="68"/>
      <c r="L62" s="66">
        <v>7.4</v>
      </c>
      <c r="M62" s="68"/>
      <c r="N62" s="66">
        <v>7.4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0.7</v>
      </c>
      <c r="I65" s="68"/>
      <c r="J65" s="66">
        <v>0.6</v>
      </c>
      <c r="K65" s="68"/>
      <c r="L65" s="66">
        <v>0.6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0.8</v>
      </c>
      <c r="G81" s="68"/>
      <c r="H81" s="68">
        <v>0.6</v>
      </c>
      <c r="I81" s="68"/>
      <c r="J81" s="68">
        <v>0.6</v>
      </c>
      <c r="K81" s="68"/>
      <c r="L81" s="68">
        <v>0.6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6" t="e">
        <f t="shared" ref="E83" si="30">D83/1000</f>
        <v>#VALUE!</v>
      </c>
      <c r="F83" s="94" t="s">
        <v>370</v>
      </c>
      <c r="G83" s="166" t="e">
        <f t="shared" ref="G83" si="31">F83/1000</f>
        <v>#VALUE!</v>
      </c>
      <c r="H83" s="94" t="s">
        <v>370</v>
      </c>
      <c r="I83" s="166" t="e">
        <f t="shared" ref="I83" si="32">H83/1000</f>
        <v>#VALUE!</v>
      </c>
      <c r="J83" s="94" t="s">
        <v>370</v>
      </c>
      <c r="K83" s="166" t="e">
        <f t="shared" ref="K83" si="33">J83/1000</f>
        <v>#VALUE!</v>
      </c>
      <c r="L83" s="94" t="s">
        <v>370</v>
      </c>
      <c r="M83" s="166" t="e">
        <f t="shared" ref="M83" si="34">L83/1000</f>
        <v>#VALUE!</v>
      </c>
      <c r="N83" s="94" t="s">
        <v>370</v>
      </c>
      <c r="O83" s="166" t="e">
        <f t="shared" ref="O83" si="35">N83/1000</f>
        <v>#VALUE!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7.4</v>
      </c>
      <c r="E91" s="68"/>
      <c r="F91" s="68">
        <v>7.2</v>
      </c>
      <c r="G91" s="68"/>
      <c r="H91" s="68">
        <v>7.2</v>
      </c>
      <c r="I91" s="68"/>
      <c r="J91" s="68">
        <v>7.3</v>
      </c>
      <c r="K91" s="68"/>
      <c r="L91" s="68">
        <v>7.4</v>
      </c>
      <c r="M91" s="68"/>
      <c r="N91" s="68">
        <v>7.4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6" t="e">
        <f t="shared" ref="E95" si="36">D95/1000</f>
        <v>#VALUE!</v>
      </c>
      <c r="F95" s="127" t="s">
        <v>370</v>
      </c>
      <c r="G95" s="166" t="e">
        <f t="shared" ref="G95" si="37">F95/1000</f>
        <v>#VALUE!</v>
      </c>
      <c r="H95" s="127" t="s">
        <v>370</v>
      </c>
      <c r="I95" s="166" t="e">
        <f t="shared" ref="I95" si="38">H95/1000</f>
        <v>#VALUE!</v>
      </c>
      <c r="J95" s="127" t="s">
        <v>370</v>
      </c>
      <c r="K95" s="166" t="e">
        <f t="shared" ref="K95" si="39">J95/1000</f>
        <v>#VALUE!</v>
      </c>
      <c r="L95" s="127" t="s">
        <v>370</v>
      </c>
      <c r="M95" s="166" t="e">
        <f t="shared" ref="M95" si="40">L95/1000</f>
        <v>#VALUE!</v>
      </c>
      <c r="N95" s="127" t="s">
        <v>370</v>
      </c>
      <c r="O95" s="166" t="e">
        <f t="shared" ref="O95" si="41">N95/1000</f>
        <v>#VALUE!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67" t="s">
        <v>176</v>
      </c>
      <c r="C96" s="168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4.9000000000000004</v>
      </c>
      <c r="E100" s="68"/>
      <c r="F100" s="68">
        <v>5.0999999999999996</v>
      </c>
      <c r="G100" s="68"/>
      <c r="H100" s="68">
        <v>4</v>
      </c>
      <c r="I100" s="68"/>
      <c r="J100" s="68">
        <v>4</v>
      </c>
      <c r="K100" s="68"/>
      <c r="L100" s="68">
        <v>4.0999999999999996</v>
      </c>
      <c r="M100" s="68"/>
      <c r="N100" s="68">
        <v>4.3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0.19</v>
      </c>
      <c r="E101" s="68"/>
      <c r="F101" s="68">
        <v>0.19</v>
      </c>
      <c r="G101" s="68"/>
      <c r="H101" s="68">
        <v>0.13</v>
      </c>
      <c r="I101" s="68"/>
      <c r="J101" s="68">
        <v>0.13</v>
      </c>
      <c r="K101" s="68"/>
      <c r="L101" s="68">
        <v>7.0000000000000007E-2</v>
      </c>
      <c r="M101" s="68"/>
      <c r="N101" s="68">
        <v>7.0000000000000007E-2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3">
        <v>45658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4">
        <v>45658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45659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45660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45661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45662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45663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45664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45665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45666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45667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45668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45669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45670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45671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45672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45673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45674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45675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45676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45677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45678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45679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45680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45681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45682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45683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45684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45685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45686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45687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 x14ac:dyDescent="0.4">
      <c r="B33">
        <v>45688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 x14ac:dyDescent="0.45">
      <c r="A5" t="s">
        <v>184</v>
      </c>
      <c r="B5">
        <v>20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0">
        <f>INDEX(C41:AG41,MATCH(MAX(C41:AG41)+1,C41:AG41,1))</f>
        <v>1</v>
      </c>
      <c r="AI6" s="170">
        <f>AH6*1</f>
        <v>1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1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371</v>
      </c>
      <c r="D31" t="s">
        <v>372</v>
      </c>
      <c r="E31" t="s">
        <v>371</v>
      </c>
      <c r="F31" t="s">
        <v>373</v>
      </c>
      <c r="G31" t="s">
        <v>371</v>
      </c>
      <c r="H31" t="s">
        <v>374</v>
      </c>
      <c r="I31" t="s">
        <v>371</v>
      </c>
      <c r="J31" t="s">
        <v>373</v>
      </c>
      <c r="K31" t="s">
        <v>373</v>
      </c>
      <c r="L31" t="s">
        <v>373</v>
      </c>
      <c r="M31" t="s">
        <v>371</v>
      </c>
      <c r="N31" t="s">
        <v>375</v>
      </c>
      <c r="O31" t="s">
        <v>372</v>
      </c>
      <c r="P31" t="s">
        <v>376</v>
      </c>
      <c r="Q31" t="s">
        <v>371</v>
      </c>
      <c r="R31" t="s">
        <v>371</v>
      </c>
      <c r="S31" t="s">
        <v>372</v>
      </c>
      <c r="T31" t="s">
        <v>372</v>
      </c>
      <c r="U31" t="s">
        <v>371</v>
      </c>
      <c r="V31" t="s">
        <v>377</v>
      </c>
      <c r="W31" t="s">
        <v>372</v>
      </c>
      <c r="X31" t="s">
        <v>372</v>
      </c>
      <c r="Y31" t="s">
        <v>372</v>
      </c>
      <c r="Z31" t="s">
        <v>372</v>
      </c>
      <c r="AA31" t="s">
        <v>372</v>
      </c>
      <c r="AB31" t="s">
        <v>372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曇/雨</v>
      </c>
      <c r="I37" s="2" t="str">
        <f t="shared" si="0"/>
        <v>晴|曇</v>
      </c>
      <c r="J37" s="2" t="str">
        <f t="shared" si="0"/>
        <v>曇|晴</v>
      </c>
      <c r="K37" s="2" t="str">
        <f t="shared" si="0"/>
        <v>曇|晴</v>
      </c>
      <c r="L37" s="2" t="str">
        <f t="shared" si="0"/>
        <v>曇|晴</v>
      </c>
      <c r="M37" s="2" t="str">
        <f t="shared" si="0"/>
        <v>晴|曇</v>
      </c>
      <c r="N37" s="2" t="str">
        <f t="shared" si="0"/>
        <v>曇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雨/晴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2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9</v>
      </c>
      <c r="I41" s="2">
        <f>IF(I37="","",VLOOKUP(I37,変換!$B$31:$C$58,2,FALSE))</f>
        <v>17</v>
      </c>
      <c r="J41" s="2">
        <f>IF(J37="","",VLOOKUP(J37,変換!$B$31:$C$58,2,FALSE))</f>
        <v>20</v>
      </c>
      <c r="K41" s="2">
        <f>IF(K37="","",VLOOKUP(K37,変換!$B$31:$C$58,2,FALSE))</f>
        <v>20</v>
      </c>
      <c r="L41" s="2">
        <f>IF(L37="","",VLOOKUP(L37,変換!$B$31:$C$58,2,FALSE))</f>
        <v>20</v>
      </c>
      <c r="M41" s="2">
        <f>IF(M37="","",VLOOKUP(M37,変換!$B$31:$C$58,2,FALSE))</f>
        <v>17</v>
      </c>
      <c r="N41" s="2">
        <f>IF(N37="","",VLOOKUP(N37,変換!$B$31:$C$58,2,FALSE))</f>
        <v>2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7" t="s">
        <v>359</v>
      </c>
      <c r="B30" s="257"/>
      <c r="C30" s="257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2025-03-17T06:00:04Z</dcterms:modified>
</cp:coreProperties>
</file>