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1月月報\"/>
    </mc:Choice>
  </mc:AlternateContent>
  <xr:revisionPtr revIDLastSave="0" documentId="13_ncr:1_{A2C1A071-AEEB-404D-9821-57DA01C1CE46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<sst xmlns="http://schemas.openxmlformats.org/spreadsheetml/2006/main" count="3615" uniqueCount="399">
  <si>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</si>
  <si>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</si>
  <si>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</si>
  <si>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</si>
  <si>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</si>
  <si>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</si>
  <si>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</si>
  <si>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</si>
  <si>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</si>
  <si>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</si>
  <si>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</si>
  <si>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</si>
  <si>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</si>
  <si>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</si>
  <si>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</si>
  <si>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</si>
  <si>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</si>
  <si>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</si>
  <si>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</si>
  <si>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</si>
  <si>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</si>
  <si>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</si>
  <si>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</si>
  <si>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</si>
  <si>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</si>
  <si>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</si>
  <si>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</si>
  <si>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</si>
  <si>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</si>
  <si>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</si>
  <si>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</si>
  <si>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</si>
  <si>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</si>
  <si>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</si>
  <si>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</si>
  <si>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</si>
  <si>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</si>
  <si>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</si>
  <si>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</si>
  <si>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</si>
  <si>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</si>
  <si>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</si>
  <si>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</si>
  <si>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</si>
  <si>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</si>
  <si>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</si>
  <si>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</si>
  <si>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</si>
  <si>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</si>
  <si>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</si>
  <si>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</si>
  <si>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</si>
  <si>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</si>
  <si>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</si>
  <si>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</si>
  <si>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</si>
  <si>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</si>
  <si>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</si>
  <si>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</si>
  <si>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</si>
  <si>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</si>
  <si>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</si>
  <si>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</si>
  <si>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</si>
  <si>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</si>
  <si>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</si>
  <si>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</si>
  <si>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</si>
  <si>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</si>
  <si>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</si>
  <si>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</si>
  <si>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</si>
  <si>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</si>
  <si>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</si>
  <si>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</si>
  <si>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</si>
  <si>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</si>
  <si>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</si>
  <si>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</si>
  <si>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</si>
  <si>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</si>
  <si>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</si>
  <si>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</si>
  <si>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</si>
  <si>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</si>
  <si>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</si>
  <si>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</si>
  <si>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</si>
  <si>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</si>
  <si>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</si>
  <si>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</si>
  <si>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</si>
  <si>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</si>
  <si>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</si>
  <si>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</si>
  <si>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</si>
  <si>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</si>
  <si>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</si>
  <si>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</si>
  <si>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</si>
  <si>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</si>
  <si>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</si>
  <si>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</si>
  <si>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</si>
  <si>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</si>
  <si>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</si>
  <si>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</si>
  <si>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</si>
  <si>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</si>
  <si>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</si>
  <si>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</si>
  <si>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</si>
  <si>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</si>
  <si>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</si>
  <si>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</si>
  <si>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</si>
  <si>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</si>
  <si>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</si>
  <si>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</si>
  <si>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</si>
  <si>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</si>
  <si>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</si>
  <si>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</si>
  <si>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</si>
  <si>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</si>
  <si>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</si>
  <si>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</si>
  <si>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</si>
  <si>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</si>
  <si>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</si>
  <si>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</si>
  <si>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</si>
  <si>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</si>
  <si>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</si>
  <si>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</si>
  <si>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</si>
  <si>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</si>
  <si>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</si>
  <si>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</si>
  <si>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</si>
  <si>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</si>
  <si>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</si>
  <si>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</si>
  <si>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</si>
  <si>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</si>
  <si>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</si>
  <si>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</si>
  <si>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</si>
  <si>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</si>
  <si>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</si>
  <si>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</si>
  <si>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</si>
  <si>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</si>
  <si>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</si>
  <si>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</si>
  <si>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</si>
  <si>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</si>
  <si>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</si>
  <si>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</si>
  <si>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</si>
  <si>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</si>
  <si>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</si>
  <si>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</si>
  <si>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</si>
  <si>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</si>
  <si>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</si>
  <si>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</si>
  <si>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</si>
  <si>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</si>
  <si>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</si>
  <si>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</si>
  <si>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</si>
  <si>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</si>
  <si>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</si>
  <si>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</si>
  <si>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</si>
  <si>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</si>
  <si>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</si>
  <si>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</si>
  <si>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</si>
  <si>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</si>
  <si>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</si>
  <si>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</si>
  <si>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</si>
  <si>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</si>
  <si>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</si>
  <si>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</si>
  <si>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</si>
  <si>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</si>
  <si>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</si>
  <si>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</si>
  <si>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</si>
  <si>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</si>
  <si>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</si>
  <si>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</si>
  <si>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</si>
  <si>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</si>
  <si>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</si>
  <si>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</si>
  <si>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</si>
  <si>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</si>
  <si>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</si>
  <si>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</si>
  <si>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</si>
  <si>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</si>
  <si>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</si>
  <si>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</si>
  <si>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</si>
  <si>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</si>
  <si>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</si>
  <si>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</si>
  <si>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</si>
  <si>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</si>
  <si>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</si>
  <si>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</si>
  <si>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</si>
  <si>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</si>
  <si>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</si>
  <si>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</si>
  <si>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</si>
  <si>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</si>
  <si>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</si>
  <si>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</si>
  <si>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</si>
  <si>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</si>
  <si>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</si>
  <si>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</si>
  <si>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</si>
  <si>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</si>
  <si>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</si>
  <si>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</si>
  <si>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</si>
  <si>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</si>
  <si>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</si>
  <si>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</si>
  <si>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</si>
  <si>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</si>
  <si>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</si>
  <si>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</si>
  <si>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</si>
  <si>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</si>
  <si>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</si>
  <si>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</si>
  <si>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</si>
  <si>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</si>
  <si>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</si>
  <si>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</si>
  <si>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</si>
  <si>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</si>
  <si>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</si>
  <si>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</si>
  <si>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</si>
  <si>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</si>
  <si>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</si>
  <si>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</si>
  <si>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</si>
  <si>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</si>
  <si>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</si>
  <si>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</si>
  <si>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</si>
  <si>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</si>
  <si>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</si>
  <si>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</si>
  <si>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</si>
  <si>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</si>
  <si>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</si>
  <si>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</si>
  <si>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</si>
  <si>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</si>
  <si>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</si>
  <si>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</si>
  <si>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</si>
  <si>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</si>
  <si>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</si>
  <si>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</si>
  <si>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</si>
  <si>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</si>
  <si>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</si>
  <si>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</si>
  <si>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</si>
  <si>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</si>
  <si>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</si>
  <si>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</si>
  <si>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</si>
  <si>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</si>
  <si>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</si>
  <si>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</si>
  <si>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</si>
  <si>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</si>
  <si>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</si>
  <si>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</si>
  <si>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</si>
  <si>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</si>
  <si>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</si>
  <si>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</si>
  <si>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</si>
  <si>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</si>
  <si>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</si>
  <si>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</si>
  <si>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</si>
  <si>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</si>
  <si>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</si>
  <si>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</si>
  <si>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</si>
  <si>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</si>
  <si>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</si>
  <si>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</si>
  <si>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</si>
  <si>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</si>
  <si>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</si>
  <si>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</si>
  <si>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</si>
  <si>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</si>
  <si>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</si>
  <si>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</si>
  <si>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</si>
  <si>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</si>
  <si>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</si>
  <si>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</si>
  <si>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</si>
  <si>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</si>
  <si>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</si>
  <si>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</si>
  <si>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</si>
  <si>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</si>
  <si>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</si>
  <si>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</si>
  <si>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</si>
  <si>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</si>
  <si>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</si>
  <si>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</si>
  <si>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</si>
  <si>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</si>
  <si>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</si>
  <si>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</si>
  <si>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</si>
  <si>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</si>
  <si>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</si>
  <si>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</si>
  <si>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</si>
  <si>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</si>
  <si>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</si>
  <si>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</si>
  <si>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</si>
  <si>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</si>
  <si>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</si>
  <si>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</si>
  <si>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</si>
  <si>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</si>
  <si>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</si>
  <si>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</si>
  <si>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</si>
  <si>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</si>
  <si>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</si>
  <si>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</si>
  <si>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</si>
  <si>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</si>
  <si>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</si>
  <si>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</si>
  <si>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</si>
  <si>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</si>
  <si>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</si>
  <si>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</si>
  <si>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</si>
  <si>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</si>
  <si>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</si>
  <si>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</si>
  <si>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</si>
  <si>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</si>
  <si>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</si>
  <si>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</si>
  <si>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</si>
  <si>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晴|曇</t>
  </si>
  <si>
    <t>曇/雨</t>
  </si>
  <si>
    <t>雨/晴</t>
  </si>
  <si>
    <t>雨|曇</t>
  </si>
  <si>
    <t>曇|晴</t>
  </si>
  <si>
    <t>曇/晴</t>
  </si>
  <si>
    <t>晴/曇</t>
  </si>
  <si>
    <t>2023/11/08</t>
  </si>
  <si>
    <t>10:34</t>
  </si>
  <si>
    <t>11:04</t>
  </si>
  <si>
    <t>09:54</t>
  </si>
  <si>
    <t>10:24</t>
  </si>
  <si>
    <t>09:33</t>
  </si>
  <si>
    <t>09:16</t>
  </si>
  <si>
    <t>0.0003未満</t>
  </si>
  <si>
    <t>0.001未満</t>
  </si>
  <si>
    <t>0.005未満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</si>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</sst>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0" zoomScaleNormal="100" zoomScaleSheetLayoutView="100" workbookViewId="0">
      <selection activeCell="AO18" sqref="AO18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44">
        <v>45139</v>
      </c>
      <c r="B2" s="244"/>
      <c r="C2" s="245">
        <v>45231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">
        <v>379</v>
      </c>
      <c r="E9" s="149" t="s">
        <v>379</v>
      </c>
      <c r="F9" s="149" t="s">
        <v>379</v>
      </c>
      <c r="G9" s="149" t="s">
        <v>379</v>
      </c>
      <c r="H9" s="149" t="s">
        <v>379</v>
      </c>
      <c r="I9" s="192" t="s">
        <v>379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">
        <v>380</v>
      </c>
      <c r="E10" s="66" t="s">
        <v>381</v>
      </c>
      <c r="F10" s="66" t="s">
        <v>382</v>
      </c>
      <c r="G10" s="66" t="s">
        <v>383</v>
      </c>
      <c r="H10" s="66" t="s">
        <v>384</v>
      </c>
      <c r="I10" s="112" t="s">
        <v>385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">
        <v>374</v>
      </c>
      <c r="E11" s="66" t="s">
        <v>374</v>
      </c>
      <c r="F11" s="66" t="s">
        <v>374</v>
      </c>
      <c r="G11" s="66" t="s">
        <v>374</v>
      </c>
      <c r="H11" s="66" t="s">
        <v>374</v>
      </c>
      <c r="I11" s="112" t="s">
        <v>374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">
        <v>371</v>
      </c>
      <c r="E12" s="66" t="s">
        <v>371</v>
      </c>
      <c r="F12" s="66" t="s">
        <v>371</v>
      </c>
      <c r="G12" s="66" t="s">
        <v>371</v>
      </c>
      <c r="H12" s="66" t="s">
        <v>371</v>
      </c>
      <c r="I12" s="112" t="s">
        <v>371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v>13.1</v>
      </c>
      <c r="E13" s="68">
        <v>15.7</v>
      </c>
      <c r="F13" s="68">
        <v>12.9</v>
      </c>
      <c r="G13" s="68">
        <v>14.3</v>
      </c>
      <c r="H13" s="68">
        <v>12.3</v>
      </c>
      <c r="I13" s="193">
        <v>13.8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v>15.3</v>
      </c>
      <c r="E14" s="75">
        <v>18.399999999999999</v>
      </c>
      <c r="F14" s="75">
        <v>14.9</v>
      </c>
      <c r="G14" s="75">
        <v>17.600000000000001</v>
      </c>
      <c r="H14" s="75">
        <v>15.8</v>
      </c>
      <c r="I14" s="194">
        <v>17.600000000000001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">
        <v>386</v>
      </c>
      <c r="E18" s="90" t="s">
        <v>386</v>
      </c>
      <c r="F18" s="90" t="s">
        <v>386</v>
      </c>
      <c r="G18" s="90" t="s">
        <v>386</v>
      </c>
      <c r="H18" s="90" t="s">
        <v>386</v>
      </c>
      <c r="I18" s="196" t="s">
        <v>386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">
        <v>387</v>
      </c>
      <c r="E20" s="94" t="s">
        <v>387</v>
      </c>
      <c r="F20" s="94" t="s">
        <v>387</v>
      </c>
      <c r="G20" s="94" t="s">
        <v>387</v>
      </c>
      <c r="H20" s="94" t="s">
        <v>387</v>
      </c>
      <c r="I20" s="198" t="s">
        <v>387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">
        <v>387</v>
      </c>
      <c r="E21" s="94" t="s">
        <v>387</v>
      </c>
      <c r="F21" s="94" t="s">
        <v>387</v>
      </c>
      <c r="G21" s="94" t="s">
        <v>387</v>
      </c>
      <c r="H21" s="94" t="s">
        <v>387</v>
      </c>
      <c r="I21" s="198" t="s">
        <v>387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">
        <v>387</v>
      </c>
      <c r="E22" s="94" t="s">
        <v>387</v>
      </c>
      <c r="F22" s="94" t="s">
        <v>387</v>
      </c>
      <c r="G22" s="94" t="s">
        <v>387</v>
      </c>
      <c r="H22" s="94" t="s">
        <v>387</v>
      </c>
      <c r="I22" s="198" t="s">
        <v>387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">
        <v>388</v>
      </c>
      <c r="E23" s="94" t="s">
        <v>388</v>
      </c>
      <c r="F23" s="94" t="s">
        <v>388</v>
      </c>
      <c r="G23" s="94" t="s">
        <v>388</v>
      </c>
      <c r="H23" s="94" t="s">
        <v>388</v>
      </c>
      <c r="I23" s="198" t="s">
        <v>388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">
        <v>370</v>
      </c>
      <c r="E24" s="94" t="s">
        <v>370</v>
      </c>
      <c r="F24" s="94" t="s">
        <v>370</v>
      </c>
      <c r="G24" s="94" t="s">
        <v>370</v>
      </c>
      <c r="H24" s="94" t="s">
        <v>370</v>
      </c>
      <c r="I24" s="198" t="s">
        <v>370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 t="s">
        <v>370</v>
      </c>
      <c r="E26" s="96" t="s">
        <v>370</v>
      </c>
      <c r="F26" s="96" t="s">
        <v>370</v>
      </c>
      <c r="G26" s="96" t="s">
        <v>370</v>
      </c>
      <c r="H26" s="96" t="s">
        <v>370</v>
      </c>
      <c r="I26" s="199" t="s">
        <v>370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>
        <v>0.06</v>
      </c>
      <c r="E27" s="96">
        <v>0.06</v>
      </c>
      <c r="F27" s="96">
        <v>0.05</v>
      </c>
      <c r="G27" s="96">
        <v>0.05</v>
      </c>
      <c r="H27" s="96">
        <v>0.06</v>
      </c>
      <c r="I27" s="199">
        <v>0.06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">
        <v>389</v>
      </c>
      <c r="E28" s="96" t="s">
        <v>389</v>
      </c>
      <c r="F28" s="96" t="s">
        <v>389</v>
      </c>
      <c r="G28" s="96" t="s">
        <v>389</v>
      </c>
      <c r="H28" s="96" t="s">
        <v>389</v>
      </c>
      <c r="I28" s="199" t="s">
        <v>389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>
        <v>0.08</v>
      </c>
      <c r="E36" s="96">
        <v>0.08</v>
      </c>
      <c r="F36" s="96">
        <v>0.1</v>
      </c>
      <c r="G36" s="96">
        <v>0.11</v>
      </c>
      <c r="H36" s="96">
        <v>0.08</v>
      </c>
      <c r="I36" s="199">
        <v>0.09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">
        <v>390</v>
      </c>
      <c r="E37" s="94" t="s">
        <v>390</v>
      </c>
      <c r="F37" s="94" t="s">
        <v>390</v>
      </c>
      <c r="G37" s="94" t="s">
        <v>390</v>
      </c>
      <c r="H37" s="94" t="s">
        <v>390</v>
      </c>
      <c r="I37" s="198" t="s">
        <v>390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">
        <v>390</v>
      </c>
      <c r="E39" s="94" t="s">
        <v>390</v>
      </c>
      <c r="F39" s="94">
        <v>4.0000000000000001E-3</v>
      </c>
      <c r="G39" s="94">
        <v>2E-3</v>
      </c>
      <c r="H39" s="94" t="s">
        <v>390</v>
      </c>
      <c r="I39" s="198">
        <v>3.0000000000000001E-3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">
        <v>390</v>
      </c>
      <c r="E43" s="94">
        <v>3.0000000000000001E-3</v>
      </c>
      <c r="F43" s="94">
        <v>5.0000000000000001E-3</v>
      </c>
      <c r="G43" s="94">
        <v>8.0000000000000002E-3</v>
      </c>
      <c r="H43" s="94" t="s">
        <v>390</v>
      </c>
      <c r="I43" s="198">
        <v>7.0000000000000001E-3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">
        <v>391</v>
      </c>
      <c r="E46" s="94" t="s">
        <v>391</v>
      </c>
      <c r="F46" s="94" t="s">
        <v>391</v>
      </c>
      <c r="G46" s="94" t="s">
        <v>391</v>
      </c>
      <c r="H46" s="94" t="s">
        <v>391</v>
      </c>
      <c r="I46" s="198" t="s">
        <v>391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>
        <v>5.0000000000000001E-3</v>
      </c>
      <c r="E47" s="94" t="s">
        <v>390</v>
      </c>
      <c r="F47" s="94">
        <v>2E-3</v>
      </c>
      <c r="G47" s="94" t="s">
        <v>390</v>
      </c>
      <c r="H47" s="94" t="s">
        <v>390</v>
      </c>
      <c r="I47" s="198" t="s">
        <v>390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">
        <v>389</v>
      </c>
      <c r="E48" s="96" t="s">
        <v>389</v>
      </c>
      <c r="F48" s="96" t="s">
        <v>389</v>
      </c>
      <c r="G48" s="96" t="s">
        <v>389</v>
      </c>
      <c r="H48" s="96" t="s">
        <v>389</v>
      </c>
      <c r="I48" s="199" t="s">
        <v>389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">
        <v>392</v>
      </c>
      <c r="E49" s="96" t="s">
        <v>392</v>
      </c>
      <c r="F49" s="96" t="s">
        <v>392</v>
      </c>
      <c r="G49" s="96" t="s">
        <v>392</v>
      </c>
      <c r="H49" s="96" t="s">
        <v>392</v>
      </c>
      <c r="I49" s="199" t="s">
        <v>392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>
        <v>5.0000000000000001E-3</v>
      </c>
      <c r="E50" s="94" t="s">
        <v>390</v>
      </c>
      <c r="F50" s="94" t="s">
        <v>390</v>
      </c>
      <c r="G50" s="94" t="s">
        <v>390</v>
      </c>
      <c r="H50" s="94">
        <v>4.0000000000000001E-3</v>
      </c>
      <c r="I50" s="198" t="s">
        <v>390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">
        <v>387</v>
      </c>
      <c r="E52" s="94" t="s">
        <v>387</v>
      </c>
      <c r="F52" s="94" t="s">
        <v>387</v>
      </c>
      <c r="G52" s="94" t="s">
        <v>387</v>
      </c>
      <c r="H52" s="94" t="s">
        <v>387</v>
      </c>
      <c r="I52" s="198" t="s">
        <v>387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v>7.3</v>
      </c>
      <c r="E53" s="68">
        <v>5.7</v>
      </c>
      <c r="F53" s="68">
        <v>5.5</v>
      </c>
      <c r="G53" s="68">
        <v>4.9000000000000004</v>
      </c>
      <c r="H53" s="68">
        <v>5.4</v>
      </c>
      <c r="I53" s="193">
        <v>4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>
        <v>48</v>
      </c>
      <c r="E55" s="66">
        <v>44</v>
      </c>
      <c r="F55" s="66">
        <v>38</v>
      </c>
      <c r="G55" s="66">
        <v>42</v>
      </c>
      <c r="H55" s="66">
        <v>44</v>
      </c>
      <c r="I55" s="112">
        <v>45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">
        <v>393</v>
      </c>
      <c r="E56" s="96" t="s">
        <v>393</v>
      </c>
      <c r="F56" s="96" t="s">
        <v>393</v>
      </c>
      <c r="G56" s="96" t="s">
        <v>393</v>
      </c>
      <c r="H56" s="96" t="s">
        <v>393</v>
      </c>
      <c r="I56" s="199" t="s">
        <v>393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">
        <v>394</v>
      </c>
      <c r="E60" s="90" t="s">
        <v>394</v>
      </c>
      <c r="F60" s="90" t="s">
        <v>394</v>
      </c>
      <c r="G60" s="90" t="s">
        <v>394</v>
      </c>
      <c r="H60" s="90" t="s">
        <v>394</v>
      </c>
      <c r="I60" s="196" t="s">
        <v>394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0.6</v>
      </c>
      <c r="E61" s="68">
        <v>0.4</v>
      </c>
      <c r="F61" s="68">
        <v>0.5</v>
      </c>
      <c r="G61" s="68">
        <v>0.4</v>
      </c>
      <c r="H61" s="68">
        <v>0.3</v>
      </c>
      <c r="I61" s="193">
        <v>0.5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v>7.1</v>
      </c>
      <c r="E62" s="68">
        <v>7.1</v>
      </c>
      <c r="F62" s="68">
        <v>7.1</v>
      </c>
      <c r="G62" s="68">
        <v>7.2</v>
      </c>
      <c r="H62" s="68">
        <v>7.2</v>
      </c>
      <c r="I62" s="193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">
        <v>395</v>
      </c>
      <c r="E63" s="66" t="s">
        <v>395</v>
      </c>
      <c r="F63" s="66" t="s">
        <v>395</v>
      </c>
      <c r="G63" s="66" t="s">
        <v>395</v>
      </c>
      <c r="H63" s="66" t="s">
        <v>395</v>
      </c>
      <c r="I63" s="112" t="s">
        <v>395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">
        <v>395</v>
      </c>
      <c r="E64" s="66" t="s">
        <v>395</v>
      </c>
      <c r="F64" s="66" t="s">
        <v>395</v>
      </c>
      <c r="G64" s="66" t="s">
        <v>395</v>
      </c>
      <c r="H64" s="66" t="s">
        <v>395</v>
      </c>
      <c r="I64" s="112" t="s">
        <v>395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 t="s">
        <v>396</v>
      </c>
      <c r="E65" s="68" t="s">
        <v>396</v>
      </c>
      <c r="F65" s="68" t="s">
        <v>396</v>
      </c>
      <c r="G65" s="68" t="s">
        <v>396</v>
      </c>
      <c r="H65" s="68" t="s">
        <v>396</v>
      </c>
      <c r="I65" s="193" t="s">
        <v>396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">
        <v>397</v>
      </c>
      <c r="E66" s="107" t="s">
        <v>397</v>
      </c>
      <c r="F66" s="107" t="s">
        <v>397</v>
      </c>
      <c r="G66" s="107" t="s">
        <v>397</v>
      </c>
      <c r="H66" s="107" t="s">
        <v>397</v>
      </c>
      <c r="I66" s="201" t="s">
        <v>397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34">
        <v>45139</v>
      </c>
      <c r="B68" s="234"/>
      <c r="C68" s="235">
        <v>45231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">
        <v>387</v>
      </c>
      <c r="E70" s="94" t="s">
        <v>387</v>
      </c>
      <c r="F70" s="94" t="s">
        <v>387</v>
      </c>
      <c r="G70" s="94" t="s">
        <v>387</v>
      </c>
      <c r="H70" s="94" t="s">
        <v>387</v>
      </c>
      <c r="I70" s="198" t="s">
        <v>387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">
        <v>398</v>
      </c>
      <c r="E71" s="90" t="s">
        <v>398</v>
      </c>
      <c r="F71" s="90" t="s">
        <v>398</v>
      </c>
      <c r="G71" s="90" t="s">
        <v>398</v>
      </c>
      <c r="H71" s="90" t="s">
        <v>398</v>
      </c>
      <c r="I71" s="196" t="s">
        <v>398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">
        <v>387</v>
      </c>
      <c r="E72" s="94" t="s">
        <v>387</v>
      </c>
      <c r="F72" s="94" t="s">
        <v>387</v>
      </c>
      <c r="G72" s="94" t="s">
        <v>387</v>
      </c>
      <c r="H72" s="94" t="s">
        <v>387</v>
      </c>
      <c r="I72" s="198" t="s">
        <v>387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0.8</v>
      </c>
      <c r="F81" s="68">
        <v>1</v>
      </c>
      <c r="G81" s="68">
        <v>0.8</v>
      </c>
      <c r="H81" s="68">
        <v>1</v>
      </c>
      <c r="I81" s="193">
        <v>1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">
        <v>387</v>
      </c>
      <c r="E83" s="94" t="s">
        <v>387</v>
      </c>
      <c r="F83" s="94" t="s">
        <v>387</v>
      </c>
      <c r="G83" s="94" t="s">
        <v>387</v>
      </c>
      <c r="H83" s="94" t="s">
        <v>387</v>
      </c>
      <c r="I83" s="198" t="s">
        <v>387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>
        <v>48</v>
      </c>
      <c r="E89" s="66">
        <v>44</v>
      </c>
      <c r="F89" s="66">
        <v>38</v>
      </c>
      <c r="G89" s="66">
        <v>42</v>
      </c>
      <c r="H89" s="66">
        <v>44</v>
      </c>
      <c r="I89" s="112">
        <v>45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">
        <v>397</v>
      </c>
      <c r="E90" s="68" t="s">
        <v>397</v>
      </c>
      <c r="F90" s="68" t="s">
        <v>397</v>
      </c>
      <c r="G90" s="68" t="s">
        <v>397</v>
      </c>
      <c r="H90" s="68" t="s">
        <v>397</v>
      </c>
      <c r="I90" s="193" t="s">
        <v>397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v>7.1</v>
      </c>
      <c r="E91" s="68">
        <v>7.1</v>
      </c>
      <c r="F91" s="68">
        <v>7.1</v>
      </c>
      <c r="G91" s="68">
        <v>7.2</v>
      </c>
      <c r="H91" s="68">
        <v>7.2</v>
      </c>
      <c r="I91" s="193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">
        <v>389</v>
      </c>
      <c r="E95" s="96" t="s">
        <v>389</v>
      </c>
      <c r="F95" s="96" t="s">
        <v>389</v>
      </c>
      <c r="G95" s="96" t="s">
        <v>389</v>
      </c>
      <c r="H95" s="96" t="s">
        <v>389</v>
      </c>
      <c r="I95" s="199" t="s">
        <v>389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v>6.3</v>
      </c>
      <c r="E100" s="68">
        <v>6.1</v>
      </c>
      <c r="F100" s="68">
        <v>4.9000000000000004</v>
      </c>
      <c r="G100" s="68">
        <v>4.8</v>
      </c>
      <c r="H100" s="68">
        <v>5</v>
      </c>
      <c r="I100" s="193">
        <v>4.8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 t="s">
        <v>370</v>
      </c>
      <c r="E101" s="96" t="s">
        <v>370</v>
      </c>
      <c r="F101" s="96" t="s">
        <v>370</v>
      </c>
      <c r="G101" s="96" t="s">
        <v>370</v>
      </c>
      <c r="H101" s="96" t="s">
        <v>370</v>
      </c>
      <c r="I101" s="199" t="s">
        <v>370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4">
        <v>45139</v>
      </c>
      <c r="B130" s="234"/>
      <c r="C130" s="235">
        <v>45231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J17:Q17">
    <cfRule type="beginsWith" dxfId="181" priority="1333" operator="beginsWith" text="検出">
      <formula>LEFT(J17,LEN("検出"))="検出"</formula>
    </cfRule>
  </conditionalFormatting>
  <conditionalFormatting sqref="D63:N63">
    <cfRule type="containsText" dxfId="180" priority="200" operator="containsText" text="あり">
      <formula>NOT(ISERROR(SEARCH("あり",D63)))</formula>
    </cfRule>
  </conditionalFormatting>
  <conditionalFormatting sqref="D64:N64">
    <cfRule type="expression" dxfId="179" priority="1">
      <formula>D$64=""</formula>
    </cfRule>
    <cfRule type="containsText" priority="3" operator="containsText" text="異常なし">
      <formula>NOT(ISERROR(SEARCH("異常なし",D64)))</formula>
    </cfRule>
    <cfRule type="notContainsText" dxfId="178" priority="7" operator="notContains" text="異常なし">
      <formula>ISERROR(SEARCH("異常なし",D64))</formula>
    </cfRule>
  </conditionalFormatting>
  <conditionalFormatting sqref="L21">
    <cfRule type="containsText" dxfId="177" priority="1629" operator="containsText" text="0.001未満">
      <formula>NOT(ISERROR(SEARCH("0.001未満",L21)))</formula>
    </cfRule>
  </conditionalFormatting>
  <conditionalFormatting sqref="M21">
    <cfRule type="containsText" dxfId="176" priority="1603" operator="containsText" text="0.001未満">
      <formula>NOT(ISERROR(SEARCH("0.001未満",M21)))</formula>
    </cfRule>
  </conditionalFormatting>
  <conditionalFormatting sqref="J21">
    <cfRule type="containsText" dxfId="175" priority="1602" operator="containsText" text="0.001未満">
      <formula>NOT(ISERROR(SEARCH("0.001未満",J21)))</formula>
    </cfRule>
  </conditionalFormatting>
  <conditionalFormatting sqref="K21">
    <cfRule type="containsText" dxfId="174" priority="1601" operator="containsText" text="0.001未満">
      <formula>NOT(ISERROR(SEARCH("0.001未満",K21)))</formula>
    </cfRule>
  </conditionalFormatting>
  <conditionalFormatting sqref="N21">
    <cfRule type="containsText" dxfId="173" priority="1600" operator="containsText" text="0.001未満">
      <formula>NOT(ISERROR(SEARCH("0.001未満",N21)))</formula>
    </cfRule>
  </conditionalFormatting>
  <conditionalFormatting sqref="Q21">
    <cfRule type="containsText" dxfId="172" priority="1592" operator="containsText" text="0.001未満">
      <formula>NOT(ISERROR(SEARCH("0.001未満",Q21)))</formula>
    </cfRule>
  </conditionalFormatting>
  <conditionalFormatting sqref="O21">
    <cfRule type="containsText" dxfId="171" priority="1591" operator="containsText" text="0.001未満">
      <formula>NOT(ISERROR(SEARCH("0.001未満",O21)))</formula>
    </cfRule>
  </conditionalFormatting>
  <conditionalFormatting sqref="P21">
    <cfRule type="containsText" dxfId="170" priority="1590" operator="containsText" text="0.001未満">
      <formula>NOT(ISERROR(SEARCH("0.001未満",P21)))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Q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Q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Q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Q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Q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Q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Q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Q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Q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Q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Q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Q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Q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Q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Q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Q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Q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Q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Q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Q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Q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Q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Q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Q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Q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Q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Q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Q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Q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Q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Q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Q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Q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Q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Q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Q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Q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Q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Q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Q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Q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Q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Q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Q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Q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Q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Q79 D72:Q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Q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20</v>
      </c>
      <c r="AI6" s="173">
        <f>AH6*1</f>
        <v>20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371</v>
      </c>
      <c r="D34" t="s">
        <v>371</v>
      </c>
      <c r="E34" t="s">
        <v>371</v>
      </c>
      <c r="F34" t="s">
        <v>372</v>
      </c>
      <c r="G34" t="s">
        <v>371</v>
      </c>
      <c r="H34" t="s">
        <v>373</v>
      </c>
      <c r="I34" t="s">
        <v>374</v>
      </c>
      <c r="J34" t="s">
        <v>371</v>
      </c>
      <c r="K34" t="s">
        <v>372</v>
      </c>
      <c r="L34" t="s">
        <v>375</v>
      </c>
      <c r="M34" t="s">
        <v>372</v>
      </c>
      <c r="N34" t="s">
        <v>376</v>
      </c>
      <c r="O34" t="s">
        <v>377</v>
      </c>
      <c r="P34" t="s">
        <v>371</v>
      </c>
      <c r="Q34" t="s">
        <v>371</v>
      </c>
      <c r="R34" t="s">
        <v>378</v>
      </c>
      <c r="S34" t="s">
        <v>374</v>
      </c>
      <c r="T34" t="s">
        <v>377</v>
      </c>
      <c r="U34" t="s">
        <v>378</v>
      </c>
      <c r="V34" t="s">
        <v>377</v>
      </c>
      <c r="W34" t="s">
        <v>371</v>
      </c>
      <c r="X34" t="s">
        <v>371</v>
      </c>
      <c r="Y34" t="s">
        <v>372</v>
      </c>
      <c r="Z34" t="s">
        <v>372</v>
      </c>
      <c r="AA34" t="s">
        <v>371</v>
      </c>
      <c r="AB34" t="s">
        <v>371</v>
      </c>
      <c r="AC34" t="s">
        <v>378</v>
      </c>
      <c r="AD34" t="s">
        <v>376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曇/雨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晴|曇</v>
      </c>
      <c r="L37" s="2" t="str">
        <f t="shared" si="0"/>
        <v>雨|曇</v>
      </c>
      <c r="M37" s="2" t="str">
        <f t="shared" si="0"/>
        <v>晴|曇</v>
      </c>
      <c r="N37" s="2" t="str">
        <f t="shared" si="0"/>
        <v>曇|晴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晴/曇</v>
      </c>
      <c r="S37" s="2" t="str">
        <f t="shared" si="0"/>
        <v>雨/晴</v>
      </c>
      <c r="T37" s="2" t="str">
        <f t="shared" si="0"/>
        <v>曇/晴</v>
      </c>
      <c r="U37" s="2" t="str">
        <f t="shared" si="0"/>
        <v>晴/曇</v>
      </c>
      <c r="V37" s="2" t="str">
        <f t="shared" si="0"/>
        <v>曇/晴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晴/曇</v>
      </c>
      <c r="AD37" s="2" t="str">
        <f t="shared" si="0"/>
        <v>曇|晴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9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17</v>
      </c>
      <c r="L41" s="2">
        <f>IF(L37="","",VLOOKUP(L37,変換!$B$31:$C$58,2,FALSE))</f>
        <v>24</v>
      </c>
      <c r="M41" s="2">
        <f>IF(M37="","",VLOOKUP(M37,変換!$B$31:$C$58,2,FALSE))</f>
        <v>17</v>
      </c>
      <c r="N41" s="2">
        <f>IF(N37="","",VLOOKUP(N37,変換!$B$31:$C$58,2,FALSE))</f>
        <v>20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5</v>
      </c>
      <c r="S41" s="2">
        <f>IF(S37="","",VLOOKUP(S37,変換!$B$31:$C$58,2,FALSE))</f>
        <v>11</v>
      </c>
      <c r="T41" s="2">
        <f>IF(T37="","",VLOOKUP(T37,変換!$B$31:$C$58,2,FALSE))</f>
        <v>8</v>
      </c>
      <c r="U41" s="2">
        <f>IF(U37="","",VLOOKUP(U37,変換!$B$31:$C$58,2,FALSE))</f>
        <v>5</v>
      </c>
      <c r="V41" s="2">
        <f>IF(V37="","",VLOOKUP(V37,変換!$B$31:$C$58,2,FALSE))</f>
        <v>8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5</v>
      </c>
      <c r="AD41" s="2">
        <f>IF(AD37="","",VLOOKUP(AD37,変換!$B$31:$C$58,2,FALSE))</f>
        <v>20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45231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20231108</v>
      </c>
      <c r="E9" s="57" t="str">
        <f>IF(手入力!C3="",REPLACE(D9,5,0,"/"),REPLACE(手入力!C3,5,0,"/"))</f>
        <v>2023/1108</v>
      </c>
      <c r="F9" s="56">
        <v>20231108</v>
      </c>
      <c r="G9" s="57" t="str">
        <f>IF(手入力!D3="",REPLACE(F9,5,0,"/"),REPLACE(手入力!D3,5,0,"/"))</f>
        <v>2023/1108</v>
      </c>
      <c r="H9" s="56">
        <v>20231108</v>
      </c>
      <c r="I9" s="57" t="str">
        <f>IF(手入力!E3="",REPLACE(H9,5,0,"/"),REPLACE(手入力!E3,5,0,"/"))</f>
        <v>2023/1108</v>
      </c>
      <c r="J9" s="56">
        <v>20231108</v>
      </c>
      <c r="K9" s="57" t="str">
        <f>IF(手入力!F3="",REPLACE(J9,5,0,"/"),REPLACE(手入力!F3,5,0,"/"))</f>
        <v>2023/1108</v>
      </c>
      <c r="L9" s="56">
        <v>20231108</v>
      </c>
      <c r="M9" s="57" t="str">
        <f>IF(手入力!G3="",REPLACE(L9,5,0,"/"),REPLACE(手入力!G3,5,0,"/"))</f>
        <v>2023/1108</v>
      </c>
      <c r="N9" s="56">
        <v>20231108</v>
      </c>
      <c r="O9" s="57" t="str">
        <f>IF(手入力!H3="",REPLACE(N9,5,0,"/"),REPLACE(手入力!H3,5,0,"/"))</f>
        <v>2023/1108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1034</v>
      </c>
      <c r="E10" s="65" t="str">
        <f>TEXT(D10,"0000")</f>
        <v>1034</v>
      </c>
      <c r="F10" s="66">
        <v>1104</v>
      </c>
      <c r="G10" s="65" t="str">
        <f>TEXT(F10,"0000")</f>
        <v>1104</v>
      </c>
      <c r="H10" s="66">
        <v>954</v>
      </c>
      <c r="I10" s="65" t="str">
        <f>TEXT(H10,"0000")</f>
        <v>0954</v>
      </c>
      <c r="J10" s="66">
        <v>1024</v>
      </c>
      <c r="K10" s="65" t="str">
        <f>TEXT(J10,"0000")</f>
        <v>1024</v>
      </c>
      <c r="L10" s="66">
        <v>933</v>
      </c>
      <c r="M10" s="65" t="str">
        <f>TEXT(L10,"0000")</f>
        <v>0933</v>
      </c>
      <c r="N10" s="66">
        <v>916</v>
      </c>
      <c r="O10" s="65" t="str">
        <f>TEXT(N10,"0000")</f>
        <v>0916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雨/晴</v>
      </c>
      <c r="E11" s="66">
        <f>IF(E9=0,"",(RIGHT(E9,2))-1)</f>
        <v>7</v>
      </c>
      <c r="F11" s="66" t="str">
        <f>IF(F$9=0,"",HLOOKUP(G11,天気タグ!$B$3:$AG$39,35))</f>
        <v>雨/晴</v>
      </c>
      <c r="G11" s="66">
        <f>IF(G9=0,"",(RIGHT(G9,2))-1)</f>
        <v>7</v>
      </c>
      <c r="H11" s="66" t="str">
        <f>IF(H$9=0,"",HLOOKUP(I11,天気タグ!$B$3:$AG$39,35))</f>
        <v>雨/晴</v>
      </c>
      <c r="I11" s="66">
        <f>IF(I9=0,"",(RIGHT(I9,2))-1)</f>
        <v>7</v>
      </c>
      <c r="J11" s="66" t="str">
        <f>IF(J$9=0,"",HLOOKUP(K11,天気タグ!$B$3:$AG$39,35))</f>
        <v>雨/晴</v>
      </c>
      <c r="K11" s="66">
        <f>IF(K9=0,"",(RIGHT(K9,2))-1)</f>
        <v>7</v>
      </c>
      <c r="L11" s="66" t="str">
        <f>IF(L$9=0,"",HLOOKUP(M11,天気タグ!$B$3:$AG$39,35))</f>
        <v>雨/晴</v>
      </c>
      <c r="M11" s="66">
        <f>IF(M9=0,"",(RIGHT(M9,2))-1)</f>
        <v>7</v>
      </c>
      <c r="N11" s="66" t="str">
        <f>IF(N$9=0,"",HLOOKUP(O11,天気タグ!$B$3:$AG$39,35))</f>
        <v>雨/晴</v>
      </c>
      <c r="O11" s="66">
        <f>IF(O9=0,"",(RIGHT(O9,2))-1)</f>
        <v>7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</v>
      </c>
      <c r="E12" s="66">
        <f>IF(E9=0,"",RIGHT(E9,2)*1)</f>
        <v>8</v>
      </c>
      <c r="F12" s="66" t="str">
        <f>IF(F$9=0,"",HLOOKUP(G12,天気タグ!$B$3:$AG$39,35))</f>
        <v>晴</v>
      </c>
      <c r="G12" s="66">
        <f>IF(G9=0,"",RIGHT(G9,2)*1)</f>
        <v>8</v>
      </c>
      <c r="H12" s="66" t="str">
        <f>IF(H$9=0,"",HLOOKUP(I12,天気タグ!$B$3:$AG$39,35))</f>
        <v>晴</v>
      </c>
      <c r="I12" s="66">
        <f>IF(I9=0,"",RIGHT(I9,2)*1)</f>
        <v>8</v>
      </c>
      <c r="J12" s="66" t="str">
        <f>IF(J$9=0,"",HLOOKUP(K12,天気タグ!$B$3:$AG$39,35))</f>
        <v>晴</v>
      </c>
      <c r="K12" s="66">
        <f>IF(K9=0,"",RIGHT(K9,2)*1)</f>
        <v>8</v>
      </c>
      <c r="L12" s="66" t="str">
        <f>IF(L$9=0,"",HLOOKUP(M12,天気タグ!$B$3:$AG$39,35))</f>
        <v>晴</v>
      </c>
      <c r="M12" s="66">
        <f>IF(M9=0,"",RIGHT(M9,2)*1)</f>
        <v>8</v>
      </c>
      <c r="N12" s="66" t="str">
        <f>IF(N$9=0,"",HLOOKUP(O12,天気タグ!$B$3:$AG$39,35))</f>
        <v>晴</v>
      </c>
      <c r="O12" s="66">
        <f>IF(O9=0,"",RIGHT(O9,2)*1)</f>
        <v>8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13.1</v>
      </c>
      <c r="E13" s="68"/>
      <c r="F13" s="68">
        <v>15.7</v>
      </c>
      <c r="G13" s="68"/>
      <c r="H13" s="68">
        <v>12.9</v>
      </c>
      <c r="I13" s="68"/>
      <c r="J13" s="68">
        <v>14.3</v>
      </c>
      <c r="K13" s="68"/>
      <c r="L13" s="68">
        <v>12.3</v>
      </c>
      <c r="M13" s="68"/>
      <c r="N13" s="68">
        <v>13.8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15.3</v>
      </c>
      <c r="E14" s="75"/>
      <c r="F14" s="75">
        <v>18.399999999999999</v>
      </c>
      <c r="G14" s="75"/>
      <c r="H14" s="75">
        <v>14.9</v>
      </c>
      <c r="I14" s="75"/>
      <c r="J14" s="75">
        <v>17.600000000000001</v>
      </c>
      <c r="K14" s="75"/>
      <c r="L14" s="75">
        <v>15.8</v>
      </c>
      <c r="M14" s="75"/>
      <c r="N14" s="75">
        <v>17.600000000000001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>
        <v>0</v>
      </c>
      <c r="E18" s="65">
        <f t="shared" ref="E18:E23" si="0">D18/1000</f>
        <v>0</v>
      </c>
      <c r="F18" s="66">
        <v>0</v>
      </c>
      <c r="G18" s="65">
        <f t="shared" ref="G18:G23" si="1">F18/1000</f>
        <v>0</v>
      </c>
      <c r="H18" s="66">
        <v>0</v>
      </c>
      <c r="I18" s="65">
        <f t="shared" ref="I18:I23" si="2">H18/1000</f>
        <v>0</v>
      </c>
      <c r="J18" s="66">
        <v>0</v>
      </c>
      <c r="K18" s="65">
        <f t="shared" ref="K18:K23" si="3">J18/1000</f>
        <v>0</v>
      </c>
      <c r="L18" s="66">
        <v>0</v>
      </c>
      <c r="M18" s="65">
        <f t="shared" ref="M18:M23" si="4">L18/1000</f>
        <v>0</v>
      </c>
      <c r="N18" s="66">
        <v>0</v>
      </c>
      <c r="O18" s="65">
        <f t="shared" ref="O18:O23" si="5">N18/1000</f>
        <v>0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>
        <v>0</v>
      </c>
      <c r="E20" s="65">
        <f t="shared" si="0"/>
        <v>0</v>
      </c>
      <c r="F20" s="66">
        <v>0</v>
      </c>
      <c r="G20" s="65">
        <f t="shared" si="1"/>
        <v>0</v>
      </c>
      <c r="H20" s="66">
        <v>0</v>
      </c>
      <c r="I20" s="65">
        <f t="shared" si="2"/>
        <v>0</v>
      </c>
      <c r="J20" s="66">
        <v>0</v>
      </c>
      <c r="K20" s="65">
        <f t="shared" si="3"/>
        <v>0</v>
      </c>
      <c r="L20" s="66">
        <v>0</v>
      </c>
      <c r="M20" s="65">
        <f t="shared" si="4"/>
        <v>0</v>
      </c>
      <c r="N20" s="66">
        <v>0</v>
      </c>
      <c r="O20" s="65">
        <f t="shared" si="5"/>
        <v>0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>
        <v>0</v>
      </c>
      <c r="E21" s="65">
        <f t="shared" si="0"/>
        <v>0</v>
      </c>
      <c r="F21" s="66">
        <v>0</v>
      </c>
      <c r="G21" s="65">
        <f t="shared" si="1"/>
        <v>0</v>
      </c>
      <c r="H21" s="66">
        <v>0</v>
      </c>
      <c r="I21" s="65">
        <f t="shared" si="2"/>
        <v>0</v>
      </c>
      <c r="J21" s="66">
        <v>0</v>
      </c>
      <c r="K21" s="65">
        <f t="shared" si="3"/>
        <v>0</v>
      </c>
      <c r="L21" s="66">
        <v>0</v>
      </c>
      <c r="M21" s="65">
        <f t="shared" si="4"/>
        <v>0</v>
      </c>
      <c r="N21" s="66">
        <v>0</v>
      </c>
      <c r="O21" s="65">
        <f t="shared" si="5"/>
        <v>0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>
        <v>0</v>
      </c>
      <c r="E22" s="65">
        <f t="shared" si="0"/>
        <v>0</v>
      </c>
      <c r="F22" s="66">
        <v>0</v>
      </c>
      <c r="G22" s="65">
        <f t="shared" si="1"/>
        <v>0</v>
      </c>
      <c r="H22" s="66">
        <v>0</v>
      </c>
      <c r="I22" s="65">
        <f t="shared" si="2"/>
        <v>0</v>
      </c>
      <c r="J22" s="66">
        <v>0</v>
      </c>
      <c r="K22" s="65">
        <f t="shared" si="3"/>
        <v>0</v>
      </c>
      <c r="L22" s="66">
        <v>0</v>
      </c>
      <c r="M22" s="65">
        <f t="shared" si="4"/>
        <v>0</v>
      </c>
      <c r="N22" s="66">
        <v>0</v>
      </c>
      <c r="O22" s="65">
        <f t="shared" si="5"/>
        <v>0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>
        <v>0</v>
      </c>
      <c r="E23" s="65">
        <f t="shared" si="0"/>
        <v>0</v>
      </c>
      <c r="F23" s="66">
        <v>0</v>
      </c>
      <c r="G23" s="65">
        <f t="shared" si="1"/>
        <v>0</v>
      </c>
      <c r="H23" s="66">
        <v>0</v>
      </c>
      <c r="I23" s="65">
        <f t="shared" si="2"/>
        <v>0</v>
      </c>
      <c r="J23" s="66">
        <v>0</v>
      </c>
      <c r="K23" s="65">
        <f t="shared" si="3"/>
        <v>0</v>
      </c>
      <c r="L23" s="66">
        <v>0</v>
      </c>
      <c r="M23" s="65">
        <f t="shared" si="4"/>
        <v>0</v>
      </c>
      <c r="N23" s="66">
        <v>0</v>
      </c>
      <c r="O23" s="65">
        <f t="shared" si="5"/>
        <v>0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 t="s">
        <v>370</v>
      </c>
      <c r="E24" s="94"/>
      <c r="F24" s="66" t="s">
        <v>370</v>
      </c>
      <c r="G24" s="94"/>
      <c r="H24" s="66" t="s">
        <v>370</v>
      </c>
      <c r="I24" s="94"/>
      <c r="J24" s="66" t="s">
        <v>370</v>
      </c>
      <c r="K24" s="94"/>
      <c r="L24" s="66" t="s">
        <v>370</v>
      </c>
      <c r="M24" s="94"/>
      <c r="N24" s="66" t="s">
        <v>370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 t="s">
        <v>370</v>
      </c>
      <c r="E26" s="96"/>
      <c r="F26" s="66" t="s">
        <v>370</v>
      </c>
      <c r="G26" s="96"/>
      <c r="H26" s="66" t="s">
        <v>370</v>
      </c>
      <c r="I26" s="96"/>
      <c r="J26" s="66" t="s">
        <v>370</v>
      </c>
      <c r="K26" s="96"/>
      <c r="L26" s="66" t="s">
        <v>370</v>
      </c>
      <c r="M26" s="96"/>
      <c r="N26" s="66" t="s">
        <v>370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0.06</v>
      </c>
      <c r="E27" s="96"/>
      <c r="F27" s="66">
        <v>0.06</v>
      </c>
      <c r="G27" s="96"/>
      <c r="H27" s="66">
        <v>0.05</v>
      </c>
      <c r="I27" s="96"/>
      <c r="J27" s="66">
        <v>0.05</v>
      </c>
      <c r="K27" s="96"/>
      <c r="L27" s="66">
        <v>0.06</v>
      </c>
      <c r="M27" s="96"/>
      <c r="N27" s="66">
        <v>0.06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>
        <v>0</v>
      </c>
      <c r="E28" s="65">
        <f t="shared" ref="E28:E35" si="6">D28/1000</f>
        <v>0</v>
      </c>
      <c r="F28" s="66">
        <v>0</v>
      </c>
      <c r="G28" s="65">
        <f t="shared" ref="G28:G35" si="7">F28/1000</f>
        <v>0</v>
      </c>
      <c r="H28" s="66">
        <v>0</v>
      </c>
      <c r="I28" s="65">
        <f t="shared" ref="I28:I35" si="8">H28/1000</f>
        <v>0</v>
      </c>
      <c r="J28" s="66">
        <v>0</v>
      </c>
      <c r="K28" s="65">
        <f t="shared" ref="K28:K35" si="9">J28/1000</f>
        <v>0</v>
      </c>
      <c r="L28" s="66">
        <v>0</v>
      </c>
      <c r="M28" s="65">
        <f t="shared" ref="M28:M35" si="10">L28/1000</f>
        <v>0</v>
      </c>
      <c r="N28" s="66">
        <v>0</v>
      </c>
      <c r="O28" s="65">
        <f t="shared" ref="O28:O35" si="11">N28/1000</f>
        <v>0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0.08</v>
      </c>
      <c r="E36" s="96"/>
      <c r="F36" s="66">
        <v>0.08</v>
      </c>
      <c r="G36" s="96"/>
      <c r="H36" s="66">
        <v>0.1</v>
      </c>
      <c r="I36" s="96"/>
      <c r="J36" s="66">
        <v>0.11</v>
      </c>
      <c r="K36" s="96"/>
      <c r="L36" s="66">
        <v>0.08</v>
      </c>
      <c r="M36" s="96"/>
      <c r="N36" s="66">
        <v>0.09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0</v>
      </c>
      <c r="G39" s="94"/>
      <c r="H39" s="66">
        <v>4.0000000000000001E-3</v>
      </c>
      <c r="I39" s="94"/>
      <c r="J39" s="66">
        <v>2E-3</v>
      </c>
      <c r="K39" s="94"/>
      <c r="L39" s="66">
        <v>0</v>
      </c>
      <c r="M39" s="94"/>
      <c r="N39" s="66">
        <v>3.0000000000000001E-3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3.0000000000000001E-3</v>
      </c>
      <c r="G43" s="94"/>
      <c r="H43" s="66">
        <v>5.0000000000000001E-3</v>
      </c>
      <c r="I43" s="94"/>
      <c r="J43" s="66">
        <v>8.0000000000000002E-3</v>
      </c>
      <c r="K43" s="94"/>
      <c r="L43" s="66">
        <v>0</v>
      </c>
      <c r="M43" s="94"/>
      <c r="N43" s="66">
        <v>7.0000000000000001E-3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>
        <v>5</v>
      </c>
      <c r="E47" s="65">
        <f>D47/1000</f>
        <v>5.0000000000000001E-3</v>
      </c>
      <c r="F47" s="66">
        <v>0</v>
      </c>
      <c r="G47" s="65">
        <f>F47/1000</f>
        <v>0</v>
      </c>
      <c r="H47" s="66">
        <v>2</v>
      </c>
      <c r="I47" s="65">
        <f>H47/1000</f>
        <v>2E-3</v>
      </c>
      <c r="J47" s="66">
        <v>0</v>
      </c>
      <c r="K47" s="65">
        <f>J47/1000</f>
        <v>0</v>
      </c>
      <c r="L47" s="66">
        <v>0</v>
      </c>
      <c r="M47" s="65">
        <f>L47/1000</f>
        <v>0</v>
      </c>
      <c r="N47" s="66">
        <v>0</v>
      </c>
      <c r="O47" s="65">
        <f>N47/1000</f>
        <v>0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>
        <v>0</v>
      </c>
      <c r="E48" s="65">
        <f>D48/1000</f>
        <v>0</v>
      </c>
      <c r="F48" s="66">
        <v>0</v>
      </c>
      <c r="G48" s="65">
        <f>F48/1000</f>
        <v>0</v>
      </c>
      <c r="H48" s="66">
        <v>0</v>
      </c>
      <c r="I48" s="65">
        <f>H48/1000</f>
        <v>0</v>
      </c>
      <c r="J48" s="66">
        <v>0</v>
      </c>
      <c r="K48" s="65">
        <f>J48/1000</f>
        <v>0</v>
      </c>
      <c r="L48" s="66">
        <v>0</v>
      </c>
      <c r="M48" s="65">
        <f>L48/1000</f>
        <v>0</v>
      </c>
      <c r="N48" s="66">
        <v>0</v>
      </c>
      <c r="O48" s="65">
        <f>N48/1000</f>
        <v>0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>
        <v>0</v>
      </c>
      <c r="E49" s="65">
        <f>D49/1000</f>
        <v>0</v>
      </c>
      <c r="F49" s="66">
        <v>0</v>
      </c>
      <c r="G49" s="65">
        <f>F49/1000</f>
        <v>0</v>
      </c>
      <c r="H49" s="66">
        <v>0</v>
      </c>
      <c r="I49" s="65">
        <f>H49/1000</f>
        <v>0</v>
      </c>
      <c r="J49" s="66">
        <v>0</v>
      </c>
      <c r="K49" s="65">
        <f>J49/1000</f>
        <v>0</v>
      </c>
      <c r="L49" s="66">
        <v>0</v>
      </c>
      <c r="M49" s="65">
        <f>L49/1000</f>
        <v>0</v>
      </c>
      <c r="N49" s="66">
        <v>0</v>
      </c>
      <c r="O49" s="65">
        <f>N49/1000</f>
        <v>0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>
        <v>5</v>
      </c>
      <c r="E50" s="65">
        <f>D50/1000</f>
        <v>5.0000000000000001E-3</v>
      </c>
      <c r="F50" s="66">
        <v>0</v>
      </c>
      <c r="G50" s="65">
        <f>F50/1000</f>
        <v>0</v>
      </c>
      <c r="H50" s="66">
        <v>0</v>
      </c>
      <c r="I50" s="65">
        <f>H50/1000</f>
        <v>0</v>
      </c>
      <c r="J50" s="66">
        <v>0</v>
      </c>
      <c r="K50" s="65">
        <f>J50/1000</f>
        <v>0</v>
      </c>
      <c r="L50" s="66">
        <v>4</v>
      </c>
      <c r="M50" s="65">
        <f>L50/1000</f>
        <v>4.0000000000000001E-3</v>
      </c>
      <c r="N50" s="66">
        <v>0</v>
      </c>
      <c r="O50" s="65">
        <f>N50/1000</f>
        <v>0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>
        <v>0</v>
      </c>
      <c r="E52" s="65">
        <f>D52/1000</f>
        <v>0</v>
      </c>
      <c r="F52" s="66">
        <v>0</v>
      </c>
      <c r="G52" s="65">
        <f>F52/1000</f>
        <v>0</v>
      </c>
      <c r="H52" s="66">
        <v>0</v>
      </c>
      <c r="I52" s="65">
        <f>H52/1000</f>
        <v>0</v>
      </c>
      <c r="J52" s="66">
        <v>0</v>
      </c>
      <c r="K52" s="65">
        <f>J52/1000</f>
        <v>0</v>
      </c>
      <c r="L52" s="66">
        <v>0</v>
      </c>
      <c r="M52" s="65">
        <f>L52/1000</f>
        <v>0</v>
      </c>
      <c r="N52" s="66">
        <v>0</v>
      </c>
      <c r="O52" s="65">
        <f>N52/1000</f>
        <v>0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7.3</v>
      </c>
      <c r="E53" s="68"/>
      <c r="F53" s="66">
        <v>5.7</v>
      </c>
      <c r="G53" s="68"/>
      <c r="H53" s="66">
        <v>5.5</v>
      </c>
      <c r="I53" s="68"/>
      <c r="J53" s="66">
        <v>4.9000000000000004</v>
      </c>
      <c r="K53" s="68"/>
      <c r="L53" s="66">
        <v>5.4</v>
      </c>
      <c r="M53" s="68"/>
      <c r="N53" s="66">
        <v>4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>
        <v>48</v>
      </c>
      <c r="E55" s="66"/>
      <c r="F55" s="66">
        <v>44</v>
      </c>
      <c r="G55" s="66"/>
      <c r="H55" s="66">
        <v>38</v>
      </c>
      <c r="I55" s="66"/>
      <c r="J55" s="66">
        <v>42</v>
      </c>
      <c r="K55" s="66"/>
      <c r="L55" s="66">
        <v>44</v>
      </c>
      <c r="M55" s="66"/>
      <c r="N55" s="66">
        <v>45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>
        <v>0</v>
      </c>
      <c r="E56" s="96"/>
      <c r="F56" s="66">
        <v>0</v>
      </c>
      <c r="G56" s="96"/>
      <c r="H56" s="66">
        <v>0</v>
      </c>
      <c r="I56" s="96"/>
      <c r="J56" s="66">
        <v>0</v>
      </c>
      <c r="K56" s="96"/>
      <c r="L56" s="66">
        <v>0</v>
      </c>
      <c r="M56" s="96"/>
      <c r="N56" s="66">
        <v>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>
        <v>0</v>
      </c>
      <c r="E60" s="65">
        <f>D60/1000</f>
        <v>0</v>
      </c>
      <c r="F60" s="66">
        <v>0</v>
      </c>
      <c r="G60" s="65">
        <f>F60/1000</f>
        <v>0</v>
      </c>
      <c r="H60" s="66">
        <v>0</v>
      </c>
      <c r="I60" s="65">
        <f>H60/1000</f>
        <v>0</v>
      </c>
      <c r="J60" s="66">
        <v>0</v>
      </c>
      <c r="K60" s="65">
        <f>J60/1000</f>
        <v>0</v>
      </c>
      <c r="L60" s="66">
        <v>0</v>
      </c>
      <c r="M60" s="65">
        <f>L60/1000</f>
        <v>0</v>
      </c>
      <c r="N60" s="66">
        <v>0</v>
      </c>
      <c r="O60" s="65">
        <f>N60/1000</f>
        <v>0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0.6</v>
      </c>
      <c r="E61" s="68"/>
      <c r="F61" s="66">
        <v>0.4</v>
      </c>
      <c r="G61" s="68"/>
      <c r="H61" s="66">
        <v>0.5</v>
      </c>
      <c r="I61" s="68"/>
      <c r="J61" s="66">
        <v>0.4</v>
      </c>
      <c r="K61" s="68"/>
      <c r="L61" s="66">
        <v>0.3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7.1</v>
      </c>
      <c r="E62" s="68"/>
      <c r="F62" s="66">
        <v>7.1</v>
      </c>
      <c r="G62" s="68"/>
      <c r="H62" s="66">
        <v>7.1</v>
      </c>
      <c r="I62" s="68"/>
      <c r="J62" s="66">
        <v>7.2</v>
      </c>
      <c r="K62" s="68"/>
      <c r="L62" s="66">
        <v>7.2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</v>
      </c>
      <c r="I65" s="68"/>
      <c r="J65" s="66">
        <v>0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>
        <v>0</v>
      </c>
      <c r="E70" s="65">
        <f t="shared" ref="E70:E75" si="24">D70/1000</f>
        <v>0</v>
      </c>
      <c r="F70" s="120">
        <v>0</v>
      </c>
      <c r="G70" s="65">
        <f t="shared" ref="G70:G75" si="25">F70/1000</f>
        <v>0</v>
      </c>
      <c r="H70" s="120">
        <v>0</v>
      </c>
      <c r="I70" s="65">
        <f t="shared" ref="I70:I75" si="26">H70/1000</f>
        <v>0</v>
      </c>
      <c r="J70" s="120">
        <v>0</v>
      </c>
      <c r="K70" s="65">
        <f t="shared" ref="K70:K75" si="27">J70/1000</f>
        <v>0</v>
      </c>
      <c r="L70" s="120">
        <v>0</v>
      </c>
      <c r="M70" s="65">
        <f t="shared" ref="M70:M75" si="28">L70/1000</f>
        <v>0</v>
      </c>
      <c r="N70" s="120">
        <v>0</v>
      </c>
      <c r="O70" s="65">
        <f t="shared" ref="O70:O75" si="29">N70/1000</f>
        <v>0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>
        <v>0</v>
      </c>
      <c r="E71" s="65">
        <f t="shared" si="24"/>
        <v>0</v>
      </c>
      <c r="F71" s="90">
        <v>0</v>
      </c>
      <c r="G71" s="65">
        <f t="shared" si="25"/>
        <v>0</v>
      </c>
      <c r="H71" s="90">
        <v>0</v>
      </c>
      <c r="I71" s="65">
        <f t="shared" si="26"/>
        <v>0</v>
      </c>
      <c r="J71" s="90">
        <v>0</v>
      </c>
      <c r="K71" s="65">
        <f t="shared" si="27"/>
        <v>0</v>
      </c>
      <c r="L71" s="90">
        <v>0</v>
      </c>
      <c r="M71" s="65">
        <f t="shared" si="28"/>
        <v>0</v>
      </c>
      <c r="N71" s="90">
        <v>0</v>
      </c>
      <c r="O71" s="65">
        <f t="shared" si="29"/>
        <v>0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>
        <v>0</v>
      </c>
      <c r="E72" s="65">
        <f t="shared" si="24"/>
        <v>0</v>
      </c>
      <c r="F72" s="94">
        <v>0</v>
      </c>
      <c r="G72" s="65">
        <f t="shared" si="25"/>
        <v>0</v>
      </c>
      <c r="H72" s="94">
        <v>0</v>
      </c>
      <c r="I72" s="65">
        <f t="shared" si="26"/>
        <v>0</v>
      </c>
      <c r="J72" s="94">
        <v>0</v>
      </c>
      <c r="K72" s="65">
        <f t="shared" si="27"/>
        <v>0</v>
      </c>
      <c r="L72" s="94">
        <v>0</v>
      </c>
      <c r="M72" s="65">
        <f t="shared" si="28"/>
        <v>0</v>
      </c>
      <c r="N72" s="94">
        <v>0</v>
      </c>
      <c r="O72" s="65">
        <f t="shared" si="29"/>
        <v>0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0.8</v>
      </c>
      <c r="G81" s="68"/>
      <c r="H81" s="68">
        <v>1</v>
      </c>
      <c r="I81" s="68"/>
      <c r="J81" s="68">
        <v>0.8</v>
      </c>
      <c r="K81" s="68"/>
      <c r="L81" s="68">
        <v>1</v>
      </c>
      <c r="M81" s="68"/>
      <c r="N81" s="68">
        <v>1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>
        <v>0</v>
      </c>
      <c r="E83" s="169">
        <f t="shared" ref="E83" si="30">D83/1000</f>
        <v>0</v>
      </c>
      <c r="F83" s="94">
        <v>0</v>
      </c>
      <c r="G83" s="169">
        <f t="shared" ref="G83" si="31">F83/1000</f>
        <v>0</v>
      </c>
      <c r="H83" s="94">
        <v>0</v>
      </c>
      <c r="I83" s="169">
        <f t="shared" ref="I83" si="32">H83/1000</f>
        <v>0</v>
      </c>
      <c r="J83" s="94">
        <v>0</v>
      </c>
      <c r="K83" s="169">
        <f t="shared" ref="K83" si="33">J83/1000</f>
        <v>0</v>
      </c>
      <c r="L83" s="94">
        <v>0</v>
      </c>
      <c r="M83" s="169">
        <f t="shared" ref="M83" si="34">L83/1000</f>
        <v>0</v>
      </c>
      <c r="N83" s="94">
        <v>0</v>
      </c>
      <c r="O83" s="169">
        <f t="shared" ref="O83" si="35">N83/1000</f>
        <v>0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>
        <v>48</v>
      </c>
      <c r="E89" s="66"/>
      <c r="F89" s="66">
        <v>44</v>
      </c>
      <c r="G89" s="66"/>
      <c r="H89" s="66">
        <v>38</v>
      </c>
      <c r="I89" s="66"/>
      <c r="J89" s="66">
        <v>42</v>
      </c>
      <c r="K89" s="66"/>
      <c r="L89" s="66">
        <v>44</v>
      </c>
      <c r="M89" s="66"/>
      <c r="N89" s="66">
        <v>45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7.1</v>
      </c>
      <c r="E91" s="68"/>
      <c r="F91" s="68">
        <v>7.1</v>
      </c>
      <c r="G91" s="68"/>
      <c r="H91" s="68">
        <v>7.1</v>
      </c>
      <c r="I91" s="68"/>
      <c r="J91" s="68">
        <v>7.2</v>
      </c>
      <c r="K91" s="68"/>
      <c r="L91" s="68">
        <v>7.2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>
        <v>0</v>
      </c>
      <c r="E95" s="169">
        <f t="shared" ref="E95" si="36">D95/1000</f>
        <v>0</v>
      </c>
      <c r="F95" s="127">
        <v>0</v>
      </c>
      <c r="G95" s="169">
        <f t="shared" ref="G95" si="37">F95/1000</f>
        <v>0</v>
      </c>
      <c r="H95" s="127">
        <v>0</v>
      </c>
      <c r="I95" s="169">
        <f t="shared" ref="I95" si="38">H95/1000</f>
        <v>0</v>
      </c>
      <c r="J95" s="127">
        <v>0</v>
      </c>
      <c r="K95" s="169">
        <f t="shared" ref="K95" si="39">J95/1000</f>
        <v>0</v>
      </c>
      <c r="L95" s="127">
        <v>0</v>
      </c>
      <c r="M95" s="169">
        <f t="shared" ref="M95" si="40">L95/1000</f>
        <v>0</v>
      </c>
      <c r="N95" s="127">
        <v>0</v>
      </c>
      <c r="O95" s="169">
        <f t="shared" ref="O95" si="41">N95/1000</f>
        <v>0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6.3</v>
      </c>
      <c r="E100" s="68"/>
      <c r="F100" s="68">
        <v>6.1</v>
      </c>
      <c r="G100" s="68"/>
      <c r="H100" s="68">
        <v>4.9000000000000004</v>
      </c>
      <c r="I100" s="68"/>
      <c r="J100" s="68">
        <v>4.8</v>
      </c>
      <c r="K100" s="68"/>
      <c r="L100" s="68">
        <v>5</v>
      </c>
      <c r="M100" s="68"/>
      <c r="N100" s="68">
        <v>4.8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 t="s">
        <v>370</v>
      </c>
      <c r="E101" s="68"/>
      <c r="F101" s="68" t="s">
        <v>370</v>
      </c>
      <c r="G101" s="68"/>
      <c r="H101" s="68" t="s">
        <v>370</v>
      </c>
      <c r="I101" s="68"/>
      <c r="J101" s="68" t="s">
        <v>370</v>
      </c>
      <c r="K101" s="68"/>
      <c r="L101" s="68" t="s">
        <v>370</v>
      </c>
      <c r="M101" s="68"/>
      <c r="N101" s="68" t="s">
        <v>370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45231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45231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45232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45233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45234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45235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45236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45237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45238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45239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45240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45241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45242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45243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45244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45245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45246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45247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45248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45249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45250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45251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45252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45253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45254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45255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45256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45257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45258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45259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45260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2024-01-30T04:32:06Z</dcterms:modified>
</cp:coreProperties>
</file>