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2月\2月（0327再出力）\"/>
    </mc:Choice>
  </mc:AlternateContent>
  <xr:revisionPtr revIDLastSave="0" documentId="13_ncr:1_{4CFC9A89-94F9-4B7F-8875-D7CB98C15A43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<sst xmlns="http://schemas.openxmlformats.org/spreadsheetml/2006/main" count="3710" uniqueCount="395">
  <si>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</si>
  <si>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</si>
  <si>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</si>
  <si>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</si>
  <si>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</si>
  <si>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</si>
  <si>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</si>
  <si>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</si>
  <si>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</si>
  <si>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</si>
  <si>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</si>
  <si>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</si>
  <si>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</si>
  <si>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</si>
  <si>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</si>
  <si>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</si>
  <si>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</si>
  <si>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</si>
  <si>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</si>
  <si>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</si>
  <si>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</si>
  <si>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</si>
  <si>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</si>
  <si>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</si>
  <si>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</si>
  <si>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</si>
  <si>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</si>
  <si>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</si>
  <si>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</si>
  <si>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</si>
  <si>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</si>
  <si>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</si>
  <si>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</si>
  <si>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</si>
  <si>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</si>
  <si>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</si>
  <si>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</si>
  <si>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</si>
  <si>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</si>
  <si>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</si>
  <si>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</si>
  <si>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</si>
  <si>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</si>
  <si>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</si>
  <si>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</si>
  <si>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</si>
  <si>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</si>
  <si>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</si>
  <si>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</si>
  <si>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</si>
  <si>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</si>
  <si>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</si>
  <si>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</si>
  <si>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</si>
  <si>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</si>
  <si>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</si>
  <si>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</si>
  <si>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</si>
  <si>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</si>
  <si>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</si>
  <si>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</si>
  <si>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</si>
  <si>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</si>
  <si>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</si>
  <si>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</si>
  <si>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</si>
  <si>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</si>
  <si>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</si>
  <si>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</si>
  <si>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</si>
  <si>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</si>
  <si>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</si>
  <si>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</si>
  <si>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</si>
  <si>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</si>
  <si>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</si>
  <si>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</si>
  <si>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</si>
  <si>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</si>
  <si>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</si>
  <si>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</si>
  <si>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</si>
  <si>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</si>
  <si>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</si>
  <si>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</si>
  <si>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</si>
  <si>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</si>
  <si>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</si>
  <si>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</si>
  <si>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</si>
  <si>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</si>
  <si>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</si>
  <si>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</si>
  <si>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</si>
  <si>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</si>
  <si>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</si>
  <si>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</si>
  <si>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</si>
  <si>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</si>
  <si>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</si>
  <si>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</si>
  <si>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</si>
  <si>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</si>
  <si>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</si>
  <si>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</si>
  <si>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</si>
  <si>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</si>
  <si>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</si>
  <si>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</si>
  <si>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</si>
  <si>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</si>
  <si>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</si>
  <si>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</si>
  <si>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</si>
  <si>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</si>
  <si>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</si>
  <si>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</si>
  <si>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</si>
  <si>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</si>
  <si>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</si>
  <si>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</si>
  <si>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</si>
  <si>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</si>
  <si>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</si>
  <si>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</si>
  <si>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</si>
  <si>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</si>
  <si>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</si>
  <si>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</si>
  <si>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</si>
  <si>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</si>
  <si>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</si>
  <si>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</si>
  <si>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</si>
  <si>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</si>
  <si>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</si>
  <si>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</si>
  <si>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</si>
  <si>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</si>
  <si>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</si>
  <si>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</si>
  <si>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</si>
  <si>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</si>
  <si>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</si>
  <si>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</si>
  <si>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</si>
  <si>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</si>
  <si>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</si>
  <si>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</si>
  <si>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</si>
  <si>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</si>
  <si>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</si>
  <si>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</si>
  <si>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</si>
  <si>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</si>
  <si>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</si>
  <si>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</si>
  <si>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</si>
  <si>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</si>
  <si>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</si>
  <si>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</si>
  <si>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</si>
  <si>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</si>
  <si>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</si>
  <si>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</si>
  <si>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</si>
  <si>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</si>
  <si>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</si>
  <si>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</si>
  <si>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</si>
  <si>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</si>
  <si>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</si>
  <si>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</si>
  <si>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</si>
  <si>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</si>
  <si>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</si>
  <si>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</si>
  <si>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</si>
  <si>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</si>
  <si>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</si>
  <si>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</si>
  <si>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</si>
  <si>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</si>
  <si>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</si>
  <si>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</si>
  <si>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</si>
  <si>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</si>
  <si>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</si>
  <si>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</si>
  <si>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</si>
  <si>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</si>
  <si>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</si>
  <si>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</si>
  <si>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</si>
  <si>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</si>
  <si>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</si>
  <si>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</si>
  <si>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</si>
  <si>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</si>
  <si>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</si>
  <si>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</si>
  <si>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</si>
  <si>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</si>
  <si>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</si>
  <si>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</si>
  <si>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</si>
  <si>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</si>
  <si>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</si>
  <si>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</si>
  <si>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</si>
  <si>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</si>
  <si>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</si>
  <si>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</si>
  <si>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</si>
  <si>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</si>
  <si>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</si>
  <si>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</si>
  <si>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</si>
  <si>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</si>
  <si>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</si>
  <si>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</si>
  <si>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</si>
  <si>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</si>
  <si>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</si>
  <si>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</si>
  <si>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</si>
  <si>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</si>
  <si>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</si>
  <si>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</si>
  <si>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</si>
  <si>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</si>
  <si>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</si>
  <si>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</si>
  <si>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</si>
  <si>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</si>
  <si>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</si>
  <si>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</si>
  <si>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</si>
  <si>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</si>
  <si>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</si>
  <si>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</si>
  <si>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</si>
  <si>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</si>
  <si>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</si>
  <si>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</si>
  <si>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</si>
  <si>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</si>
  <si>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</si>
  <si>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</si>
  <si>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</si>
  <si>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</si>
  <si>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</si>
  <si>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</si>
  <si>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</si>
  <si>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</si>
  <si>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</si>
  <si>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</si>
  <si>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</si>
  <si>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</si>
  <si>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</si>
  <si>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</si>
  <si>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</si>
  <si>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</si>
  <si>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</si>
  <si>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</si>
  <si>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</si>
  <si>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</si>
  <si>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</si>
  <si>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</si>
  <si>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</si>
  <si>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</si>
  <si>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</si>
  <si>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</si>
  <si>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</si>
  <si>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</si>
  <si>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</si>
  <si>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</si>
  <si>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</si>
  <si>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</si>
  <si>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</si>
  <si>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</si>
  <si>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</si>
  <si>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</si>
  <si>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</si>
  <si>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</si>
  <si>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</si>
  <si>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</si>
  <si>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</si>
  <si>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</si>
  <si>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</si>
  <si>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</si>
  <si>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</si>
  <si>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</si>
  <si>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</si>
  <si>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</si>
  <si>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</si>
  <si>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</si>
  <si>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</si>
  <si>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</si>
  <si>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</si>
  <si>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</si>
  <si>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</si>
  <si>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</si>
  <si>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</si>
  <si>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</si>
  <si>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</si>
  <si>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</si>
  <si>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</si>
  <si>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</si>
  <si>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</si>
  <si>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</si>
  <si>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</si>
  <si>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</si>
  <si>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</si>
  <si>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</si>
  <si>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</si>
  <si>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</si>
  <si>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</si>
  <si>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</si>
  <si>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</si>
  <si>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</si>
  <si>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</si>
  <si>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</si>
  <si>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</si>
  <si>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</si>
  <si>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</si>
  <si>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</si>
  <si>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</si>
  <si>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</si>
  <si>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</si>
  <si>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</si>
  <si>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</si>
  <si>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</si>
  <si>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</si>
  <si>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</si>
  <si>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</si>
  <si>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</si>
  <si>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</si>
  <si>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</si>
  <si>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</si>
  <si>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</si>
  <si>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</si>
  <si>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</si>
  <si>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</si>
  <si>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</si>
  <si>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</si>
  <si>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</si>
  <si>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</si>
  <si>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</si>
  <si>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</si>
  <si>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</si>
  <si>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</si>
  <si>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</si>
  <si>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</si>
  <si>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</si>
  <si>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</si>
  <si>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</si>
  <si>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</si>
  <si>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</si>
  <si>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</si>
  <si>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</si>
  <si>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</si>
  <si>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</si>
  <si>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</si>
  <si>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</si>
  <si>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</si>
  <si>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</si>
  <si>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</si>
  <si>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</si>
  <si>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</si>
  <si>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</si>
  <si>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雨/晴</t>
  </si>
  <si>
    <t>曇|晴</t>
  </si>
  <si>
    <t>晴/曇</t>
  </si>
  <si>
    <t>晴</t>
  </si>
  <si>
    <t>曇/雨</t>
  </si>
  <si>
    <t>曇/晴</t>
  </si>
  <si>
    <t>晴|曇</t>
  </si>
  <si>
    <t>曇|雨</t>
  </si>
  <si>
    <t>曇</t>
  </si>
  <si>
    <t>雨</t>
  </si>
  <si>
    <t>2024/02/14</t>
  </si>
  <si>
    <t>10:05</t>
  </si>
  <si>
    <t>10:40</t>
  </si>
  <si>
    <t>09:46</t>
  </si>
  <si>
    <t>10:16</t>
  </si>
  <si>
    <t>09:30</t>
  </si>
  <si>
    <t>09:18</t>
  </si>
  <si>
    <t>0.004未満</t>
  </si>
  <si>
    <t>0.05未満</t>
  </si>
  <si>
    <t>0.002未満</t>
  </si>
  <si>
    <t>0.008未満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</si>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</sst>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4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56" zoomScaleNormal="100" zoomScaleSheetLayoutView="100" workbookViewId="0">
      <selection activeCell="E9" sqref="E9"/>
    </sheetView>
  </sheetViews>
  <sheetFormatPr defaultColWidth="9" defaultRowHeight="8.5"/>
  <cols>
    <col min="1" max="1" width="3.08203125" style="30" customWidth="1"/>
    <col min="2" max="2" width="25.58203125" style="30" customWidth="1"/>
    <col min="3" max="3" width="6" style="30" customWidth="1"/>
    <col min="4" max="15" width="12.58203125" style="31" customWidth="1"/>
    <col min="16" max="17" width="9.83203125" style="31" hidden="1" customWidth="1"/>
    <col min="18" max="34" width="5.58203125" style="30" hidden="1" customWidth="1"/>
    <col min="35" max="35" width="11.58203125" style="32" hidden="1" customWidth="1"/>
    <col min="36" max="36" width="3.08203125" style="32" customWidth="1"/>
    <col min="37" max="16384" width="9" style="30"/>
  </cols>
  <sheetData>
    <row r="1" spans="1:36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6" ht="11">
      <c r="A2" s="244">
        <v>45231</v>
      </c>
      <c r="B2" s="244"/>
      <c r="C2" s="245">
        <v>45323</v>
      </c>
      <c r="D2" s="245"/>
      <c r="J2" s="19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6" ht="10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6" ht="11.15" customHeight="1">
      <c r="A4" s="33"/>
      <c r="B4" s="34"/>
      <c r="C4" s="35" t="s">
        <v>87</v>
      </c>
      <c r="D4" s="228" t="s">
        <v>338</v>
      </c>
      <c r="E4" s="230" t="s">
        <v>341</v>
      </c>
      <c r="F4" s="228" t="s">
        <v>344</v>
      </c>
      <c r="G4" s="230" t="s">
        <v>348</v>
      </c>
      <c r="H4" s="228" t="s">
        <v>350</v>
      </c>
      <c r="I4" s="216" t="s">
        <v>353</v>
      </c>
      <c r="J4" s="246"/>
      <c r="K4" s="234"/>
      <c r="L4" s="232"/>
      <c r="M4" s="228"/>
      <c r="N4" s="230"/>
      <c r="O4" s="218"/>
      <c r="P4" s="224"/>
      <c r="Q4" s="210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6" ht="11.15" customHeight="1">
      <c r="A5" s="36"/>
      <c r="B5" s="37"/>
      <c r="C5" s="38"/>
      <c r="D5" s="229"/>
      <c r="E5" s="231"/>
      <c r="F5" s="229"/>
      <c r="G5" s="231"/>
      <c r="H5" s="229"/>
      <c r="I5" s="217"/>
      <c r="J5" s="247"/>
      <c r="K5" s="235"/>
      <c r="L5" s="233"/>
      <c r="M5" s="229"/>
      <c r="N5" s="231"/>
      <c r="O5" s="219"/>
      <c r="P5" s="225"/>
      <c r="Q5" s="21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6" ht="11.15" customHeight="1">
      <c r="A6" s="36"/>
      <c r="B6" s="39"/>
      <c r="C6" s="40" t="s">
        <v>88</v>
      </c>
      <c r="D6" s="242" t="s">
        <v>339</v>
      </c>
      <c r="E6" s="240" t="s">
        <v>342</v>
      </c>
      <c r="F6" s="242" t="s">
        <v>345</v>
      </c>
      <c r="G6" s="250" t="s">
        <v>347</v>
      </c>
      <c r="H6" s="236" t="s">
        <v>351</v>
      </c>
      <c r="I6" s="220" t="s">
        <v>354</v>
      </c>
      <c r="J6" s="248"/>
      <c r="K6" s="238"/>
      <c r="L6" s="240"/>
      <c r="M6" s="242"/>
      <c r="N6" s="240"/>
      <c r="O6" s="222"/>
      <c r="P6" s="212"/>
      <c r="Q6" s="214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6" ht="11.15" customHeight="1" thickBot="1">
      <c r="A7" s="43" t="s">
        <v>85</v>
      </c>
      <c r="B7" s="44" t="s">
        <v>86</v>
      </c>
      <c r="C7" s="45"/>
      <c r="D7" s="243"/>
      <c r="E7" s="241"/>
      <c r="F7" s="243"/>
      <c r="G7" s="251"/>
      <c r="H7" s="237"/>
      <c r="I7" s="221"/>
      <c r="J7" s="249"/>
      <c r="K7" s="239"/>
      <c r="L7" s="241"/>
      <c r="M7" s="243"/>
      <c r="N7" s="241"/>
      <c r="O7" s="223"/>
      <c r="P7" s="213"/>
      <c r="Q7" s="215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6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6" ht="11.15" customHeight="1">
      <c r="A9" s="53">
        <v>1</v>
      </c>
      <c r="B9" s="54" t="s">
        <v>80</v>
      </c>
      <c r="C9" s="55" t="s">
        <v>75</v>
      </c>
      <c r="D9" s="149" t="s">
        <v>381</v>
      </c>
      <c r="E9" s="149" t="s">
        <v>381</v>
      </c>
      <c r="F9" s="149" t="s">
        <v>381</v>
      </c>
      <c r="G9" s="149" t="s">
        <v>381</v>
      </c>
      <c r="H9" s="149" t="s">
        <v>381</v>
      </c>
      <c r="I9" s="192" t="s">
        <v>381</v>
      </c>
      <c r="J9" s="205"/>
      <c r="K9" s="149"/>
      <c r="L9" s="149"/>
      <c r="M9" s="149"/>
      <c r="N9" s="149"/>
      <c r="O9" s="206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6" ht="11.15" customHeight="1">
      <c r="A10" s="61">
        <v>2</v>
      </c>
      <c r="B10" s="62" t="s">
        <v>81</v>
      </c>
      <c r="C10" s="63" t="s">
        <v>75</v>
      </c>
      <c r="D10" s="66" t="s">
        <v>382</v>
      </c>
      <c r="E10" s="66" t="s">
        <v>383</v>
      </c>
      <c r="F10" s="66" t="s">
        <v>384</v>
      </c>
      <c r="G10" s="66" t="s">
        <v>385</v>
      </c>
      <c r="H10" s="66" t="s">
        <v>386</v>
      </c>
      <c r="I10" s="112" t="s">
        <v>387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6" ht="11.15" customHeight="1">
      <c r="A11" s="61">
        <v>3</v>
      </c>
      <c r="B11" s="62" t="s">
        <v>82</v>
      </c>
      <c r="C11" s="63" t="s">
        <v>75</v>
      </c>
      <c r="D11" s="66" t="s">
        <v>374</v>
      </c>
      <c r="E11" s="66" t="s">
        <v>374</v>
      </c>
      <c r="F11" s="66" t="s">
        <v>374</v>
      </c>
      <c r="G11" s="66" t="s">
        <v>374</v>
      </c>
      <c r="H11" s="66" t="s">
        <v>374</v>
      </c>
      <c r="I11" s="112" t="s">
        <v>374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6" ht="11.15" customHeight="1">
      <c r="A12" s="61">
        <v>4</v>
      </c>
      <c r="B12" s="62" t="s">
        <v>83</v>
      </c>
      <c r="C12" s="63" t="s">
        <v>75</v>
      </c>
      <c r="D12" s="66" t="s">
        <v>373</v>
      </c>
      <c r="E12" s="66" t="s">
        <v>373</v>
      </c>
      <c r="F12" s="66" t="s">
        <v>373</v>
      </c>
      <c r="G12" s="66" t="s">
        <v>373</v>
      </c>
      <c r="H12" s="66" t="s">
        <v>373</v>
      </c>
      <c r="I12" s="112" t="s">
        <v>373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6" ht="11.15" customHeight="1">
      <c r="A13" s="61">
        <v>5</v>
      </c>
      <c r="B13" s="62" t="s">
        <v>44</v>
      </c>
      <c r="C13" s="63" t="s">
        <v>84</v>
      </c>
      <c r="D13" s="68">
        <v>7</v>
      </c>
      <c r="E13" s="68">
        <v>12.9</v>
      </c>
      <c r="F13" s="68">
        <v>8.3000000000000007</v>
      </c>
      <c r="G13" s="68">
        <v>10.9</v>
      </c>
      <c r="H13" s="68">
        <v>8.8000000000000007</v>
      </c>
      <c r="I13" s="193">
        <v>9.5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  <c r="AJ13" s="70"/>
    </row>
    <row r="14" spans="1:36" ht="11.15" customHeight="1" thickBot="1">
      <c r="A14" s="71">
        <v>6</v>
      </c>
      <c r="B14" s="72" t="s">
        <v>45</v>
      </c>
      <c r="C14" s="73" t="s">
        <v>84</v>
      </c>
      <c r="D14" s="75">
        <v>5.7</v>
      </c>
      <c r="E14" s="75">
        <v>9.4</v>
      </c>
      <c r="F14" s="75">
        <v>5.9</v>
      </c>
      <c r="G14" s="75">
        <v>8.6</v>
      </c>
      <c r="H14" s="75">
        <v>6.7</v>
      </c>
      <c r="I14" s="194">
        <v>8.5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  <c r="AJ14" s="70"/>
    </row>
    <row r="15" spans="1:36" ht="11.15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</row>
    <row r="16" spans="1:36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5">
        <v>0</v>
      </c>
      <c r="J16" s="82"/>
      <c r="K16" s="82"/>
      <c r="L16" s="82"/>
      <c r="M16" s="82"/>
      <c r="N16" s="82"/>
      <c r="O16" s="207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  <c r="AJ16" s="70"/>
    </row>
    <row r="17" spans="1:36" ht="11.15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  <c r="AJ17" s="70"/>
    </row>
    <row r="18" spans="1:36" ht="11.15" customHeight="1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6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  <c r="AJ18" s="70"/>
    </row>
    <row r="19" spans="1:36" ht="11.15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7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  <c r="AJ19" s="70"/>
    </row>
    <row r="20" spans="1:36" ht="11.15" customHeight="1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8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  <c r="AJ20" s="70"/>
    </row>
    <row r="21" spans="1:36" ht="11.15" customHeight="1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8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  <c r="AJ21" s="70"/>
    </row>
    <row r="22" spans="1:36" ht="11.15" customHeight="1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8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  <c r="AJ22" s="70"/>
    </row>
    <row r="23" spans="1:36" ht="11.15" customHeight="1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8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  <c r="AJ23" s="70"/>
    </row>
    <row r="24" spans="1:36" ht="11.15" customHeight="1">
      <c r="A24" s="85">
        <v>9</v>
      </c>
      <c r="B24" s="62" t="s">
        <v>7</v>
      </c>
      <c r="C24" s="88" t="s">
        <v>78</v>
      </c>
      <c r="D24" s="94" t="s">
        <v>388</v>
      </c>
      <c r="E24" s="94" t="s">
        <v>388</v>
      </c>
      <c r="F24" s="94" t="s">
        <v>388</v>
      </c>
      <c r="G24" s="94" t="s">
        <v>388</v>
      </c>
      <c r="H24" s="94" t="s">
        <v>388</v>
      </c>
      <c r="I24" s="198" t="s">
        <v>388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  <c r="AJ24" s="70"/>
    </row>
    <row r="25" spans="1:36" ht="11.15" customHeight="1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8" t="s">
        <v>370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  <c r="AJ25" s="70"/>
    </row>
    <row r="26" spans="1:36" ht="11.15" customHeight="1">
      <c r="A26" s="85">
        <v>11</v>
      </c>
      <c r="B26" s="62" t="s">
        <v>9</v>
      </c>
      <c r="C26" s="88" t="s">
        <v>78</v>
      </c>
      <c r="D26" s="96">
        <v>0.23</v>
      </c>
      <c r="E26" s="96">
        <v>0.23</v>
      </c>
      <c r="F26" s="96">
        <v>0.14000000000000001</v>
      </c>
      <c r="G26" s="96">
        <v>0.15</v>
      </c>
      <c r="H26" s="96">
        <v>0.08</v>
      </c>
      <c r="I26" s="199">
        <v>7.0000000000000007E-2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  <c r="AJ26" s="98"/>
    </row>
    <row r="27" spans="1:36" ht="11.15" customHeight="1">
      <c r="A27" s="85">
        <v>12</v>
      </c>
      <c r="B27" s="62" t="s">
        <v>10</v>
      </c>
      <c r="C27" s="88" t="s">
        <v>78</v>
      </c>
      <c r="D27" s="96">
        <v>0.06</v>
      </c>
      <c r="E27" s="96">
        <v>0.06</v>
      </c>
      <c r="F27" s="96">
        <v>0.06</v>
      </c>
      <c r="G27" s="96">
        <v>0.05</v>
      </c>
      <c r="H27" s="96">
        <v>0.06</v>
      </c>
      <c r="I27" s="199">
        <v>0.05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  <c r="AJ27" s="70"/>
    </row>
    <row r="28" spans="1:36" ht="11.15" customHeight="1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9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  <c r="AJ28" s="70"/>
    </row>
    <row r="29" spans="1:36" ht="11.15" customHeight="1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6" t="s">
        <v>370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  <c r="AJ29" s="70"/>
    </row>
    <row r="30" spans="1:36" ht="11.15" customHeight="1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8" t="s">
        <v>370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  <c r="AJ30" s="70"/>
    </row>
    <row r="31" spans="1:36" ht="11.15" customHeight="1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8" t="s">
        <v>370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  <c r="AJ31" s="70"/>
    </row>
    <row r="32" spans="1:36" ht="11.15" customHeight="1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8" t="s">
        <v>370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  <c r="AJ32" s="70"/>
    </row>
    <row r="33" spans="1:36" ht="11.15" customHeight="1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8" t="s">
        <v>370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  <c r="AJ33" s="70"/>
    </row>
    <row r="34" spans="1:36" ht="11.15" customHeight="1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8" t="s">
        <v>370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  <c r="AJ34" s="70"/>
    </row>
    <row r="35" spans="1:36" ht="11.15" customHeight="1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8" t="s">
        <v>370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  <c r="AJ35" s="70"/>
    </row>
    <row r="36" spans="1:36" ht="11.15" customHeight="1">
      <c r="A36" s="85">
        <v>21</v>
      </c>
      <c r="B36" s="62" t="s">
        <v>17</v>
      </c>
      <c r="C36" s="88" t="s">
        <v>78</v>
      </c>
      <c r="D36" s="96" t="s">
        <v>389</v>
      </c>
      <c r="E36" s="96" t="s">
        <v>389</v>
      </c>
      <c r="F36" s="96" t="s">
        <v>389</v>
      </c>
      <c r="G36" s="96" t="s">
        <v>389</v>
      </c>
      <c r="H36" s="96" t="s">
        <v>389</v>
      </c>
      <c r="I36" s="199" t="s">
        <v>389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  <c r="AJ36" s="70"/>
    </row>
    <row r="37" spans="1:36" ht="11.15" customHeight="1">
      <c r="A37" s="85">
        <v>22</v>
      </c>
      <c r="B37" s="62" t="s">
        <v>18</v>
      </c>
      <c r="C37" s="88" t="s">
        <v>78</v>
      </c>
      <c r="D37" s="94" t="s">
        <v>390</v>
      </c>
      <c r="E37" s="94" t="s">
        <v>390</v>
      </c>
      <c r="F37" s="94" t="s">
        <v>390</v>
      </c>
      <c r="G37" s="94" t="s">
        <v>390</v>
      </c>
      <c r="H37" s="94" t="s">
        <v>390</v>
      </c>
      <c r="I37" s="198" t="s">
        <v>390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  <c r="AJ37" s="70"/>
    </row>
    <row r="38" spans="1:36" ht="11.15" customHeight="1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8" t="s">
        <v>370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  <c r="AJ38" s="70"/>
    </row>
    <row r="39" spans="1:36" ht="11.15" customHeight="1">
      <c r="A39" s="85">
        <v>24</v>
      </c>
      <c r="B39" s="62" t="s">
        <v>20</v>
      </c>
      <c r="C39" s="88" t="s">
        <v>78</v>
      </c>
      <c r="D39" s="94" t="s">
        <v>390</v>
      </c>
      <c r="E39" s="94">
        <v>3.0000000000000001E-3</v>
      </c>
      <c r="F39" s="94">
        <v>4.0000000000000001E-3</v>
      </c>
      <c r="G39" s="94">
        <v>3.0000000000000001E-3</v>
      </c>
      <c r="H39" s="94" t="s">
        <v>390</v>
      </c>
      <c r="I39" s="198">
        <v>5.0000000000000001E-3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  <c r="AJ39" s="70"/>
    </row>
    <row r="40" spans="1:36" ht="11.15" customHeight="1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8" t="s">
        <v>370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  <c r="AJ40" s="70"/>
    </row>
    <row r="41" spans="1:36" ht="11.15" customHeight="1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8" t="s">
        <v>370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  <c r="AJ41" s="70"/>
    </row>
    <row r="42" spans="1:36" ht="11.15" customHeight="1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8" t="s">
        <v>370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  <c r="AJ42" s="70"/>
    </row>
    <row r="43" spans="1:36" ht="11.15" customHeight="1">
      <c r="A43" s="85">
        <v>28</v>
      </c>
      <c r="B43" s="62" t="s">
        <v>24</v>
      </c>
      <c r="C43" s="88" t="s">
        <v>78</v>
      </c>
      <c r="D43" s="94" t="s">
        <v>390</v>
      </c>
      <c r="E43" s="94">
        <v>4.0000000000000001E-3</v>
      </c>
      <c r="F43" s="94">
        <v>5.0000000000000001E-3</v>
      </c>
      <c r="G43" s="94">
        <v>5.0000000000000001E-3</v>
      </c>
      <c r="H43" s="94">
        <v>2E-3</v>
      </c>
      <c r="I43" s="198">
        <v>8.0000000000000002E-3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  <c r="AJ43" s="70"/>
    </row>
    <row r="44" spans="1:36" ht="11.15" customHeight="1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8" t="s">
        <v>370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  <c r="AJ44" s="70"/>
    </row>
    <row r="45" spans="1:36" ht="11.15" customHeight="1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8" t="s">
        <v>370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  <c r="AJ45" s="70"/>
    </row>
    <row r="46" spans="1:36" ht="11.15" customHeight="1">
      <c r="A46" s="85">
        <v>31</v>
      </c>
      <c r="B46" s="62" t="s">
        <v>27</v>
      </c>
      <c r="C46" s="88" t="s">
        <v>78</v>
      </c>
      <c r="D46" s="94" t="s">
        <v>391</v>
      </c>
      <c r="E46" s="94" t="s">
        <v>391</v>
      </c>
      <c r="F46" s="94" t="s">
        <v>391</v>
      </c>
      <c r="G46" s="94" t="s">
        <v>391</v>
      </c>
      <c r="H46" s="94" t="s">
        <v>391</v>
      </c>
      <c r="I46" s="198" t="s">
        <v>391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  <c r="AJ46" s="70"/>
    </row>
    <row r="47" spans="1:36" ht="11.15" customHeight="1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8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  <c r="AJ47" s="70"/>
    </row>
    <row r="48" spans="1:36" ht="11.15" customHeight="1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9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  <c r="AJ48" s="70"/>
    </row>
    <row r="49" spans="1:36" ht="11.15" customHeight="1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9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  <c r="AJ49" s="70"/>
    </row>
    <row r="50" spans="1:36" ht="11.15" customHeight="1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8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  <c r="AJ50" s="70"/>
    </row>
    <row r="51" spans="1:36" ht="11.15" customHeight="1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93" t="s">
        <v>370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  <c r="AJ51" s="70"/>
    </row>
    <row r="52" spans="1:36" ht="11.15" customHeight="1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8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  <c r="AJ52" s="70"/>
    </row>
    <row r="53" spans="1:36" ht="11.15" customHeight="1">
      <c r="A53" s="85">
        <v>38</v>
      </c>
      <c r="B53" s="62" t="s">
        <v>35</v>
      </c>
      <c r="C53" s="88" t="s">
        <v>78</v>
      </c>
      <c r="D53" s="68">
        <v>2.6</v>
      </c>
      <c r="E53" s="68">
        <v>2.5</v>
      </c>
      <c r="F53" s="68">
        <v>2.1</v>
      </c>
      <c r="G53" s="68">
        <v>2.1</v>
      </c>
      <c r="H53" s="68">
        <v>2.1</v>
      </c>
      <c r="I53" s="193">
        <v>2.1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  <c r="AJ53" s="70"/>
    </row>
    <row r="54" spans="1:36" ht="11.15" customHeight="1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93" t="s">
        <v>370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  <c r="AJ54" s="70"/>
    </row>
    <row r="55" spans="1:36" ht="11.15" customHeight="1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  <c r="AJ55" s="70"/>
    </row>
    <row r="56" spans="1:36" ht="11.15" customHeight="1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9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  <c r="AJ56" s="70"/>
    </row>
    <row r="57" spans="1:36" ht="11.15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200" t="s">
        <v>370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  <c r="AJ57" s="70"/>
    </row>
    <row r="58" spans="1:36" ht="11.15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200" t="s">
        <v>370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  <c r="AJ58" s="70"/>
    </row>
    <row r="59" spans="1:36" ht="11.15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8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  <c r="AJ59" s="70"/>
    </row>
    <row r="60" spans="1:36" ht="11.15" customHeight="1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6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  <c r="AJ60" s="70"/>
    </row>
    <row r="61" spans="1:36" ht="10.5" customHeight="1">
      <c r="A61" s="85">
        <v>46</v>
      </c>
      <c r="B61" s="62" t="s">
        <v>336</v>
      </c>
      <c r="C61" s="88" t="s">
        <v>78</v>
      </c>
      <c r="D61" s="68">
        <v>0.4</v>
      </c>
      <c r="E61" s="68">
        <v>0.6</v>
      </c>
      <c r="F61" s="68">
        <v>0.7</v>
      </c>
      <c r="G61" s="68">
        <v>0.7</v>
      </c>
      <c r="H61" s="68">
        <v>0.7</v>
      </c>
      <c r="I61" s="193">
        <v>0.7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  <c r="AJ61" s="70"/>
    </row>
    <row r="62" spans="1:36" ht="11.15" customHeight="1">
      <c r="A62" s="85">
        <v>47</v>
      </c>
      <c r="B62" s="62" t="s">
        <v>72</v>
      </c>
      <c r="C62" s="101" t="s">
        <v>75</v>
      </c>
      <c r="D62" s="68">
        <v>7.2</v>
      </c>
      <c r="E62" s="68">
        <v>7.2</v>
      </c>
      <c r="F62" s="68">
        <v>7.3</v>
      </c>
      <c r="G62" s="68">
        <v>7.4</v>
      </c>
      <c r="H62" s="68">
        <v>7.3</v>
      </c>
      <c r="I62" s="193">
        <v>7.3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  <c r="AJ62" s="70"/>
    </row>
    <row r="63" spans="1:36" ht="11.15" customHeight="1">
      <c r="A63" s="85">
        <v>48</v>
      </c>
      <c r="B63" s="62" t="s">
        <v>33</v>
      </c>
      <c r="C63" s="101" t="s">
        <v>75</v>
      </c>
      <c r="D63" s="66" t="s">
        <v>392</v>
      </c>
      <c r="E63" s="66" t="s">
        <v>392</v>
      </c>
      <c r="F63" s="66" t="s">
        <v>392</v>
      </c>
      <c r="G63" s="66" t="s">
        <v>392</v>
      </c>
      <c r="H63" s="66" t="s">
        <v>392</v>
      </c>
      <c r="I63" s="112" t="s">
        <v>392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  <c r="AJ63" s="70"/>
    </row>
    <row r="64" spans="1:36" ht="11.15" customHeight="1">
      <c r="A64" s="85">
        <v>49</v>
      </c>
      <c r="B64" s="62" t="s">
        <v>41</v>
      </c>
      <c r="C64" s="101" t="s">
        <v>75</v>
      </c>
      <c r="D64" s="66" t="s">
        <v>392</v>
      </c>
      <c r="E64" s="66" t="s">
        <v>392</v>
      </c>
      <c r="F64" s="66" t="s">
        <v>392</v>
      </c>
      <c r="G64" s="66" t="s">
        <v>392</v>
      </c>
      <c r="H64" s="66" t="s">
        <v>392</v>
      </c>
      <c r="I64" s="112" t="s">
        <v>392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  <c r="AJ64" s="70"/>
    </row>
    <row r="65" spans="1:36" ht="11.15" customHeight="1">
      <c r="A65" s="85">
        <v>50</v>
      </c>
      <c r="B65" s="62" t="s">
        <v>42</v>
      </c>
      <c r="C65" s="88" t="s">
        <v>79</v>
      </c>
      <c r="D65" s="68" t="s">
        <v>393</v>
      </c>
      <c r="E65" s="68" t="s">
        <v>393</v>
      </c>
      <c r="F65" s="68">
        <v>0.8</v>
      </c>
      <c r="G65" s="68">
        <v>0.7</v>
      </c>
      <c r="H65" s="68">
        <v>0.6</v>
      </c>
      <c r="I65" s="193" t="s">
        <v>393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  <c r="AJ65" s="70"/>
    </row>
    <row r="66" spans="1:36" ht="11.15" customHeight="1" thickBot="1">
      <c r="A66" s="103">
        <v>51</v>
      </c>
      <c r="B66" s="104" t="s">
        <v>43</v>
      </c>
      <c r="C66" s="105" t="s">
        <v>79</v>
      </c>
      <c r="D66" s="107" t="s">
        <v>394</v>
      </c>
      <c r="E66" s="107" t="s">
        <v>394</v>
      </c>
      <c r="F66" s="107" t="s">
        <v>394</v>
      </c>
      <c r="G66" s="107" t="s">
        <v>394</v>
      </c>
      <c r="H66" s="107" t="s">
        <v>394</v>
      </c>
      <c r="I66" s="201" t="s">
        <v>394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  <c r="AJ66" s="70"/>
    </row>
    <row r="67" spans="1:36" ht="11.15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  <c r="AJ67" s="70"/>
    </row>
    <row r="68" spans="1:36" ht="11.15" customHeight="1" thickTop="1">
      <c r="A68" s="226">
        <v>45231</v>
      </c>
      <c r="B68" s="226"/>
      <c r="C68" s="227">
        <v>45323</v>
      </c>
      <c r="D68" s="227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  <c r="AJ68" s="31"/>
    </row>
    <row r="69" spans="1:36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70"/>
    </row>
    <row r="70" spans="1:36" ht="11.15" customHeight="1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8" t="s">
        <v>370</v>
      </c>
      <c r="J70" s="94"/>
      <c r="K70" s="94"/>
      <c r="L70" s="94"/>
      <c r="M70" s="94"/>
      <c r="N70" s="94"/>
      <c r="O70" s="208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6" ht="11.15" customHeight="1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6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6" ht="11.15" customHeight="1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8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6" ht="11.15" customHeight="1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6" t="s">
        <v>370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6" ht="11.15" customHeight="1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8" t="s">
        <v>370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6" ht="11.15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8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6" ht="11.15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6" ht="11.15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6" ht="11.15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8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6" ht="11.15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8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6" ht="11.15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3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6" ht="11.15" customHeight="1">
      <c r="A81" s="85">
        <v>12</v>
      </c>
      <c r="B81" s="121" t="s">
        <v>54</v>
      </c>
      <c r="C81" s="88" t="s">
        <v>78</v>
      </c>
      <c r="D81" s="68">
        <v>1</v>
      </c>
      <c r="E81" s="68">
        <v>0.6</v>
      </c>
      <c r="F81" s="68">
        <v>0.8</v>
      </c>
      <c r="G81" s="68">
        <v>0.8</v>
      </c>
      <c r="H81" s="68">
        <v>1</v>
      </c>
      <c r="I81" s="193">
        <v>0.8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6" ht="11.15" customHeight="1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93" t="s">
        <v>370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6" ht="11.15" customHeight="1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8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6" ht="11.15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3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6" ht="11.15" customHeight="1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8" t="s">
        <v>370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6" ht="11.15" customHeight="1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8" t="s">
        <v>370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6" ht="11.15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3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6" ht="11.15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6" ht="11.15" customHeight="1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6" ht="11.15" customHeight="1">
      <c r="A90" s="85">
        <v>21</v>
      </c>
      <c r="B90" s="121" t="s">
        <v>43</v>
      </c>
      <c r="C90" s="124" t="s">
        <v>91</v>
      </c>
      <c r="D90" s="68" t="s">
        <v>394</v>
      </c>
      <c r="E90" s="68" t="s">
        <v>394</v>
      </c>
      <c r="F90" s="68" t="s">
        <v>394</v>
      </c>
      <c r="G90" s="68" t="s">
        <v>394</v>
      </c>
      <c r="H90" s="68" t="s">
        <v>394</v>
      </c>
      <c r="I90" s="193" t="s">
        <v>394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6" ht="11.15" customHeight="1">
      <c r="A91" s="85">
        <v>22</v>
      </c>
      <c r="B91" s="121" t="s">
        <v>103</v>
      </c>
      <c r="C91" s="101" t="s">
        <v>90</v>
      </c>
      <c r="D91" s="68">
        <v>7.2</v>
      </c>
      <c r="E91" s="68">
        <v>7.2</v>
      </c>
      <c r="F91" s="68">
        <v>7.3</v>
      </c>
      <c r="G91" s="68">
        <v>7.4</v>
      </c>
      <c r="H91" s="68">
        <v>7.3</v>
      </c>
      <c r="I91" s="193">
        <v>7.3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6" ht="11.15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3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6" ht="11.15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6" ht="11.15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8" t="s">
        <v>370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6" ht="11.15" customHeight="1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9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6" ht="11.15" customHeight="1" thickBot="1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2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  <c r="AJ96" s="180"/>
    </row>
    <row r="97" spans="1:36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6" ht="11.15" customHeight="1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3" t="s">
        <v>370</v>
      </c>
      <c r="J98" s="137"/>
      <c r="K98" s="137"/>
      <c r="L98" s="137"/>
      <c r="M98" s="137"/>
      <c r="N98" s="137"/>
      <c r="O98" s="209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  <c r="AJ98" s="70"/>
    </row>
    <row r="99" spans="1:36" ht="11.15" customHeight="1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3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  <c r="AJ99" s="70"/>
    </row>
    <row r="100" spans="1:36" ht="11.15" customHeight="1">
      <c r="A100" s="85">
        <v>3</v>
      </c>
      <c r="B100" s="138" t="s">
        <v>59</v>
      </c>
      <c r="C100" s="157" t="s">
        <v>358</v>
      </c>
      <c r="D100" s="68">
        <v>5.3</v>
      </c>
      <c r="E100" s="68">
        <v>5.3</v>
      </c>
      <c r="F100" s="68">
        <v>4</v>
      </c>
      <c r="G100" s="68">
        <v>4</v>
      </c>
      <c r="H100" s="68">
        <v>4.2</v>
      </c>
      <c r="I100" s="193">
        <v>4.2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  <c r="AJ100" s="70"/>
    </row>
    <row r="101" spans="1:36" ht="11.15" customHeight="1">
      <c r="A101" s="85">
        <v>4</v>
      </c>
      <c r="B101" s="138" t="s">
        <v>219</v>
      </c>
      <c r="C101" s="157" t="s">
        <v>356</v>
      </c>
      <c r="D101" s="96">
        <v>0.23</v>
      </c>
      <c r="E101" s="96">
        <v>0.23</v>
      </c>
      <c r="F101" s="96">
        <v>0.14000000000000001</v>
      </c>
      <c r="G101" s="96">
        <v>0.15</v>
      </c>
      <c r="H101" s="96">
        <v>0.08</v>
      </c>
      <c r="I101" s="199">
        <v>7.0000000000000007E-2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  <c r="AJ101" s="70"/>
    </row>
    <row r="102" spans="1:36" ht="11.15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6" ht="11.15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6" ht="11.15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6" ht="11.15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4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6" ht="11.15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26">
        <v>45231</v>
      </c>
      <c r="B130" s="226"/>
      <c r="C130" s="227">
        <v>45323</v>
      </c>
      <c r="D130" s="227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  <c r="AJ130" s="31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D18:H18">
    <cfRule type="containsText" dxfId="133" priority="190" operator="containsText" text="0.0003未満">
      <formula>NOT(ISERROR(SEARCH("0.0003未満",D18)))</formula>
    </cfRule>
  </conditionalFormatting>
  <conditionalFormatting sqref="D16:N67 E68:N68 D69:N105">
    <cfRule type="containsBlanks" dxfId="132" priority="2">
      <formula>LEN(TRIM(D16))=0</formula>
    </cfRule>
    <cfRule type="endsWith" dxfId="131" priority="6" operator="endsWith" text="未満">
      <formula>RIGHT(D16,LEN("未満"))="未満"</formula>
    </cfRule>
  </conditionalFormatting>
  <conditionalFormatting sqref="D63:N63">
    <cfRule type="containsText" dxfId="130" priority="200" operator="containsText" text="あり">
      <formula>NOT(ISERROR(SEARCH("あり",D63)))</formula>
    </cfRule>
  </conditionalFormatting>
  <conditionalFormatting sqref="D64:N64">
    <cfRule type="expression" dxfId="129" priority="1">
      <formula>D$64=""</formula>
    </cfRule>
    <cfRule type="containsText" priority="3" operator="containsText" text="異常なし">
      <formula>NOT(ISERROR(SEARCH("異常なし",D64)))</formula>
    </cfRule>
    <cfRule type="notContainsText" dxfId="128" priority="7" operator="notContains" text="異常なし">
      <formula>ISERROR(SEARCH("異常なし",D64))</formula>
    </cfRule>
  </conditionalFormatting>
  <conditionalFormatting sqref="D104:N105">
    <cfRule type="beginsWith" dxfId="127" priority="1331" operator="beginsWith" text="検出">
      <formula>LEFT(D104,LEN("検出"))="検出"</formula>
    </cfRule>
  </conditionalFormatting>
  <conditionalFormatting sqref="D17:Q17">
    <cfRule type="beginsWith" dxfId="126" priority="14" operator="beginsWith" text="検出">
      <formula>LEFT(D17,LEN("検出"))="検出"</formula>
    </cfRule>
  </conditionalFormatting>
  <conditionalFormatting sqref="D20:Q22">
    <cfRule type="containsText" dxfId="125" priority="19" operator="containsText" text="0.001未満">
      <formula>NOT(ISERROR(SEARCH("0.001未満",D20)))</formula>
    </cfRule>
  </conditionalFormatting>
  <conditionalFormatting sqref="D32:Q35">
    <cfRule type="containsText" dxfId="124" priority="31" operator="containsText" text="0.001未満">
      <formula>NOT(ISERROR(SEARCH("0.001未満",D32)))</formula>
    </cfRule>
  </conditionalFormatting>
  <conditionalFormatting sqref="D40:Q42">
    <cfRule type="containsText" dxfId="123" priority="24" operator="containsText" text="0.001未満">
      <formula>NOT(ISERROR(SEARCH("0.001未満",D40)))</formula>
    </cfRule>
  </conditionalFormatting>
  <conditionalFormatting sqref="E21:K21">
    <cfRule type="containsText" dxfId="122" priority="9" operator="containsText" text="0.001未満">
      <formula>NOT(ISERROR(SEARCH("0.001未満",E21)))</formula>
    </cfRule>
  </conditionalFormatting>
  <conditionalFormatting sqref="M21:N21">
    <cfRule type="containsText" dxfId="121" priority="1324" operator="containsText" text="0.001未満">
      <formula>NOT(ISERROR(SEARCH("0.001未満",M21)))</formula>
    </cfRule>
  </conditionalFormatting>
  <conditionalFormatting sqref="D18:I18">
    <cfRule type="cellIs" dxfId="120" priority="1957" operator="greaterThan">
      <formula>#REF!</formula>
    </cfRule>
    <cfRule type="cellIs" dxfId="119" priority="1958" operator="greaterThan">
      <formula>#REF!</formula>
    </cfRule>
  </conditionalFormatting>
  <conditionalFormatting sqref="D21:Q21">
    <cfRule type="cellIs" dxfId="118" priority="1959" operator="greaterThan">
      <formula>#REF!</formula>
    </cfRule>
    <cfRule type="cellIs" dxfId="117" priority="1960" operator="greaterThan">
      <formula>#REF!</formula>
    </cfRule>
  </conditionalFormatting>
  <conditionalFormatting sqref="D62:J62">
    <cfRule type="cellIs" dxfId="116" priority="1961" operator="notBetween">
      <formula>#REF!</formula>
      <formula>#REF!</formula>
    </cfRule>
    <cfRule type="cellIs" dxfId="115" priority="1962" operator="greaterThan">
      <formula>#REF!</formula>
    </cfRule>
  </conditionalFormatting>
  <conditionalFormatting sqref="D82:I82">
    <cfRule type="cellIs" dxfId="114" priority="1963" operator="notBetween">
      <formula>#REF!</formula>
      <formula>#REF!</formula>
    </cfRule>
  </conditionalFormatting>
  <conditionalFormatting sqref="D89:I89">
    <cfRule type="cellIs" dxfId="113" priority="1964" operator="notBetween">
      <formula>#REF!</formula>
      <formula>#REF!</formula>
    </cfRule>
  </conditionalFormatting>
  <conditionalFormatting sqref="D70:N71 D73:N75 D80:N81 D83:N88 D90:N95">
    <cfRule type="cellIs" dxfId="112" priority="1965" operator="greaterThan">
      <formula>#REF!</formula>
    </cfRule>
  </conditionalFormatting>
  <conditionalFormatting sqref="D96:N96">
    <cfRule type="cellIs" dxfId="111" priority="1970" operator="greaterThan">
      <formula>#REF!</formula>
    </cfRule>
  </conditionalFormatting>
  <conditionalFormatting sqref="D16:Q16">
    <cfRule type="cellIs" dxfId="110" priority="1971" operator="greaterThan">
      <formula>#REF!</formula>
    </cfRule>
    <cfRule type="cellIs" dxfId="109" priority="1972" operator="greaterThan">
      <formula>#REF!</formula>
    </cfRule>
  </conditionalFormatting>
  <conditionalFormatting sqref="D19:Q19">
    <cfRule type="containsText" dxfId="108" priority="1973" operator="containsText" text="0.00005未満">
      <formula>NOT(ISERROR(SEARCH("0.00005未満",D19)))</formula>
    </cfRule>
    <cfRule type="cellIs" dxfId="107" priority="1974" operator="greaterThan">
      <formula>#REF!</formula>
    </cfRule>
    <cfRule type="cellIs" dxfId="106" priority="1975" operator="greaterThan">
      <formula>#REF!</formula>
    </cfRule>
  </conditionalFormatting>
  <conditionalFormatting sqref="D20:Q20">
    <cfRule type="cellIs" dxfId="105" priority="1976" operator="greaterThan">
      <formula>#REF!</formula>
    </cfRule>
    <cfRule type="cellIs" dxfId="104" priority="1977" operator="greaterThan">
      <formula>#REF!</formula>
    </cfRule>
  </conditionalFormatting>
  <conditionalFormatting sqref="D22:Q22">
    <cfRule type="cellIs" dxfId="103" priority="1978" operator="greaterThan">
      <formula>#REF!</formula>
    </cfRule>
    <cfRule type="cellIs" dxfId="102" priority="1979" operator="greaterThan">
      <formula>#REF!</formula>
    </cfRule>
  </conditionalFormatting>
  <conditionalFormatting sqref="D23:Q23">
    <cfRule type="containsText" dxfId="101" priority="1980" operator="containsText" text="0.005未満">
      <formula>NOT(ISERROR(SEARCH("0.005未満",D23)))</formula>
    </cfRule>
    <cfRule type="cellIs" dxfId="100" priority="1981" operator="greaterThan">
      <formula>#REF!</formula>
    </cfRule>
    <cfRule type="cellIs" dxfId="99" priority="1982" operator="greaterThan">
      <formula>#REF!</formula>
    </cfRule>
  </conditionalFormatting>
  <conditionalFormatting sqref="D24:Q24">
    <cfRule type="containsText" dxfId="98" priority="1983" operator="containsText" text="0.004未満">
      <formula>NOT(ISERROR(SEARCH("0.004未満",D24)))</formula>
    </cfRule>
    <cfRule type="cellIs" dxfId="97" priority="1984" operator="greaterThan">
      <formula>#REF!</formula>
    </cfRule>
    <cfRule type="cellIs" dxfId="96" priority="1985" operator="greaterThan">
      <formula>#REF!</formula>
    </cfRule>
  </conditionalFormatting>
  <conditionalFormatting sqref="D25:Q25">
    <cfRule type="containsText" dxfId="95" priority="1986" operator="containsText" text="0.001未満">
      <formula>NOT(ISERROR(SEARCH("0.001未満",D25)))</formula>
    </cfRule>
    <cfRule type="cellIs" dxfId="94" priority="1987" operator="greaterThan">
      <formula>#REF!</formula>
    </cfRule>
    <cfRule type="cellIs" dxfId="93" priority="1988" operator="greaterThan">
      <formula>#REF!</formula>
    </cfRule>
  </conditionalFormatting>
  <conditionalFormatting sqref="D26:Q26">
    <cfRule type="containsText" dxfId="92" priority="1989" operator="containsText" text="0.02未満">
      <formula>NOT(ISERROR(SEARCH("0.02未満",D26)))</formula>
    </cfRule>
    <cfRule type="cellIs" dxfId="91" priority="1990" operator="greaterThan">
      <formula>#REF!</formula>
    </cfRule>
    <cfRule type="cellIs" dxfId="90" priority="1991" operator="greaterThan">
      <formula>#REF!</formula>
    </cfRule>
  </conditionalFormatting>
  <conditionalFormatting sqref="D27:Q27">
    <cfRule type="containsText" dxfId="89" priority="1992" operator="containsText" text="0.05未満">
      <formula>NOT(ISERROR(SEARCH("0.05未満",D27)))</formula>
    </cfRule>
    <cfRule type="cellIs" dxfId="88" priority="1993" operator="greaterThan">
      <formula>#REF!</formula>
    </cfRule>
    <cfRule type="cellIs" dxfId="87" priority="1994" operator="greaterThan">
      <formula>#REF!</formula>
    </cfRule>
  </conditionalFormatting>
  <conditionalFormatting sqref="D28:Q28">
    <cfRule type="containsText" dxfId="86" priority="1995" operator="containsText" text="0.01未満">
      <formula>NOT(ISERROR(SEARCH("0.01未満",D28)))</formula>
    </cfRule>
    <cfRule type="cellIs" dxfId="85" priority="1996" operator="greaterThan">
      <formula>#REF!</formula>
    </cfRule>
    <cfRule type="cellIs" dxfId="84" priority="1997" operator="greaterThan">
      <formula>#REF!</formula>
    </cfRule>
  </conditionalFormatting>
  <conditionalFormatting sqref="D29:Q29">
    <cfRule type="containsText" dxfId="83" priority="1998" operator="containsText" text="0.0002未満">
      <formula>NOT(ISERROR(SEARCH("0.0002未満",D29)))</formula>
    </cfRule>
    <cfRule type="cellIs" dxfId="82" priority="1999" operator="greaterThan">
      <formula>#REF!</formula>
    </cfRule>
    <cfRule type="cellIs" dxfId="81" priority="2000" operator="greaterThan">
      <formula>#REF!</formula>
    </cfRule>
  </conditionalFormatting>
  <conditionalFormatting sqref="D30:Q30">
    <cfRule type="containsText" dxfId="80" priority="2001" operator="containsText" text="0.001未満">
      <formula>NOT(ISERROR(SEARCH("0.001未満",D30)))</formula>
    </cfRule>
    <cfRule type="cellIs" dxfId="79" priority="2002" operator="greaterThan">
      <formula>#REF!</formula>
    </cfRule>
    <cfRule type="cellIs" dxfId="78" priority="2003" operator="greaterThan">
      <formula>#REF!</formula>
    </cfRule>
  </conditionalFormatting>
  <conditionalFormatting sqref="D31:Q31">
    <cfRule type="containsText" dxfId="77" priority="2004" operator="containsText" text="0.004未満">
      <formula>NOT(ISERROR(SEARCH("0.004未満",D31)))</formula>
    </cfRule>
    <cfRule type="cellIs" dxfId="76" priority="2005" operator="greaterThan">
      <formula>#REF!</formula>
    </cfRule>
    <cfRule type="cellIs" dxfId="75" priority="2006" operator="greaterThan">
      <formula>#REF!</formula>
    </cfRule>
  </conditionalFormatting>
  <conditionalFormatting sqref="D32:Q32">
    <cfRule type="cellIs" dxfId="74" priority="2007" operator="greaterThan">
      <formula>#REF!</formula>
    </cfRule>
    <cfRule type="cellIs" dxfId="73" priority="2008" operator="greaterThan">
      <formula>#REF!</formula>
    </cfRule>
  </conditionalFormatting>
  <conditionalFormatting sqref="D33:Q33">
    <cfRule type="cellIs" dxfId="72" priority="2009" operator="greaterThan">
      <formula>#REF!</formula>
    </cfRule>
    <cfRule type="cellIs" dxfId="71" priority="2010" operator="greaterThan">
      <formula>#REF!</formula>
    </cfRule>
  </conditionalFormatting>
  <conditionalFormatting sqref="D34:Q34">
    <cfRule type="cellIs" dxfId="70" priority="2011" operator="greaterThan">
      <formula>#REF!</formula>
    </cfRule>
    <cfRule type="cellIs" dxfId="69" priority="2012" operator="greaterThan">
      <formula>#REF!</formula>
    </cfRule>
  </conditionalFormatting>
  <conditionalFormatting sqref="D35:Q35">
    <cfRule type="cellIs" dxfId="68" priority="2013" operator="greaterThan">
      <formula>#REF!</formula>
    </cfRule>
    <cfRule type="cellIs" dxfId="67" priority="2014" operator="greaterThan">
      <formula>#REF!</formula>
    </cfRule>
  </conditionalFormatting>
  <conditionalFormatting sqref="D36:Q36">
    <cfRule type="containsText" dxfId="66" priority="2015" operator="containsText" text="0.05未満">
      <formula>NOT(ISERROR(SEARCH("0.05未満",D36)))</formula>
    </cfRule>
    <cfRule type="cellIs" dxfId="65" priority="2016" operator="greaterThan">
      <formula>#REF!</formula>
    </cfRule>
    <cfRule type="cellIs" dxfId="64" priority="2017" operator="greaterThan">
      <formula>#REF!</formula>
    </cfRule>
  </conditionalFormatting>
  <conditionalFormatting sqref="D37:Q37">
    <cfRule type="containsText" dxfId="63" priority="2018" operator="containsText" text="0.002未満">
      <formula>NOT(ISERROR(SEARCH("0.002未満",D37)))</formula>
    </cfRule>
    <cfRule type="cellIs" dxfId="62" priority="2019" operator="greaterThan">
      <formula>#REF!</formula>
    </cfRule>
    <cfRule type="cellIs" dxfId="61" priority="2020" operator="greaterThan">
      <formula>#REF!</formula>
    </cfRule>
  </conditionalFormatting>
  <conditionalFormatting sqref="D38:Q38">
    <cfRule type="containsText" dxfId="60" priority="2021" operator="containsText" text="0.001未満">
      <formula>NOT(ISERROR(SEARCH("0.001未満",D38)))</formula>
    </cfRule>
    <cfRule type="cellIs" dxfId="59" priority="2022" operator="greaterThan">
      <formula>#REF!</formula>
    </cfRule>
    <cfRule type="cellIs" dxfId="58" priority="2023" operator="greaterThan">
      <formula>#REF!</formula>
    </cfRule>
  </conditionalFormatting>
  <conditionalFormatting sqref="D39:Q39">
    <cfRule type="containsText" dxfId="57" priority="2024" operator="containsText" text="0.002未満">
      <formula>NOT(ISERROR(SEARCH("0.002未満",D39)))</formula>
    </cfRule>
    <cfRule type="cellIs" dxfId="56" priority="2025" operator="greaterThan">
      <formula>#REF!</formula>
    </cfRule>
    <cfRule type="cellIs" dxfId="55" priority="2026" operator="greaterThan">
      <formula>#REF!</formula>
    </cfRule>
  </conditionalFormatting>
  <conditionalFormatting sqref="D40:Q40">
    <cfRule type="cellIs" dxfId="54" priority="2027" operator="greaterThan">
      <formula>#REF!</formula>
    </cfRule>
    <cfRule type="cellIs" dxfId="53" priority="2028" operator="greaterThan">
      <formula>#REF!</formula>
    </cfRule>
  </conditionalFormatting>
  <conditionalFormatting sqref="D41:Q41">
    <cfRule type="cellIs" dxfId="52" priority="2029" operator="greaterThan">
      <formula>#REF!</formula>
    </cfRule>
    <cfRule type="cellIs" dxfId="51" priority="2030" operator="greaterThan">
      <formula>#REF!</formula>
    </cfRule>
  </conditionalFormatting>
  <conditionalFormatting sqref="D42:Q42">
    <cfRule type="cellIs" dxfId="50" priority="2031" operator="greaterThan">
      <formula>#REF!</formula>
    </cfRule>
    <cfRule type="cellIs" dxfId="49" priority="2032" operator="greaterThan">
      <formula>#REF!</formula>
    </cfRule>
  </conditionalFormatting>
  <conditionalFormatting sqref="D43:Q43">
    <cfRule type="containsText" dxfId="48" priority="2033" operator="containsText" text="0.002未満">
      <formula>NOT(ISERROR(SEARCH("0.002未満",D43)))</formula>
    </cfRule>
    <cfRule type="cellIs" dxfId="47" priority="2034" operator="greaterThan">
      <formula>#REF!</formula>
    </cfRule>
    <cfRule type="cellIs" dxfId="46" priority="2035" operator="greaterThan">
      <formula>#REF!</formula>
    </cfRule>
  </conditionalFormatting>
  <conditionalFormatting sqref="D44:Q44">
    <cfRule type="containsText" dxfId="45" priority="2036" operator="containsText" text="0.001未満">
      <formula>NOT(ISERROR(SEARCH("0.001未満",D44)))</formula>
    </cfRule>
    <cfRule type="cellIs" dxfId="44" priority="2037" operator="greaterThan">
      <formula>#REF!</formula>
    </cfRule>
    <cfRule type="cellIs" dxfId="43" priority="2038" operator="greaterThan">
      <formula>#REF!</formula>
    </cfRule>
  </conditionalFormatting>
  <conditionalFormatting sqref="D45:Q45">
    <cfRule type="cellIs" dxfId="42" priority="2039" operator="greaterThan">
      <formula>#REF!</formula>
    </cfRule>
    <cfRule type="cellIs" dxfId="41" priority="2040" operator="greaterThan">
      <formula>#REF!</formula>
    </cfRule>
  </conditionalFormatting>
  <conditionalFormatting sqref="D46:Q46">
    <cfRule type="cellIs" dxfId="40" priority="2041" operator="greaterThan">
      <formula>#REF!</formula>
    </cfRule>
    <cfRule type="cellIs" dxfId="39" priority="2042" operator="greaterThan">
      <formula>#REF!</formula>
    </cfRule>
  </conditionalFormatting>
  <conditionalFormatting sqref="D47:Q47">
    <cfRule type="cellIs" dxfId="38" priority="2043" operator="greaterThan">
      <formula>#REF!</formula>
    </cfRule>
    <cfRule type="cellIs" dxfId="37" priority="2044" operator="greaterThan">
      <formula>#REF!</formula>
    </cfRule>
  </conditionalFormatting>
  <conditionalFormatting sqref="D48:Q48">
    <cfRule type="cellIs" dxfId="36" priority="2045" operator="greaterThan">
      <formula>#REF!</formula>
    </cfRule>
    <cfRule type="cellIs" dxfId="35" priority="2046" operator="greaterThan">
      <formula>#REF!</formula>
    </cfRule>
  </conditionalFormatting>
  <conditionalFormatting sqref="D49:Q49">
    <cfRule type="cellIs" dxfId="34" priority="2047" operator="greaterThan">
      <formula>#REF!</formula>
    </cfRule>
    <cfRule type="cellIs" dxfId="33" priority="2048" operator="greaterThan">
      <formula>#REF!</formula>
    </cfRule>
  </conditionalFormatting>
  <conditionalFormatting sqref="D50:Q50">
    <cfRule type="cellIs" dxfId="32" priority="2049" operator="greaterThan">
      <formula>#REF!</formula>
    </cfRule>
    <cfRule type="cellIs" dxfId="31" priority="2050" operator="greaterThan">
      <formula>#REF!</formula>
    </cfRule>
  </conditionalFormatting>
  <conditionalFormatting sqref="D51:Q51">
    <cfRule type="cellIs" dxfId="30" priority="2051" operator="greaterThan">
      <formula>#REF!</formula>
    </cfRule>
    <cfRule type="cellIs" dxfId="29" priority="2052" operator="greaterThan">
      <formula>#REF!</formula>
    </cfRule>
  </conditionalFormatting>
  <conditionalFormatting sqref="D52:Q52">
    <cfRule type="cellIs" dxfId="28" priority="2053" operator="greaterThan">
      <formula>#REF!</formula>
    </cfRule>
    <cfRule type="cellIs" dxfId="27" priority="2054" operator="greaterThan">
      <formula>#REF!</formula>
    </cfRule>
  </conditionalFormatting>
  <conditionalFormatting sqref="D53:Q53">
    <cfRule type="cellIs" dxfId="26" priority="2055" operator="greaterThan">
      <formula>#REF!</formula>
    </cfRule>
    <cfRule type="cellIs" dxfId="25" priority="2056" operator="greaterThan">
      <formula>#REF!</formula>
    </cfRule>
  </conditionalFormatting>
  <conditionalFormatting sqref="D54:Q54">
    <cfRule type="cellIs" dxfId="24" priority="2057" operator="greaterThan">
      <formula>#REF!</formula>
    </cfRule>
    <cfRule type="cellIs" dxfId="23" priority="2058" operator="greaterThan">
      <formula>#REF!</formula>
    </cfRule>
  </conditionalFormatting>
  <conditionalFormatting sqref="D55:Q55">
    <cfRule type="cellIs" dxfId="22" priority="2059" operator="greaterThan">
      <formula>#REF!</formula>
    </cfRule>
    <cfRule type="cellIs" dxfId="21" priority="2060" operator="greaterThan">
      <formula>#REF!</formula>
    </cfRule>
  </conditionalFormatting>
  <conditionalFormatting sqref="D56:Q56">
    <cfRule type="cellIs" dxfId="20" priority="2061" operator="greaterThan">
      <formula>#REF!</formula>
    </cfRule>
    <cfRule type="cellIs" dxfId="19" priority="2062" operator="greaterThan">
      <formula>#REF!</formula>
    </cfRule>
  </conditionalFormatting>
  <conditionalFormatting sqref="D57:Q57">
    <cfRule type="cellIs" dxfId="18" priority="2063" operator="greaterThan">
      <formula>#REF!</formula>
    </cfRule>
    <cfRule type="cellIs" dxfId="17" priority="2064" operator="greaterThan">
      <formula>#REF!</formula>
    </cfRule>
  </conditionalFormatting>
  <conditionalFormatting sqref="D58:Q58">
    <cfRule type="cellIs" dxfId="16" priority="2065" operator="greaterThan">
      <formula>#REF!</formula>
    </cfRule>
    <cfRule type="cellIs" dxfId="15" priority="2066" operator="greaterThan">
      <formula>#REF!</formula>
    </cfRule>
  </conditionalFormatting>
  <conditionalFormatting sqref="D59:Q59">
    <cfRule type="cellIs" dxfId="14" priority="2067" operator="greaterThan">
      <formula>#REF!</formula>
    </cfRule>
    <cfRule type="cellIs" dxfId="13" priority="2068" operator="greaterThan">
      <formula>#REF!</formula>
    </cfRule>
  </conditionalFormatting>
  <conditionalFormatting sqref="D60:Q60">
    <cfRule type="cellIs" dxfId="12" priority="2069" operator="greaterThan">
      <formula>#REF!</formula>
    </cfRule>
    <cfRule type="cellIs" dxfId="11" priority="2070" operator="greaterThan">
      <formula>#REF!</formula>
    </cfRule>
  </conditionalFormatting>
  <conditionalFormatting sqref="D61:Q61">
    <cfRule type="cellIs" dxfId="10" priority="2071" operator="greaterThan">
      <formula>#REF!</formula>
    </cfRule>
    <cfRule type="cellIs" dxfId="9" priority="2072" operator="greaterThan">
      <formula>#REF!</formula>
    </cfRule>
  </conditionalFormatting>
  <conditionalFormatting sqref="D65:Q65">
    <cfRule type="cellIs" dxfId="8" priority="2073" operator="greaterThan">
      <formula>#REF!</formula>
    </cfRule>
    <cfRule type="cellIs" dxfId="7" priority="2074" operator="greaterThan">
      <formula>#REF!</formula>
    </cfRule>
  </conditionalFormatting>
  <conditionalFormatting sqref="D66:Q66">
    <cfRule type="cellIs" dxfId="6" priority="2075" operator="greaterThan">
      <formula>#REF!</formula>
    </cfRule>
    <cfRule type="cellIs" dxfId="5" priority="2076" operator="greaterThan">
      <formula>#REF!</formula>
    </cfRule>
  </conditionalFormatting>
  <conditionalFormatting sqref="D72:Q72 D78:Q79">
    <cfRule type="cellIs" dxfId="4" priority="2077" operator="greaterThan">
      <formula>#REF!</formula>
    </cfRule>
    <cfRule type="cellIs" dxfId="3" priority="2078" operator="greaterThan">
      <formula>#REF!</formula>
    </cfRule>
  </conditionalFormatting>
  <conditionalFormatting sqref="J18:Q18">
    <cfRule type="containsText" dxfId="2" priority="2083" operator="containsText" text="0.0003未満">
      <formula>NOT(ISERROR(SEARCH("0.0003未満",J18)))</formula>
    </cfRule>
    <cfRule type="cellIs" dxfId="1" priority="2084" operator="greaterThan">
      <formula>#REF!</formula>
    </cfRule>
    <cfRule type="cellIs" dxfId="0" priority="2085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0" customWidth="1"/>
    <col min="2" max="2" width="21.83203125" style="30" customWidth="1"/>
    <col min="3" max="3" width="6" style="30" customWidth="1"/>
    <col min="4" max="25" width="9.83203125" style="31" customWidth="1"/>
    <col min="26" max="42" width="5.58203125" style="30" hidden="1" customWidth="1"/>
    <col min="43" max="43" width="11.58203125" style="32" hidden="1" customWidth="1"/>
    <col min="44" max="44" width="3.08203125" style="32" customWidth="1"/>
    <col min="45" max="45" width="27.58203125" style="30" bestFit="1" customWidth="1"/>
    <col min="46" max="16384" width="9" style="30"/>
  </cols>
  <sheetData>
    <row r="1" spans="1:47">
      <c r="B1" s="30">
        <v>45323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">
      <c r="A2" s="258"/>
      <c r="B2" s="258"/>
      <c r="C2" s="191"/>
      <c r="P2" s="191"/>
      <c r="Q2" s="182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10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5" customHeight="1">
      <c r="A4" s="33"/>
      <c r="B4" s="34"/>
      <c r="C4" s="35" t="s">
        <v>87</v>
      </c>
      <c r="D4" s="252" t="s">
        <v>337</v>
      </c>
      <c r="E4" s="253"/>
      <c r="F4" s="252" t="s">
        <v>340</v>
      </c>
      <c r="G4" s="253"/>
      <c r="H4" s="252" t="s">
        <v>343</v>
      </c>
      <c r="I4" s="253"/>
      <c r="J4" s="252" t="s">
        <v>346</v>
      </c>
      <c r="K4" s="253"/>
      <c r="L4" s="252" t="s">
        <v>349</v>
      </c>
      <c r="M4" s="253"/>
      <c r="N4" s="252" t="s">
        <v>352</v>
      </c>
      <c r="O4" s="256"/>
      <c r="P4" s="185"/>
      <c r="Q4" s="186"/>
      <c r="R4" s="259"/>
      <c r="S4" s="260"/>
      <c r="T4" s="259"/>
      <c r="U4" s="263"/>
      <c r="V4" s="252"/>
      <c r="W4" s="253"/>
      <c r="X4" s="252"/>
      <c r="Y4" s="253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5" customHeight="1">
      <c r="A5" s="36"/>
      <c r="B5" s="37"/>
      <c r="C5" s="38"/>
      <c r="D5" s="254"/>
      <c r="E5" s="255"/>
      <c r="F5" s="254"/>
      <c r="G5" s="255"/>
      <c r="H5" s="254"/>
      <c r="I5" s="255"/>
      <c r="J5" s="254"/>
      <c r="K5" s="255"/>
      <c r="L5" s="254"/>
      <c r="M5" s="255"/>
      <c r="N5" s="254"/>
      <c r="O5" s="257"/>
      <c r="P5" s="187"/>
      <c r="Q5" s="188"/>
      <c r="R5" s="261"/>
      <c r="S5" s="262"/>
      <c r="T5" s="261"/>
      <c r="U5" s="264"/>
      <c r="V5" s="254"/>
      <c r="W5" s="255"/>
      <c r="X5" s="254"/>
      <c r="Y5" s="255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5" customHeight="1">
      <c r="A6" s="36"/>
      <c r="B6" s="39"/>
      <c r="C6" s="40" t="s">
        <v>88</v>
      </c>
      <c r="D6" s="242"/>
      <c r="E6" s="41"/>
      <c r="F6" s="240"/>
      <c r="G6" s="41"/>
      <c r="H6" s="242"/>
      <c r="I6" s="41"/>
      <c r="J6" s="250"/>
      <c r="K6" s="41"/>
      <c r="L6" s="236"/>
      <c r="M6" s="41"/>
      <c r="N6" s="236"/>
      <c r="O6" s="41"/>
      <c r="P6" s="183"/>
      <c r="Q6" s="41"/>
      <c r="R6" s="238"/>
      <c r="S6" s="42"/>
      <c r="T6" s="240"/>
      <c r="U6" s="41"/>
      <c r="V6" s="242"/>
      <c r="W6" s="41"/>
      <c r="X6" s="240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5" customHeight="1" thickBot="1">
      <c r="A7" s="43" t="s">
        <v>85</v>
      </c>
      <c r="B7" s="44" t="s">
        <v>86</v>
      </c>
      <c r="C7" s="45"/>
      <c r="D7" s="243"/>
      <c r="E7" s="46" t="s">
        <v>124</v>
      </c>
      <c r="F7" s="241"/>
      <c r="G7" s="46" t="s">
        <v>124</v>
      </c>
      <c r="H7" s="243"/>
      <c r="I7" s="46" t="s">
        <v>124</v>
      </c>
      <c r="J7" s="251"/>
      <c r="K7" s="46" t="s">
        <v>124</v>
      </c>
      <c r="L7" s="237"/>
      <c r="M7" s="46" t="s">
        <v>124</v>
      </c>
      <c r="N7" s="237"/>
      <c r="O7" s="46"/>
      <c r="P7" s="184"/>
      <c r="Q7" s="46"/>
      <c r="R7" s="239"/>
      <c r="S7" s="47"/>
      <c r="T7" s="241"/>
      <c r="U7" s="46"/>
      <c r="V7" s="243"/>
      <c r="W7" s="46"/>
      <c r="X7" s="241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5" customHeight="1">
      <c r="A9" s="53">
        <v>1</v>
      </c>
      <c r="B9" s="54" t="s">
        <v>80</v>
      </c>
      <c r="C9" s="55" t="s">
        <v>75</v>
      </c>
      <c r="D9" s="56">
        <v>20240214</v>
      </c>
      <c r="E9" s="57" t="str">
        <f>IF(手入力!C3="",REPLACE(D9,5,0,"/"),REPLACE(手入力!C3,5,0,"/"))</f>
        <v>2024/0214</v>
      </c>
      <c r="F9" s="56">
        <v>20240214</v>
      </c>
      <c r="G9" s="57" t="str">
        <f>IF(手入力!D3="",REPLACE(F9,5,0,"/"),REPLACE(手入力!D3,5,0,"/"))</f>
        <v>2024/0214</v>
      </c>
      <c r="H9" s="56">
        <v>20240214</v>
      </c>
      <c r="I9" s="57" t="str">
        <f>IF(手入力!E3="",REPLACE(H9,5,0,"/"),REPLACE(手入力!E3,5,0,"/"))</f>
        <v>2024/0214</v>
      </c>
      <c r="J9" s="56">
        <v>20240214</v>
      </c>
      <c r="K9" s="57" t="str">
        <f>IF(手入力!F3="",REPLACE(J9,5,0,"/"),REPLACE(手入力!F3,5,0,"/"))</f>
        <v>2024/0214</v>
      </c>
      <c r="L9" s="56">
        <v>20240214</v>
      </c>
      <c r="M9" s="57" t="str">
        <f>IF(手入力!G3="",REPLACE(L9,5,0,"/"),REPLACE(手入力!G3,5,0,"/"))</f>
        <v>2024/0214</v>
      </c>
      <c r="N9" s="56">
        <v>20240214</v>
      </c>
      <c r="O9" s="57" t="str">
        <f>IF(手入力!H3="",REPLACE(N9,5,0,"/"),REPLACE(手入力!H3,5,0,"/"))</f>
        <v>2024/0214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5" customHeight="1">
      <c r="A10" s="61">
        <v>2</v>
      </c>
      <c r="B10" s="62" t="s">
        <v>81</v>
      </c>
      <c r="C10" s="63" t="s">
        <v>75</v>
      </c>
      <c r="D10" s="66">
        <v>1005</v>
      </c>
      <c r="E10" s="65" t="str">
        <f>TEXT(D10,"0000")</f>
        <v>1005</v>
      </c>
      <c r="F10" s="66">
        <v>1040</v>
      </c>
      <c r="G10" s="65" t="str">
        <f>TEXT(F10,"0000")</f>
        <v>1040</v>
      </c>
      <c r="H10" s="66">
        <v>946</v>
      </c>
      <c r="I10" s="65" t="str">
        <f>TEXT(H10,"0000")</f>
        <v>0946</v>
      </c>
      <c r="J10" s="66">
        <v>1016</v>
      </c>
      <c r="K10" s="65" t="str">
        <f>TEXT(J10,"0000")</f>
        <v>1016</v>
      </c>
      <c r="L10" s="66">
        <v>930</v>
      </c>
      <c r="M10" s="65" t="str">
        <f>TEXT(L10,"0000")</f>
        <v>0930</v>
      </c>
      <c r="N10" s="66">
        <v>918</v>
      </c>
      <c r="O10" s="65" t="str">
        <f>TEXT(N10,"0000")</f>
        <v>0918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5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</v>
      </c>
      <c r="E11" s="66">
        <f>IF(E9=0,"",(RIGHT(E9,2))-1)</f>
        <v>13</v>
      </c>
      <c r="F11" s="66" t="str">
        <f>IF(F$9=0,"",HLOOKUP(G11,天気タグ!$B$3:$AG$39,35))</f>
        <v>晴</v>
      </c>
      <c r="G11" s="66">
        <f>IF(G9=0,"",(RIGHT(G9,2))-1)</f>
        <v>13</v>
      </c>
      <c r="H11" s="66" t="str">
        <f>IF(H$9=0,"",HLOOKUP(I11,天気タグ!$B$3:$AG$39,35))</f>
        <v>晴</v>
      </c>
      <c r="I11" s="66">
        <f>IF(I9=0,"",(RIGHT(I9,2))-1)</f>
        <v>13</v>
      </c>
      <c r="J11" s="66" t="str">
        <f>IF(J$9=0,"",HLOOKUP(K11,天気タグ!$B$3:$AG$39,35))</f>
        <v>晴</v>
      </c>
      <c r="K11" s="66">
        <f>IF(K9=0,"",(RIGHT(K9,2))-1)</f>
        <v>13</v>
      </c>
      <c r="L11" s="66" t="str">
        <f>IF(L$9=0,"",HLOOKUP(M11,天気タグ!$B$3:$AG$39,35))</f>
        <v>晴</v>
      </c>
      <c r="M11" s="66">
        <f>IF(M9=0,"",(RIGHT(M9,2))-1)</f>
        <v>13</v>
      </c>
      <c r="N11" s="66" t="str">
        <f>IF(N$9=0,"",HLOOKUP(O11,天気タグ!$B$3:$AG$39,35))</f>
        <v>晴</v>
      </c>
      <c r="O11" s="66">
        <f>IF(O9=0,"",(RIGHT(O9,2))-1)</f>
        <v>13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5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晴/曇</v>
      </c>
      <c r="E12" s="66">
        <f>IF(E9=0,"",RIGHT(E9,2)*1)</f>
        <v>14</v>
      </c>
      <c r="F12" s="66" t="str">
        <f>IF(F$9=0,"",HLOOKUP(G12,天気タグ!$B$3:$AG$39,35))</f>
        <v>晴/曇</v>
      </c>
      <c r="G12" s="66">
        <f>IF(G9=0,"",RIGHT(G9,2)*1)</f>
        <v>14</v>
      </c>
      <c r="H12" s="66" t="str">
        <f>IF(H$9=0,"",HLOOKUP(I12,天気タグ!$B$3:$AG$39,35))</f>
        <v>晴/曇</v>
      </c>
      <c r="I12" s="66">
        <f>IF(I9=0,"",RIGHT(I9,2)*1)</f>
        <v>14</v>
      </c>
      <c r="J12" s="66" t="str">
        <f>IF(J$9=0,"",HLOOKUP(K12,天気タグ!$B$3:$AG$39,35))</f>
        <v>晴/曇</v>
      </c>
      <c r="K12" s="66">
        <f>IF(K9=0,"",RIGHT(K9,2)*1)</f>
        <v>14</v>
      </c>
      <c r="L12" s="66" t="str">
        <f>IF(L$9=0,"",HLOOKUP(M12,天気タグ!$B$3:$AG$39,35))</f>
        <v>晴/曇</v>
      </c>
      <c r="M12" s="66">
        <f>IF(M9=0,"",RIGHT(M9,2)*1)</f>
        <v>14</v>
      </c>
      <c r="N12" s="66" t="str">
        <f>IF(N$9=0,"",HLOOKUP(O12,天気タグ!$B$3:$AG$39,35))</f>
        <v>晴/曇</v>
      </c>
      <c r="O12" s="66">
        <f>IF(O9=0,"",RIGHT(O9,2)*1)</f>
        <v>14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5" customHeight="1">
      <c r="A13" s="61">
        <v>5</v>
      </c>
      <c r="B13" s="62" t="s">
        <v>44</v>
      </c>
      <c r="C13" s="63" t="s">
        <v>84</v>
      </c>
      <c r="D13" s="68">
        <v>7</v>
      </c>
      <c r="E13" s="68"/>
      <c r="F13" s="68">
        <v>12.9</v>
      </c>
      <c r="G13" s="68"/>
      <c r="H13" s="68">
        <v>8.3000000000000007</v>
      </c>
      <c r="I13" s="68"/>
      <c r="J13" s="68">
        <v>10.9</v>
      </c>
      <c r="K13" s="68"/>
      <c r="L13" s="68">
        <v>8.8000000000000007</v>
      </c>
      <c r="M13" s="68"/>
      <c r="N13" s="68">
        <v>9.5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5" customHeight="1" thickBot="1">
      <c r="A14" s="71">
        <v>6</v>
      </c>
      <c r="B14" s="72" t="s">
        <v>45</v>
      </c>
      <c r="C14" s="73" t="s">
        <v>84</v>
      </c>
      <c r="D14" s="75">
        <v>5.7</v>
      </c>
      <c r="E14" s="75"/>
      <c r="F14" s="75">
        <v>9.4</v>
      </c>
      <c r="G14" s="75"/>
      <c r="H14" s="75">
        <v>5.9</v>
      </c>
      <c r="I14" s="75"/>
      <c r="J14" s="75">
        <v>8.6</v>
      </c>
      <c r="K14" s="75"/>
      <c r="L14" s="75">
        <v>6.7</v>
      </c>
      <c r="M14" s="75"/>
      <c r="N14" s="75">
        <v>8.5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5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5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5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5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5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5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5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5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5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5" customHeight="1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5" customHeight="1">
      <c r="A26" s="85">
        <v>11</v>
      </c>
      <c r="B26" s="62" t="s">
        <v>9</v>
      </c>
      <c r="C26" s="88" t="s">
        <v>78</v>
      </c>
      <c r="D26" s="66">
        <v>0.23</v>
      </c>
      <c r="E26" s="96"/>
      <c r="F26" s="66">
        <v>0.23</v>
      </c>
      <c r="G26" s="96"/>
      <c r="H26" s="66">
        <v>0.14000000000000001</v>
      </c>
      <c r="I26" s="96"/>
      <c r="J26" s="66">
        <v>0.15</v>
      </c>
      <c r="K26" s="96"/>
      <c r="L26" s="66">
        <v>0.08</v>
      </c>
      <c r="M26" s="96"/>
      <c r="N26" s="66">
        <v>7.0000000000000007E-2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5" customHeight="1">
      <c r="A27" s="85">
        <v>12</v>
      </c>
      <c r="B27" s="62" t="s">
        <v>10</v>
      </c>
      <c r="C27" s="88" t="s">
        <v>78</v>
      </c>
      <c r="D27" s="66">
        <v>0.06</v>
      </c>
      <c r="E27" s="96"/>
      <c r="F27" s="66">
        <v>0.06</v>
      </c>
      <c r="G27" s="96"/>
      <c r="H27" s="66">
        <v>0.06</v>
      </c>
      <c r="I27" s="96"/>
      <c r="J27" s="66">
        <v>0.05</v>
      </c>
      <c r="K27" s="96"/>
      <c r="L27" s="66">
        <v>0.06</v>
      </c>
      <c r="M27" s="96"/>
      <c r="N27" s="66">
        <v>0.05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5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5" customHeight="1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5" customHeight="1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5" customHeight="1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5" customHeight="1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5" customHeight="1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5" customHeight="1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5" customHeight="1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5" customHeight="1">
      <c r="A36" s="85">
        <v>21</v>
      </c>
      <c r="B36" s="62" t="s">
        <v>17</v>
      </c>
      <c r="C36" s="88" t="s">
        <v>78</v>
      </c>
      <c r="D36" s="66">
        <v>0</v>
      </c>
      <c r="E36" s="96"/>
      <c r="F36" s="66">
        <v>0</v>
      </c>
      <c r="G36" s="96"/>
      <c r="H36" s="66">
        <v>0</v>
      </c>
      <c r="I36" s="96"/>
      <c r="J36" s="66">
        <v>0</v>
      </c>
      <c r="K36" s="96"/>
      <c r="L36" s="66">
        <v>0</v>
      </c>
      <c r="M36" s="96"/>
      <c r="N36" s="66">
        <v>0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5" customHeight="1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5" customHeight="1">
      <c r="A38" s="85">
        <v>23</v>
      </c>
      <c r="B38" s="62" t="s">
        <v>19</v>
      </c>
      <c r="C38" s="88" t="s">
        <v>78</v>
      </c>
      <c r="D38" s="66" t="s">
        <v>370</v>
      </c>
      <c r="E38" s="169" t="e">
        <f>D38/1000</f>
        <v>#VALUE!</v>
      </c>
      <c r="F38" s="66" t="s">
        <v>370</v>
      </c>
      <c r="G38" s="169" t="e">
        <f>F38/1000</f>
        <v>#VALUE!</v>
      </c>
      <c r="H38" s="66" t="s">
        <v>370</v>
      </c>
      <c r="I38" s="169" t="e">
        <f>H38/1000</f>
        <v>#VALUE!</v>
      </c>
      <c r="J38" s="66" t="s">
        <v>370</v>
      </c>
      <c r="K38" s="169" t="e">
        <f>J38/1000</f>
        <v>#VALUE!</v>
      </c>
      <c r="L38" s="66" t="s">
        <v>370</v>
      </c>
      <c r="M38" s="169" t="e">
        <f>L38/1000</f>
        <v>#VALUE!</v>
      </c>
      <c r="N38" s="66" t="s">
        <v>370</v>
      </c>
      <c r="O38" s="169" t="e">
        <f>N38/1000</f>
        <v>#VALUE!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5" customHeight="1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3.0000000000000001E-3</v>
      </c>
      <c r="G39" s="94"/>
      <c r="H39" s="66">
        <v>4.0000000000000001E-3</v>
      </c>
      <c r="I39" s="94"/>
      <c r="J39" s="66">
        <v>3.0000000000000001E-3</v>
      </c>
      <c r="K39" s="94"/>
      <c r="L39" s="66">
        <v>0</v>
      </c>
      <c r="M39" s="94"/>
      <c r="N39" s="66">
        <v>5.0000000000000001E-3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5" customHeight="1">
      <c r="A40" s="85">
        <v>25</v>
      </c>
      <c r="B40" s="62" t="s">
        <v>21</v>
      </c>
      <c r="C40" s="88" t="s">
        <v>78</v>
      </c>
      <c r="D40" s="66" t="s">
        <v>370</v>
      </c>
      <c r="E40" s="169" t="e">
        <f>D40/1000</f>
        <v>#VALUE!</v>
      </c>
      <c r="F40" s="66" t="s">
        <v>370</v>
      </c>
      <c r="G40" s="169" t="e">
        <f>F40/1000</f>
        <v>#VALUE!</v>
      </c>
      <c r="H40" s="66" t="s">
        <v>370</v>
      </c>
      <c r="I40" s="169" t="e">
        <f>H40/1000</f>
        <v>#VALUE!</v>
      </c>
      <c r="J40" s="66" t="s">
        <v>370</v>
      </c>
      <c r="K40" s="169" t="e">
        <f>J40/1000</f>
        <v>#VALUE!</v>
      </c>
      <c r="L40" s="66" t="s">
        <v>370</v>
      </c>
      <c r="M40" s="169" t="e">
        <f>L40/1000</f>
        <v>#VALUE!</v>
      </c>
      <c r="N40" s="66" t="s">
        <v>370</v>
      </c>
      <c r="O40" s="169" t="e">
        <f>N40/1000</f>
        <v>#VALUE!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5" customHeight="1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5" customHeight="1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5" customHeight="1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4.0000000000000001E-3</v>
      </c>
      <c r="G43" s="94"/>
      <c r="H43" s="66">
        <v>5.0000000000000001E-3</v>
      </c>
      <c r="I43" s="94"/>
      <c r="J43" s="66">
        <v>5.0000000000000001E-3</v>
      </c>
      <c r="K43" s="94"/>
      <c r="L43" s="66">
        <v>2E-3</v>
      </c>
      <c r="M43" s="94"/>
      <c r="N43" s="66">
        <v>8.0000000000000002E-3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5" customHeight="1">
      <c r="A44" s="85">
        <v>29</v>
      </c>
      <c r="B44" s="62" t="s">
        <v>25</v>
      </c>
      <c r="C44" s="88" t="s">
        <v>78</v>
      </c>
      <c r="D44" s="66" t="s">
        <v>370</v>
      </c>
      <c r="E44" s="169" t="e">
        <f t="shared" ref="E44" si="12">D44/1000</f>
        <v>#VALUE!</v>
      </c>
      <c r="F44" s="66" t="s">
        <v>370</v>
      </c>
      <c r="G44" s="169" t="e">
        <f t="shared" ref="G44" si="13">F44/1000</f>
        <v>#VALUE!</v>
      </c>
      <c r="H44" s="66" t="s">
        <v>370</v>
      </c>
      <c r="I44" s="169" t="e">
        <f t="shared" ref="I44" si="14">H44/1000</f>
        <v>#VALUE!</v>
      </c>
      <c r="J44" s="66" t="s">
        <v>370</v>
      </c>
      <c r="K44" s="169" t="e">
        <f t="shared" ref="K44" si="15">J44/1000</f>
        <v>#VALUE!</v>
      </c>
      <c r="L44" s="66" t="s">
        <v>370</v>
      </c>
      <c r="M44" s="169" t="e">
        <f t="shared" ref="M44" si="16">L44/1000</f>
        <v>#VALUE!</v>
      </c>
      <c r="N44" s="66" t="s">
        <v>370</v>
      </c>
      <c r="O44" s="169" t="e">
        <f t="shared" ref="O44" si="17">N44/1000</f>
        <v>#VALUE!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5" customHeight="1">
      <c r="A45" s="85">
        <v>30</v>
      </c>
      <c r="B45" s="62" t="s">
        <v>26</v>
      </c>
      <c r="C45" s="88" t="s">
        <v>78</v>
      </c>
      <c r="D45" s="66" t="s">
        <v>370</v>
      </c>
      <c r="E45" s="169" t="e">
        <f t="shared" ref="E45" si="18">D45/1000</f>
        <v>#VALUE!</v>
      </c>
      <c r="F45" s="66" t="s">
        <v>370</v>
      </c>
      <c r="G45" s="169" t="e">
        <f t="shared" ref="G45" si="19">F45/1000</f>
        <v>#VALUE!</v>
      </c>
      <c r="H45" s="66" t="s">
        <v>370</v>
      </c>
      <c r="I45" s="169" t="e">
        <f t="shared" ref="I45" si="20">H45/1000</f>
        <v>#VALUE!</v>
      </c>
      <c r="J45" s="66" t="s">
        <v>370</v>
      </c>
      <c r="K45" s="169" t="e">
        <f t="shared" ref="K45" si="21">J45/1000</f>
        <v>#VALUE!</v>
      </c>
      <c r="L45" s="66" t="s">
        <v>370</v>
      </c>
      <c r="M45" s="169" t="e">
        <f t="shared" ref="M45" si="22">L45/1000</f>
        <v>#VALUE!</v>
      </c>
      <c r="N45" s="66" t="s">
        <v>370</v>
      </c>
      <c r="O45" s="169" t="e">
        <f t="shared" ref="O45" si="23">N45/1000</f>
        <v>#VALUE!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5" customHeight="1">
      <c r="A46" s="85">
        <v>31</v>
      </c>
      <c r="B46" s="62" t="s">
        <v>27</v>
      </c>
      <c r="C46" s="88" t="s">
        <v>78</v>
      </c>
      <c r="D46" s="66">
        <v>0</v>
      </c>
      <c r="E46" s="94"/>
      <c r="F46" s="66">
        <v>0</v>
      </c>
      <c r="G46" s="94"/>
      <c r="H46" s="66">
        <v>0</v>
      </c>
      <c r="I46" s="94"/>
      <c r="J46" s="66">
        <v>0</v>
      </c>
      <c r="K46" s="94"/>
      <c r="L46" s="66">
        <v>0</v>
      </c>
      <c r="M46" s="94"/>
      <c r="N46" s="66">
        <v>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5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5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5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5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5" customHeight="1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5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5" customHeight="1">
      <c r="A53" s="85">
        <v>38</v>
      </c>
      <c r="B53" s="62" t="s">
        <v>35</v>
      </c>
      <c r="C53" s="88" t="s">
        <v>78</v>
      </c>
      <c r="D53" s="66">
        <v>2.6</v>
      </c>
      <c r="E53" s="68"/>
      <c r="F53" s="66">
        <v>2.5</v>
      </c>
      <c r="G53" s="68"/>
      <c r="H53" s="66">
        <v>2.1</v>
      </c>
      <c r="I53" s="68"/>
      <c r="J53" s="66">
        <v>2.1</v>
      </c>
      <c r="K53" s="68"/>
      <c r="L53" s="66">
        <v>2.1</v>
      </c>
      <c r="M53" s="68"/>
      <c r="N53" s="66">
        <v>2.1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5" customHeight="1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5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5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5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5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5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5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0.4</v>
      </c>
      <c r="E61" s="68"/>
      <c r="F61" s="66">
        <v>0.6</v>
      </c>
      <c r="G61" s="68"/>
      <c r="H61" s="66">
        <v>0.7</v>
      </c>
      <c r="I61" s="68"/>
      <c r="J61" s="66">
        <v>0.7</v>
      </c>
      <c r="K61" s="68"/>
      <c r="L61" s="66">
        <v>0.7</v>
      </c>
      <c r="M61" s="68"/>
      <c r="N61" s="66">
        <v>0.7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5" customHeight="1">
      <c r="A62" s="85">
        <v>47</v>
      </c>
      <c r="B62" s="62" t="s">
        <v>72</v>
      </c>
      <c r="C62" s="101" t="s">
        <v>75</v>
      </c>
      <c r="D62" s="66">
        <v>7.2</v>
      </c>
      <c r="E62" s="68"/>
      <c r="F62" s="66">
        <v>7.2</v>
      </c>
      <c r="G62" s="68"/>
      <c r="H62" s="66">
        <v>7.3</v>
      </c>
      <c r="I62" s="68"/>
      <c r="J62" s="66">
        <v>7.4</v>
      </c>
      <c r="K62" s="68"/>
      <c r="L62" s="66">
        <v>7.3</v>
      </c>
      <c r="M62" s="68"/>
      <c r="N62" s="66">
        <v>7.3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5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5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5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0.8</v>
      </c>
      <c r="I65" s="68"/>
      <c r="J65" s="66">
        <v>0.7</v>
      </c>
      <c r="K65" s="68"/>
      <c r="L65" s="66">
        <v>0.6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5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5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5" customHeight="1" thickTop="1">
      <c r="A68" s="265"/>
      <c r="B68" s="265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1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5" customHeight="1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5" customHeight="1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5" customHeight="1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5" customHeight="1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5" customHeight="1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5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5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5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5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5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5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5" customHeight="1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0.6</v>
      </c>
      <c r="G81" s="68"/>
      <c r="H81" s="68">
        <v>0.8</v>
      </c>
      <c r="I81" s="68"/>
      <c r="J81" s="68">
        <v>0.8</v>
      </c>
      <c r="K81" s="68"/>
      <c r="L81" s="68">
        <v>1</v>
      </c>
      <c r="M81" s="68"/>
      <c r="N81" s="68">
        <v>0.8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5" customHeight="1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5" customHeight="1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5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5" customHeight="1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5" customHeight="1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5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5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5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5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5" customHeight="1">
      <c r="A91" s="85">
        <v>22</v>
      </c>
      <c r="B91" s="121" t="s">
        <v>103</v>
      </c>
      <c r="C91" s="101" t="s">
        <v>75</v>
      </c>
      <c r="D91" s="68">
        <v>7.2</v>
      </c>
      <c r="E91" s="68"/>
      <c r="F91" s="68">
        <v>7.2</v>
      </c>
      <c r="G91" s="68"/>
      <c r="H91" s="68">
        <v>7.3</v>
      </c>
      <c r="I91" s="68"/>
      <c r="J91" s="68">
        <v>7.4</v>
      </c>
      <c r="K91" s="68"/>
      <c r="L91" s="68">
        <v>7.3</v>
      </c>
      <c r="M91" s="68"/>
      <c r="N91" s="68">
        <v>7.3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5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5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5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5" customHeight="1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5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5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5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5" customHeight="1">
      <c r="A100" s="85">
        <v>3</v>
      </c>
      <c r="B100" s="140" t="s">
        <v>59</v>
      </c>
      <c r="C100" s="139" t="s">
        <v>60</v>
      </c>
      <c r="D100" s="68">
        <v>5.3</v>
      </c>
      <c r="E100" s="68"/>
      <c r="F100" s="68">
        <v>5.3</v>
      </c>
      <c r="G100" s="68"/>
      <c r="H100" s="68">
        <v>4</v>
      </c>
      <c r="I100" s="68"/>
      <c r="J100" s="68">
        <v>4</v>
      </c>
      <c r="K100" s="68"/>
      <c r="L100" s="68">
        <v>4.2</v>
      </c>
      <c r="M100" s="68"/>
      <c r="N100" s="68">
        <v>4.2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5" customHeight="1">
      <c r="A101" s="85"/>
      <c r="B101" s="138" t="s">
        <v>219</v>
      </c>
      <c r="C101" s="139"/>
      <c r="D101" s="68">
        <v>0.23</v>
      </c>
      <c r="E101" s="68"/>
      <c r="F101" s="68">
        <v>0.23</v>
      </c>
      <c r="G101" s="68"/>
      <c r="H101" s="68">
        <v>0.14000000000000001</v>
      </c>
      <c r="I101" s="68"/>
      <c r="J101" s="68">
        <v>0.15</v>
      </c>
      <c r="K101" s="68"/>
      <c r="L101" s="68">
        <v>0.08</v>
      </c>
      <c r="M101" s="68"/>
      <c r="N101" s="68">
        <v>7.0000000000000007E-2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5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5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5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5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5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5"/>
      <c r="B132" s="265"/>
      <c r="C132" s="181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1"/>
      <c r="Q132" s="181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zoomScale="75" zoomScaleNormal="75" workbookViewId="0">
      <selection activeCell="D9" sqref="D9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8">
      <c r="B1" s="189">
        <v>45323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90">
        <v>45323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45324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45325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45326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45327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45328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45329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45330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45331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45332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45333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45334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45335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45336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45337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45338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45339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45340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45341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45342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45343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45344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45345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45346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45347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45348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45349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45350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45351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sheetData>
    <row r="1" spans="1:35">
      <c r="C1" s="266" t="s">
        <v>180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9" t="s">
        <v>360</v>
      </c>
      <c r="AI3" s="172"/>
    </row>
    <row r="4" spans="1:35" ht="18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70"/>
      <c r="AI4" s="172"/>
    </row>
    <row r="5" spans="1:35" ht="18.5" thickBot="1">
      <c r="A5" t="s">
        <v>184</v>
      </c>
      <c r="B5">
        <v>8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8.5" thickBot="1">
      <c r="A6" t="s">
        <v>185</v>
      </c>
      <c r="AH6" s="173">
        <f>INDEX(C41:AG41,MATCH(MAX(C41:AG41)+1,C41:AG41,1))</f>
        <v>21</v>
      </c>
      <c r="AI6" s="173">
        <f>AH6*1</f>
        <v>21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  <c r="C31" t="s">
        <v>371</v>
      </c>
      <c r="D31" t="s">
        <v>372</v>
      </c>
      <c r="E31" t="s">
        <v>373</v>
      </c>
      <c r="F31" t="s">
        <v>374</v>
      </c>
      <c r="G31" t="s">
        <v>375</v>
      </c>
      <c r="H31" t="s">
        <v>376</v>
      </c>
      <c r="I31" t="s">
        <v>374</v>
      </c>
      <c r="J31" t="s">
        <v>374</v>
      </c>
      <c r="K31" t="s">
        <v>374</v>
      </c>
      <c r="L31" t="s">
        <v>377</v>
      </c>
      <c r="M31" t="s">
        <v>374</v>
      </c>
      <c r="N31" t="s">
        <v>374</v>
      </c>
      <c r="O31" t="s">
        <v>374</v>
      </c>
      <c r="P31" t="s">
        <v>373</v>
      </c>
      <c r="Q31" t="s">
        <v>375</v>
      </c>
      <c r="R31" t="s">
        <v>373</v>
      </c>
      <c r="S31" t="s">
        <v>378</v>
      </c>
      <c r="T31" t="s">
        <v>379</v>
      </c>
      <c r="U31" t="s">
        <v>380</v>
      </c>
      <c r="V31" t="s">
        <v>371</v>
      </c>
      <c r="W31" t="s">
        <v>375</v>
      </c>
      <c r="X31" t="s">
        <v>378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曇/晴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晴/曇</v>
      </c>
      <c r="F37" s="2" t="str">
        <f t="shared" si="0"/>
        <v>晴</v>
      </c>
      <c r="G37" s="2" t="str">
        <f t="shared" si="0"/>
        <v>曇/雨</v>
      </c>
      <c r="H37" s="2" t="str">
        <f t="shared" si="0"/>
        <v>曇/晴</v>
      </c>
      <c r="I37" s="2" t="str">
        <f t="shared" si="0"/>
        <v>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</v>
      </c>
      <c r="N37" s="2" t="str">
        <f t="shared" si="0"/>
        <v>晴</v>
      </c>
      <c r="O37" s="2" t="str">
        <f t="shared" si="0"/>
        <v>晴</v>
      </c>
      <c r="P37" s="2" t="str">
        <f t="shared" si="0"/>
        <v>晴/曇</v>
      </c>
      <c r="Q37" s="2" t="str">
        <f t="shared" si="0"/>
        <v>曇/雨</v>
      </c>
      <c r="R37" s="2" t="str">
        <f t="shared" si="0"/>
        <v>晴/曇</v>
      </c>
      <c r="S37" s="2" t="str">
        <f t="shared" si="0"/>
        <v>曇|雨</v>
      </c>
      <c r="T37" s="2" t="str">
        <f t="shared" si="0"/>
        <v>曇</v>
      </c>
      <c r="U37" s="2" t="str">
        <f t="shared" si="0"/>
        <v>雨</v>
      </c>
      <c r="V37" s="2" t="str">
        <f t="shared" si="0"/>
        <v>雨/晴</v>
      </c>
      <c r="W37" s="2" t="str">
        <f t="shared" si="0"/>
        <v>曇/雨</v>
      </c>
      <c r="X37" s="2" t="str">
        <f t="shared" si="0"/>
        <v>曇|雨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>
        <f>IF(C37="","",VLOOKUP(C37,変換!$B$31:$C$58,2,FALSE))</f>
        <v>11</v>
      </c>
      <c r="D41" s="2">
        <f>IF(D37="","",VLOOKUP(D37,変換!$B$31:$C$58,2,FALSE))</f>
        <v>20</v>
      </c>
      <c r="E41" s="2">
        <f>IF(E37="","",VLOOKUP(E37,変換!$B$31:$C$58,2,FALSE))</f>
        <v>5</v>
      </c>
      <c r="F41" s="2">
        <f>IF(F37="","",VLOOKUP(F37,変換!$B$31:$C$58,2,FALSE))</f>
        <v>1</v>
      </c>
      <c r="G41" s="2">
        <f>IF(G37="","",VLOOKUP(G37,変換!$B$31:$C$58,2,FALSE))</f>
        <v>9</v>
      </c>
      <c r="H41" s="2">
        <f>IF(H37="","",VLOOKUP(H37,変換!$B$31:$C$58,2,FALSE))</f>
        <v>8</v>
      </c>
      <c r="I41" s="2">
        <f>IF(I37="","",VLOOKUP(I37,変換!$B$31:$C$58,2,FALSE))</f>
        <v>1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5</v>
      </c>
      <c r="Q41" s="2">
        <f>IF(Q37="","",VLOOKUP(Q37,変換!$B$31:$C$58,2,FALSE))</f>
        <v>9</v>
      </c>
      <c r="R41" s="2">
        <f>IF(R37="","",VLOOKUP(R37,変換!$B$31:$C$58,2,FALSE))</f>
        <v>5</v>
      </c>
      <c r="S41" s="2">
        <f>IF(S37="","",VLOOKUP(S37,変換!$B$31:$C$58,2,FALSE))</f>
        <v>21</v>
      </c>
      <c r="T41" s="2">
        <f>IF(T37="","",VLOOKUP(T37,変換!$B$31:$C$58,2,FALSE))</f>
        <v>2</v>
      </c>
      <c r="U41" s="2">
        <f>IF(U37="","",VLOOKUP(U37,変換!$B$31:$C$58,2,FALSE))</f>
        <v>3</v>
      </c>
      <c r="V41" s="2">
        <f>IF(V37="","",VLOOKUP(V37,変換!$B$31:$C$58,2,FALSE))</f>
        <v>11</v>
      </c>
      <c r="W41" s="2">
        <f>IF(W37="","",VLOOKUP(W37,変換!$B$31:$C$58,2,FALSE))</f>
        <v>9</v>
      </c>
      <c r="X41" s="2">
        <f>IF(X37="","",VLOOKUP(X37,変換!$B$31:$C$58,2,FALSE))</f>
        <v>21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1" t="s">
        <v>359</v>
      </c>
      <c r="B30" s="271"/>
      <c r="C30" s="27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2024-03-29T00:51:50Z</dcterms:modified>
</cp:coreProperties>
</file>