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017A32AB-A3E9-451C-A39C-F3B6112242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月報!$A$1:$AC$130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<sst xmlns="http://schemas.openxmlformats.org/spreadsheetml/2006/main" count="3739" uniqueCount="407">
  <si>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</si>
  <si>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</si>
  <si>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</si>
  <si>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</si>
  <si>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</si>
  <si>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</si>
  <si>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</si>
  <si>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</si>
  <si>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</si>
  <si>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</si>
  <si>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</si>
  <si>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</si>
  <si>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</si>
  <si>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</si>
  <si>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</si>
  <si>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</si>
  <si>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</si>
  <si>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</si>
  <si>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</si>
  <si>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</si>
  <si>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</si>
  <si>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</si>
  <si>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</si>
  <si>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</si>
  <si>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</si>
  <si>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</si>
  <si>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</si>
  <si>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</si>
  <si>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</si>
  <si>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</si>
  <si>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</si>
  <si>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</si>
  <si>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</si>
  <si>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</si>
  <si>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</si>
  <si>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</si>
  <si>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</si>
  <si>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</si>
  <si>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</si>
  <si>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</si>
  <si>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</si>
  <si>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</si>
  <si>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</si>
  <si>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</si>
  <si>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</si>
  <si>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</si>
  <si>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</si>
  <si>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</si>
  <si>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</si>
  <si>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</si>
  <si>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</si>
  <si>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</si>
  <si>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</si>
  <si>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</si>
  <si>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</si>
  <si>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</si>
  <si>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</si>
  <si>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</si>
  <si>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</si>
  <si>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</si>
  <si>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</si>
  <si>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</si>
  <si>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</si>
  <si>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</si>
  <si>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</si>
  <si>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</si>
  <si>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</si>
  <si>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</si>
  <si>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</si>
  <si>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</si>
  <si>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</si>
  <si>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</si>
  <si>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</si>
  <si>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</si>
  <si>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</si>
  <si>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</si>
  <si>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</si>
  <si>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</si>
  <si>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</si>
  <si>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</si>
  <si>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</si>
  <si>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</si>
  <si>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</si>
  <si>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</si>
  <si>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</si>
  <si>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</si>
  <si>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</si>
  <si>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</si>
  <si>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</si>
  <si>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</si>
  <si>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</si>
  <si>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</si>
  <si>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</si>
  <si>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</si>
  <si>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</si>
  <si>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</si>
  <si>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</si>
  <si>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</si>
  <si>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</si>
  <si>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</si>
  <si>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</si>
  <si>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</si>
  <si>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</si>
  <si>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</si>
  <si>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</si>
  <si>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</si>
  <si>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</si>
  <si>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</si>
  <si>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</si>
  <si>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</si>
  <si>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</si>
  <si>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</si>
  <si>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</si>
  <si>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</si>
  <si>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</si>
  <si>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</si>
  <si>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</si>
  <si>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</si>
  <si>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</si>
  <si>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</si>
  <si>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</si>
  <si>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</si>
  <si>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</si>
  <si>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</si>
  <si>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</si>
  <si>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</si>
  <si>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</si>
  <si>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</si>
  <si>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</si>
  <si>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</si>
  <si>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</si>
  <si>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</si>
  <si>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</si>
  <si>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</si>
  <si>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</si>
  <si>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</si>
  <si>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</si>
  <si>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</si>
  <si>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</si>
  <si>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</si>
  <si>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</si>
  <si>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</si>
  <si>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</si>
  <si>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</si>
  <si>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</si>
  <si>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</si>
  <si>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</si>
  <si>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</si>
  <si>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</si>
  <si>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</si>
  <si>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</si>
  <si>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</si>
  <si>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</si>
  <si>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</si>
  <si>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</si>
  <si>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</si>
  <si>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</si>
  <si>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</si>
  <si>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</si>
  <si>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</si>
  <si>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</si>
  <si>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</si>
  <si>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</si>
  <si>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</si>
  <si>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</si>
  <si>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</si>
  <si>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</si>
  <si>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</si>
  <si>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</si>
  <si>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</si>
  <si>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</si>
  <si>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</si>
  <si>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</si>
  <si>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</si>
  <si>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</si>
  <si>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</si>
  <si>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</si>
  <si>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</si>
  <si>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</si>
  <si>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</si>
  <si>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</si>
  <si>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</si>
  <si>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</si>
  <si>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</si>
  <si>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</si>
  <si>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</si>
  <si>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</si>
  <si>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</si>
  <si>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</si>
  <si>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</si>
  <si>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</si>
  <si>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</si>
  <si>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</si>
  <si>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</si>
  <si>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</si>
  <si>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</si>
  <si>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</si>
  <si>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</si>
  <si>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</si>
  <si>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</si>
  <si>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</si>
  <si>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</si>
  <si>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</si>
  <si>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</si>
  <si>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</si>
  <si>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</si>
  <si>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</si>
  <si>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</si>
  <si>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</si>
  <si>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</si>
  <si>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</si>
  <si>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</si>
  <si>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</si>
  <si>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</si>
  <si>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</si>
  <si>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</si>
  <si>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</si>
  <si>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</si>
  <si>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</si>
  <si>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</si>
  <si>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</si>
  <si>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</si>
  <si>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</si>
  <si>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</si>
  <si>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</si>
  <si>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</si>
  <si>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</si>
  <si>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</si>
  <si>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</si>
  <si>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</si>
  <si>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</si>
  <si>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</si>
  <si>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</si>
  <si>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</si>
  <si>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</si>
  <si>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</si>
  <si>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</si>
  <si>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</si>
  <si>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</si>
  <si>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</si>
  <si>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</si>
  <si>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</si>
  <si>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</si>
  <si>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</si>
  <si>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</si>
  <si>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</si>
  <si>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</si>
  <si>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</si>
  <si>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</si>
  <si>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</si>
  <si>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</si>
  <si>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</si>
  <si>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</si>
  <si>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</si>
  <si>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</si>
  <si>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</si>
  <si>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</si>
  <si>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</si>
  <si>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</si>
  <si>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</si>
  <si>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</si>
  <si>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</si>
  <si>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</si>
  <si>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</si>
  <si>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</si>
  <si>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</si>
  <si>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</si>
  <si>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</si>
  <si>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</si>
  <si>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</si>
  <si>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</si>
  <si>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</si>
  <si>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</si>
  <si>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</si>
  <si>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</si>
  <si>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</si>
  <si>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</si>
  <si>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</si>
  <si>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</si>
  <si>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</si>
  <si>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</si>
  <si>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</si>
  <si>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</si>
  <si>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</si>
  <si>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</si>
  <si>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</si>
  <si>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</si>
  <si>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</si>
  <si>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</si>
  <si>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</si>
  <si>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</si>
  <si>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</si>
  <si>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</si>
  <si>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</si>
  <si>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</si>
  <si>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</si>
  <si>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</si>
  <si>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</si>
  <si>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</si>
  <si>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</si>
  <si>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</si>
  <si>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</si>
  <si>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</si>
  <si>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</si>
  <si>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</si>
  <si>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</si>
  <si>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</si>
  <si>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</si>
  <si>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</si>
  <si>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</si>
  <si>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</si>
  <si>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</si>
  <si>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</si>
  <si>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</si>
  <si>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</si>
  <si>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</si>
  <si>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</si>
  <si>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</si>
  <si>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</si>
  <si>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</si>
  <si>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</si>
  <si>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</si>
  <si>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</si>
  <si>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</si>
  <si>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</si>
  <si>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</si>
  <si>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</si>
  <si>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</si>
  <si>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</si>
  <si>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</si>
  <si>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</si>
  <si>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</si>
  <si>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</si>
  <si>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</si>
  <si>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</si>
  <si>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</si>
  <si>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</si>
  <si>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</si>
  <si>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</si>
  <si>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</si>
  <si>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</si>
  <si>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</si>
  <si>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</si>
  <si>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</si>
  <si>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</si>
  <si>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</si>
  <si>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</si>
  <si>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</si>
  <si>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</si>
  <si>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</si>
  <si>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</si>
  <si>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</si>
  <si>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</si>
  <si>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</si>
  <si>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</si>
  <si>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</si>
  <si>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</si>
  <si>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</si>
  <si>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</si>
  <si>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</si>
  <si>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</si>
  <si>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</si>
  <si>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</si>
  <si>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</si>
  <si>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</si>
  <si>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</si>
  <si>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</si>
  <si>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</si>
  <si>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</si>
  <si>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</si>
  <si>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</si>
  <si>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</si>
  <si>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</si>
  <si>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</si>
  <si>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</si>
  <si>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</si>
  <si>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</si>
  <si>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</si>
  <si>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</si>
  <si>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</si>
  <si>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</si>
  <si>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</si>
  <si>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</si>
  <si>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</si>
  <si>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</si>
  <si>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</si>
  <si>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</si>
  <si>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</si>
  <si>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</si>
  <si>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</si>
  <si>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</si>
  <si>
    <t>2025/07/10</t>
  </si>
  <si>
    <t>10:45</t>
  </si>
  <si>
    <t>10:30</t>
  </si>
  <si>
    <t>11:08</t>
  </si>
  <si>
    <t>09:30</t>
  </si>
  <si>
    <t>10:08</t>
  </si>
  <si>
    <t>09:55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</si>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</sst>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3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2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3" xfId="3" quotePrefix="1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39" xfId="0" applyNumberFormat="1" applyFont="1" applyBorder="1" applyAlignment="1">
      <alignment horizontal="center" vertical="center" shrinkToFit="1"/>
    </xf>
    <xf numFmtId="0" fontId="0" fillId="0" borderId="6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1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0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9"/>
  <cols>
    <col min="1" max="1" width="3.09765625" style="31" customWidth="1"/>
    <col min="2" max="2" width="25.59765625" style="31" customWidth="1"/>
    <col min="3" max="3" width="6" style="31" customWidth="1"/>
    <col min="4" max="9" width="12.59765625" style="32" customWidth="1"/>
    <col min="10" max="11" width="9.69921875" style="32" hidden="1" customWidth="1"/>
    <col min="12" max="28" width="5.59765625" style="31" hidden="1" customWidth="1"/>
    <col min="29" max="29" width="11.59765625" style="33" hidden="1" customWidth="1"/>
    <col min="30" max="30" width="3.09765625" style="33" customWidth="1"/>
    <col min="31" max="16384" width="9" style="31"/>
  </cols>
  <sheetData>
    <row r="1" spans="1:30"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0" ht="10.8">
      <c r="A2" s="201">
        <v>45748</v>
      </c>
      <c r="B2" s="201"/>
      <c r="C2" s="202">
        <v>45839</v>
      </c>
      <c r="D2" s="20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0" ht="10.199999999999999" customHeight="1" thickBot="1"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0" ht="11.1" customHeight="1">
      <c r="A4" s="35"/>
      <c r="B4" s="36"/>
      <c r="C4" s="37" t="s">
        <v>87</v>
      </c>
      <c r="D4" s="203" t="s">
        <v>348</v>
      </c>
      <c r="E4" s="195" t="s">
        <v>376</v>
      </c>
      <c r="F4" s="181" t="s">
        <v>374</v>
      </c>
      <c r="G4" s="181" t="s">
        <v>352</v>
      </c>
      <c r="H4" s="183" t="s">
        <v>353</v>
      </c>
      <c r="I4" s="181" t="s">
        <v>357</v>
      </c>
      <c r="J4" s="199"/>
      <c r="K4" s="185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30" ht="11.1" customHeight="1">
      <c r="A5" s="38"/>
      <c r="B5" s="39"/>
      <c r="C5" s="40"/>
      <c r="D5" s="204"/>
      <c r="E5" s="196"/>
      <c r="F5" s="182"/>
      <c r="G5" s="182"/>
      <c r="H5" s="184"/>
      <c r="I5" s="182"/>
      <c r="J5" s="200"/>
      <c r="K5" s="18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0" ht="11.1" customHeight="1">
      <c r="A6" s="38"/>
      <c r="B6" s="41"/>
      <c r="C6" s="42" t="s">
        <v>88</v>
      </c>
      <c r="D6" s="209" t="s">
        <v>350</v>
      </c>
      <c r="E6" s="193" t="s">
        <v>379</v>
      </c>
      <c r="F6" s="205" t="s">
        <v>375</v>
      </c>
      <c r="G6" s="205" t="s">
        <v>380</v>
      </c>
      <c r="H6" s="207" t="s">
        <v>355</v>
      </c>
      <c r="I6" s="205" t="s">
        <v>358</v>
      </c>
      <c r="J6" s="187"/>
      <c r="K6" s="189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0" ht="11.1" customHeight="1" thickBot="1">
      <c r="A7" s="45" t="s">
        <v>85</v>
      </c>
      <c r="B7" s="46" t="s">
        <v>86</v>
      </c>
      <c r="C7" s="47"/>
      <c r="D7" s="210"/>
      <c r="E7" s="194"/>
      <c r="F7" s="206"/>
      <c r="G7" s="206"/>
      <c r="H7" s="208"/>
      <c r="I7" s="206"/>
      <c r="J7" s="188"/>
      <c r="K7" s="190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30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4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0" ht="11.1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3"/>
      <c r="L9" s="60" t="e">
        <v>#REF!</v>
      </c>
      <c r="M9" s="61" t="e">
        <v>#REF!</v>
      </c>
      <c r="N9" s="61" t="e">
        <v>#REF!</v>
      </c>
      <c r="O9" s="61" t="e">
        <v>#REF!</v>
      </c>
      <c r="P9" s="61" t="e">
        <v>#REF!</v>
      </c>
      <c r="Q9" s="61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2" t="s">
        <v>46</v>
      </c>
    </row>
    <row r="10" spans="1:30" ht="11.1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162"/>
      <c r="K10" s="154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30" ht="11.1" customHeight="1">
      <c r="A11" s="63">
        <v>3</v>
      </c>
      <c r="B11" s="64" t="s">
        <v>82</v>
      </c>
      <c r="C11" s="65" t="s">
        <v>75</v>
      </c>
      <c r="D11" s="66" t="s">
        <v>382</v>
      </c>
      <c r="E11" s="68" t="s">
        <v>382</v>
      </c>
      <c r="F11" s="68" t="s">
        <v>382</v>
      </c>
      <c r="G11" s="68" t="s">
        <v>382</v>
      </c>
      <c r="H11" s="68" t="s">
        <v>382</v>
      </c>
      <c r="I11" s="68" t="s">
        <v>382</v>
      </c>
      <c r="J11" s="66"/>
      <c r="K11" s="155"/>
      <c r="L11" s="60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30" ht="11.1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6"/>
      <c r="K12" s="155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30" ht="11.1" customHeight="1">
      <c r="A13" s="63">
        <v>5</v>
      </c>
      <c r="B13" s="64" t="s">
        <v>44</v>
      </c>
      <c r="C13" s="65" t="s">
        <v>84</v>
      </c>
      <c r="D13" s="69">
        <v>27.5</v>
      </c>
      <c r="E13" s="70">
        <v>29.2</v>
      </c>
      <c r="F13" s="70">
        <v>26.2</v>
      </c>
      <c r="G13" s="70">
        <v>28.2</v>
      </c>
      <c r="H13" s="70">
        <v>26.5</v>
      </c>
      <c r="I13" s="70">
        <v>28.2</v>
      </c>
      <c r="J13" s="69"/>
      <c r="K13" s="126"/>
      <c r="L13" s="69" t="s">
        <v>381</v>
      </c>
      <c r="M13" s="70" t="s">
        <v>381</v>
      </c>
      <c r="N13" s="70" t="s">
        <v>381</v>
      </c>
      <c r="O13" s="70" t="s">
        <v>381</v>
      </c>
      <c r="P13" s="70" t="s">
        <v>381</v>
      </c>
      <c r="Q13" s="70" t="s">
        <v>381</v>
      </c>
      <c r="R13" s="70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1" t="e">
        <v>#REF!</v>
      </c>
      <c r="AD13" s="72"/>
    </row>
    <row r="14" spans="1:30" ht="11.1" customHeight="1" thickBot="1">
      <c r="A14" s="73">
        <v>6</v>
      </c>
      <c r="B14" s="74" t="s">
        <v>45</v>
      </c>
      <c r="C14" s="75" t="s">
        <v>84</v>
      </c>
      <c r="D14" s="76">
        <v>19.600000000000001</v>
      </c>
      <c r="E14" s="77">
        <v>26.2</v>
      </c>
      <c r="F14" s="77">
        <v>22.1</v>
      </c>
      <c r="G14" s="77">
        <v>26.2</v>
      </c>
      <c r="H14" s="77">
        <v>19.3</v>
      </c>
      <c r="I14" s="77">
        <v>24.3</v>
      </c>
      <c r="J14" s="76"/>
      <c r="K14" s="156"/>
      <c r="L14" s="69" t="s">
        <v>381</v>
      </c>
      <c r="M14" s="70" t="s">
        <v>381</v>
      </c>
      <c r="N14" s="70" t="s">
        <v>381</v>
      </c>
      <c r="O14" s="70" t="s">
        <v>381</v>
      </c>
      <c r="P14" s="70" t="s">
        <v>381</v>
      </c>
      <c r="Q14" s="70" t="s">
        <v>381</v>
      </c>
      <c r="R14" s="70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1" t="e">
        <v>#REF!</v>
      </c>
      <c r="AD14" s="72"/>
    </row>
    <row r="15" spans="1:30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157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  <c r="AD15" s="72"/>
    </row>
    <row r="16" spans="1:30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58"/>
      <c r="K16" s="84"/>
      <c r="L16" s="66" t="s">
        <v>381</v>
      </c>
      <c r="M16" s="68" t="s">
        <v>381</v>
      </c>
      <c r="N16" s="68" t="s">
        <v>381</v>
      </c>
      <c r="O16" s="68" t="s">
        <v>381</v>
      </c>
      <c r="P16" s="68" t="s">
        <v>381</v>
      </c>
      <c r="Q16" s="68" t="s">
        <v>381</v>
      </c>
      <c r="R16" s="68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71" t="e">
        <v>#REF!</v>
      </c>
      <c r="AD16" s="72"/>
    </row>
    <row r="17" spans="1:30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6"/>
      <c r="K17" s="68"/>
      <c r="L17" s="66" t="s">
        <v>381</v>
      </c>
      <c r="M17" s="68" t="s">
        <v>381</v>
      </c>
      <c r="N17" s="68" t="s">
        <v>381</v>
      </c>
      <c r="O17" s="68" t="s">
        <v>381</v>
      </c>
      <c r="P17" s="68" t="s">
        <v>381</v>
      </c>
      <c r="Q17" s="68" t="s">
        <v>381</v>
      </c>
      <c r="R17" s="68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89"/>
      <c r="AD17" s="72"/>
    </row>
    <row r="18" spans="1:30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1"/>
      <c r="K18" s="92"/>
      <c r="L18" s="66" t="s">
        <v>381</v>
      </c>
      <c r="M18" s="68" t="s">
        <v>381</v>
      </c>
      <c r="N18" s="68" t="s">
        <v>381</v>
      </c>
      <c r="O18" s="68" t="s">
        <v>381</v>
      </c>
      <c r="P18" s="68" t="s">
        <v>381</v>
      </c>
      <c r="Q18" s="68" t="s">
        <v>381</v>
      </c>
      <c r="R18" s="68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71" t="e">
        <v>#REF!</v>
      </c>
      <c r="AD18" s="72"/>
    </row>
    <row r="19" spans="1:30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3"/>
      <c r="K19" s="94"/>
      <c r="L19" s="66" t="s">
        <v>381</v>
      </c>
      <c r="M19" s="68" t="s">
        <v>381</v>
      </c>
      <c r="N19" s="68" t="s">
        <v>381</v>
      </c>
      <c r="O19" s="68" t="s">
        <v>381</v>
      </c>
      <c r="P19" s="68" t="s">
        <v>381</v>
      </c>
      <c r="Q19" s="68" t="s">
        <v>381</v>
      </c>
      <c r="R19" s="68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71" t="e">
        <v>#REF!</v>
      </c>
      <c r="AD19" s="72"/>
    </row>
    <row r="20" spans="1:30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5"/>
      <c r="K20" s="96"/>
      <c r="L20" s="66" t="s">
        <v>381</v>
      </c>
      <c r="M20" s="68" t="s">
        <v>381</v>
      </c>
      <c r="N20" s="68" t="s">
        <v>381</v>
      </c>
      <c r="O20" s="68" t="s">
        <v>381</v>
      </c>
      <c r="P20" s="68" t="s">
        <v>381</v>
      </c>
      <c r="Q20" s="68" t="s">
        <v>381</v>
      </c>
      <c r="R20" s="68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71" t="e">
        <v>#REF!</v>
      </c>
      <c r="AD20" s="72"/>
    </row>
    <row r="21" spans="1:30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5"/>
      <c r="K21" s="96"/>
      <c r="L21" s="66" t="s">
        <v>381</v>
      </c>
      <c r="M21" s="68" t="s">
        <v>381</v>
      </c>
      <c r="N21" s="68" t="s">
        <v>381</v>
      </c>
      <c r="O21" s="68" t="s">
        <v>381</v>
      </c>
      <c r="P21" s="68" t="s">
        <v>381</v>
      </c>
      <c r="Q21" s="68" t="s">
        <v>381</v>
      </c>
      <c r="R21" s="68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71" t="e">
        <v>#REF!</v>
      </c>
      <c r="AD21" s="72"/>
    </row>
    <row r="22" spans="1:30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5"/>
      <c r="K22" s="96"/>
      <c r="L22" s="66" t="s">
        <v>381</v>
      </c>
      <c r="M22" s="68" t="s">
        <v>381</v>
      </c>
      <c r="N22" s="68" t="s">
        <v>381</v>
      </c>
      <c r="O22" s="68" t="s">
        <v>381</v>
      </c>
      <c r="P22" s="68" t="s">
        <v>381</v>
      </c>
      <c r="Q22" s="68" t="s">
        <v>381</v>
      </c>
      <c r="R22" s="68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71" t="e">
        <v>#REF!</v>
      </c>
      <c r="AD22" s="72"/>
    </row>
    <row r="23" spans="1:30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5"/>
      <c r="K23" s="96"/>
      <c r="L23" s="66" t="s">
        <v>381</v>
      </c>
      <c r="M23" s="68" t="s">
        <v>381</v>
      </c>
      <c r="N23" s="68" t="s">
        <v>381</v>
      </c>
      <c r="O23" s="68" t="s">
        <v>381</v>
      </c>
      <c r="P23" s="68" t="s">
        <v>381</v>
      </c>
      <c r="Q23" s="68" t="s">
        <v>381</v>
      </c>
      <c r="R23" s="68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71" t="e">
        <v>#REF!</v>
      </c>
      <c r="AD23" s="72"/>
    </row>
    <row r="24" spans="1:30" ht="11.1" customHeight="1">
      <c r="A24" s="87">
        <v>9</v>
      </c>
      <c r="B24" s="64" t="s">
        <v>7</v>
      </c>
      <c r="C24" s="90" t="s">
        <v>78</v>
      </c>
      <c r="D24" s="96" t="s">
        <v>398</v>
      </c>
      <c r="E24" s="96" t="s">
        <v>398</v>
      </c>
      <c r="F24" s="96" t="s">
        <v>398</v>
      </c>
      <c r="G24" s="96" t="s">
        <v>398</v>
      </c>
      <c r="H24" s="96" t="s">
        <v>398</v>
      </c>
      <c r="I24" s="96" t="s">
        <v>398</v>
      </c>
      <c r="J24" s="95"/>
      <c r="K24" s="96"/>
      <c r="L24" s="66" t="s">
        <v>381</v>
      </c>
      <c r="M24" s="68" t="s">
        <v>381</v>
      </c>
      <c r="N24" s="68" t="s">
        <v>381</v>
      </c>
      <c r="O24" s="68" t="s">
        <v>381</v>
      </c>
      <c r="P24" s="68" t="s">
        <v>381</v>
      </c>
      <c r="Q24" s="68" t="s">
        <v>381</v>
      </c>
      <c r="R24" s="68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71" t="e">
        <v>#REF!</v>
      </c>
      <c r="AD24" s="72"/>
    </row>
    <row r="25" spans="1:30" ht="11.1" customHeight="1">
      <c r="A25" s="87">
        <v>10</v>
      </c>
      <c r="B25" s="64" t="s">
        <v>8</v>
      </c>
      <c r="C25" s="90" t="s">
        <v>78</v>
      </c>
      <c r="D25" s="96" t="s">
        <v>399</v>
      </c>
      <c r="E25" s="96" t="s">
        <v>399</v>
      </c>
      <c r="F25" s="96" t="s">
        <v>399</v>
      </c>
      <c r="G25" s="96" t="s">
        <v>399</v>
      </c>
      <c r="H25" s="96" t="s">
        <v>399</v>
      </c>
      <c r="I25" s="96" t="s">
        <v>399</v>
      </c>
      <c r="J25" s="95"/>
      <c r="K25" s="96"/>
      <c r="L25" s="66" t="s">
        <v>381</v>
      </c>
      <c r="M25" s="68" t="s">
        <v>381</v>
      </c>
      <c r="N25" s="68" t="s">
        <v>381</v>
      </c>
      <c r="O25" s="68" t="s">
        <v>381</v>
      </c>
      <c r="P25" s="68" t="s">
        <v>381</v>
      </c>
      <c r="Q25" s="68" t="s">
        <v>381</v>
      </c>
      <c r="R25" s="68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71" t="e">
        <v>#REF!</v>
      </c>
      <c r="AD25" s="72"/>
    </row>
    <row r="26" spans="1:30" ht="11.1" customHeight="1">
      <c r="A26" s="87">
        <v>11</v>
      </c>
      <c r="B26" s="64" t="s">
        <v>9</v>
      </c>
      <c r="C26" s="90" t="s">
        <v>78</v>
      </c>
      <c r="D26" s="98">
        <v>0.14000000000000001</v>
      </c>
      <c r="E26" s="98">
        <v>0.14000000000000001</v>
      </c>
      <c r="F26" s="98">
        <v>0.26</v>
      </c>
      <c r="G26" s="98">
        <v>0.27</v>
      </c>
      <c r="H26" s="98">
        <v>0.46</v>
      </c>
      <c r="I26" s="98">
        <v>0.5</v>
      </c>
      <c r="J26" s="97"/>
      <c r="K26" s="98"/>
      <c r="L26" s="66" t="s">
        <v>381</v>
      </c>
      <c r="M26" s="68" t="s">
        <v>381</v>
      </c>
      <c r="N26" s="68" t="s">
        <v>381</v>
      </c>
      <c r="O26" s="68" t="s">
        <v>381</v>
      </c>
      <c r="P26" s="68" t="s">
        <v>381</v>
      </c>
      <c r="Q26" s="68" t="s">
        <v>381</v>
      </c>
      <c r="R26" s="68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99" t="e">
        <v>#REF!</v>
      </c>
      <c r="AD26" s="100"/>
    </row>
    <row r="27" spans="1:30" ht="11.1" customHeight="1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 t="s">
        <v>400</v>
      </c>
      <c r="I27" s="98" t="s">
        <v>400</v>
      </c>
      <c r="J27" s="97"/>
      <c r="K27" s="98"/>
      <c r="L27" s="66" t="s">
        <v>381</v>
      </c>
      <c r="M27" s="68" t="s">
        <v>381</v>
      </c>
      <c r="N27" s="68" t="s">
        <v>381</v>
      </c>
      <c r="O27" s="68" t="s">
        <v>381</v>
      </c>
      <c r="P27" s="68" t="s">
        <v>381</v>
      </c>
      <c r="Q27" s="68" t="s">
        <v>381</v>
      </c>
      <c r="R27" s="68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71" t="e">
        <v>#REF!</v>
      </c>
      <c r="AD27" s="72"/>
    </row>
    <row r="28" spans="1:30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7"/>
      <c r="K28" s="98"/>
      <c r="L28" s="66" t="s">
        <v>381</v>
      </c>
      <c r="M28" s="68" t="s">
        <v>381</v>
      </c>
      <c r="N28" s="68" t="s">
        <v>381</v>
      </c>
      <c r="O28" s="68" t="s">
        <v>381</v>
      </c>
      <c r="P28" s="68" t="s">
        <v>381</v>
      </c>
      <c r="Q28" s="68" t="s">
        <v>381</v>
      </c>
      <c r="R28" s="68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71" t="e">
        <v>#REF!</v>
      </c>
      <c r="AD28" s="72"/>
    </row>
    <row r="29" spans="1:30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1"/>
      <c r="K29" s="92"/>
      <c r="L29" s="66" t="s">
        <v>381</v>
      </c>
      <c r="M29" s="68" t="s">
        <v>381</v>
      </c>
      <c r="N29" s="68" t="s">
        <v>381</v>
      </c>
      <c r="O29" s="68" t="s">
        <v>381</v>
      </c>
      <c r="P29" s="68" t="s">
        <v>381</v>
      </c>
      <c r="Q29" s="68" t="s">
        <v>381</v>
      </c>
      <c r="R29" s="68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71" t="e">
        <v>#REF!</v>
      </c>
      <c r="AD29" s="72"/>
    </row>
    <row r="30" spans="1:30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5"/>
      <c r="K30" s="96"/>
      <c r="L30" s="66" t="s">
        <v>381</v>
      </c>
      <c r="M30" s="68" t="s">
        <v>381</v>
      </c>
      <c r="N30" s="68" t="s">
        <v>381</v>
      </c>
      <c r="O30" s="68" t="s">
        <v>381</v>
      </c>
      <c r="P30" s="68" t="s">
        <v>381</v>
      </c>
      <c r="Q30" s="68" t="s">
        <v>381</v>
      </c>
      <c r="R30" s="68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71" t="e">
        <v>#REF!</v>
      </c>
      <c r="AD30" s="72"/>
    </row>
    <row r="31" spans="1:30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5"/>
      <c r="K31" s="96"/>
      <c r="L31" s="66" t="s">
        <v>381</v>
      </c>
      <c r="M31" s="68" t="s">
        <v>381</v>
      </c>
      <c r="N31" s="68" t="s">
        <v>381</v>
      </c>
      <c r="O31" s="68" t="s">
        <v>381</v>
      </c>
      <c r="P31" s="68" t="s">
        <v>381</v>
      </c>
      <c r="Q31" s="68" t="s">
        <v>381</v>
      </c>
      <c r="R31" s="68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71" t="e">
        <v>#REF!</v>
      </c>
      <c r="AD31" s="72"/>
    </row>
    <row r="32" spans="1:30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5"/>
      <c r="K32" s="96"/>
      <c r="L32" s="66" t="s">
        <v>381</v>
      </c>
      <c r="M32" s="68" t="s">
        <v>381</v>
      </c>
      <c r="N32" s="68" t="s">
        <v>381</v>
      </c>
      <c r="O32" s="68" t="s">
        <v>381</v>
      </c>
      <c r="P32" s="68" t="s">
        <v>381</v>
      </c>
      <c r="Q32" s="68" t="s">
        <v>381</v>
      </c>
      <c r="R32" s="68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71" t="e">
        <v>#REF!</v>
      </c>
      <c r="AD32" s="72"/>
    </row>
    <row r="33" spans="1:30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5"/>
      <c r="K33" s="96"/>
      <c r="L33" s="66" t="s">
        <v>381</v>
      </c>
      <c r="M33" s="68" t="s">
        <v>381</v>
      </c>
      <c r="N33" s="68" t="s">
        <v>381</v>
      </c>
      <c r="O33" s="68" t="s">
        <v>381</v>
      </c>
      <c r="P33" s="68" t="s">
        <v>381</v>
      </c>
      <c r="Q33" s="68" t="s">
        <v>381</v>
      </c>
      <c r="R33" s="68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71" t="e">
        <v>#REF!</v>
      </c>
      <c r="AD33" s="72"/>
    </row>
    <row r="34" spans="1:30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5"/>
      <c r="K34" s="96"/>
      <c r="L34" s="66" t="s">
        <v>381</v>
      </c>
      <c r="M34" s="68" t="s">
        <v>381</v>
      </c>
      <c r="N34" s="68" t="s">
        <v>381</v>
      </c>
      <c r="O34" s="68" t="s">
        <v>381</v>
      </c>
      <c r="P34" s="68" t="s">
        <v>381</v>
      </c>
      <c r="Q34" s="68" t="s">
        <v>381</v>
      </c>
      <c r="R34" s="68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71" t="e">
        <v>#REF!</v>
      </c>
      <c r="AD34" s="72"/>
    </row>
    <row r="35" spans="1:30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5"/>
      <c r="K35" s="96"/>
      <c r="L35" s="66" t="s">
        <v>381</v>
      </c>
      <c r="M35" s="68" t="s">
        <v>381</v>
      </c>
      <c r="N35" s="68" t="s">
        <v>381</v>
      </c>
      <c r="O35" s="68" t="s">
        <v>381</v>
      </c>
      <c r="P35" s="68" t="s">
        <v>381</v>
      </c>
      <c r="Q35" s="68" t="s">
        <v>381</v>
      </c>
      <c r="R35" s="68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71" t="e">
        <v>#REF!</v>
      </c>
      <c r="AD35" s="72"/>
    </row>
    <row r="36" spans="1:30" ht="11.1" customHeight="1">
      <c r="A36" s="87">
        <v>21</v>
      </c>
      <c r="B36" s="64" t="s">
        <v>17</v>
      </c>
      <c r="C36" s="90" t="s">
        <v>78</v>
      </c>
      <c r="D36" s="98">
        <v>0.06</v>
      </c>
      <c r="E36" s="98">
        <v>0.05</v>
      </c>
      <c r="F36" s="98">
        <v>0.09</v>
      </c>
      <c r="G36" s="98">
        <v>0.09</v>
      </c>
      <c r="H36" s="98">
        <v>0.25</v>
      </c>
      <c r="I36" s="98">
        <v>0.25</v>
      </c>
      <c r="J36" s="97"/>
      <c r="K36" s="98"/>
      <c r="L36" s="66" t="s">
        <v>381</v>
      </c>
      <c r="M36" s="68" t="s">
        <v>381</v>
      </c>
      <c r="N36" s="68" t="s">
        <v>381</v>
      </c>
      <c r="O36" s="68" t="s">
        <v>381</v>
      </c>
      <c r="P36" s="68" t="s">
        <v>381</v>
      </c>
      <c r="Q36" s="68" t="s">
        <v>381</v>
      </c>
      <c r="R36" s="68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71" t="e">
        <v>#REF!</v>
      </c>
      <c r="AD36" s="72"/>
    </row>
    <row r="37" spans="1:30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5"/>
      <c r="K37" s="96"/>
      <c r="L37" s="66" t="s">
        <v>381</v>
      </c>
      <c r="M37" s="68" t="s">
        <v>381</v>
      </c>
      <c r="N37" s="68" t="s">
        <v>381</v>
      </c>
      <c r="O37" s="68" t="s">
        <v>381</v>
      </c>
      <c r="P37" s="68" t="s">
        <v>381</v>
      </c>
      <c r="Q37" s="68" t="s">
        <v>381</v>
      </c>
      <c r="R37" s="68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71" t="e">
        <v>#REF!</v>
      </c>
      <c r="AD37" s="72"/>
    </row>
    <row r="38" spans="1:30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5"/>
      <c r="K38" s="96"/>
      <c r="L38" s="66" t="s">
        <v>381</v>
      </c>
      <c r="M38" s="68" t="s">
        <v>381</v>
      </c>
      <c r="N38" s="68" t="s">
        <v>381</v>
      </c>
      <c r="O38" s="68" t="s">
        <v>381</v>
      </c>
      <c r="P38" s="68" t="s">
        <v>381</v>
      </c>
      <c r="Q38" s="68" t="s">
        <v>381</v>
      </c>
      <c r="R38" s="68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71" t="e">
        <v>#REF!</v>
      </c>
      <c r="AD38" s="72"/>
    </row>
    <row r="39" spans="1:30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5"/>
      <c r="K39" s="96"/>
      <c r="L39" s="66" t="s">
        <v>381</v>
      </c>
      <c r="M39" s="68" t="s">
        <v>381</v>
      </c>
      <c r="N39" s="68" t="s">
        <v>381</v>
      </c>
      <c r="O39" s="68" t="s">
        <v>381</v>
      </c>
      <c r="P39" s="68" t="s">
        <v>381</v>
      </c>
      <c r="Q39" s="68" t="s">
        <v>381</v>
      </c>
      <c r="R39" s="68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71" t="e">
        <v>#REF!</v>
      </c>
      <c r="AD39" s="72"/>
    </row>
    <row r="40" spans="1:30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5"/>
      <c r="K40" s="96"/>
      <c r="L40" s="66" t="s">
        <v>381</v>
      </c>
      <c r="M40" s="68" t="s">
        <v>381</v>
      </c>
      <c r="N40" s="68" t="s">
        <v>381</v>
      </c>
      <c r="O40" s="68" t="s">
        <v>381</v>
      </c>
      <c r="P40" s="68" t="s">
        <v>381</v>
      </c>
      <c r="Q40" s="68" t="s">
        <v>381</v>
      </c>
      <c r="R40" s="68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71" t="e">
        <v>#REF!</v>
      </c>
      <c r="AD40" s="72"/>
    </row>
    <row r="41" spans="1:30" ht="11.1" customHeight="1">
      <c r="A41" s="87">
        <v>26</v>
      </c>
      <c r="B41" s="64" t="s">
        <v>22</v>
      </c>
      <c r="C41" s="90" t="s">
        <v>78</v>
      </c>
      <c r="D41" s="96" t="s">
        <v>399</v>
      </c>
      <c r="E41" s="96" t="s">
        <v>399</v>
      </c>
      <c r="F41" s="96" t="s">
        <v>399</v>
      </c>
      <c r="G41" s="96" t="s">
        <v>399</v>
      </c>
      <c r="H41" s="96" t="s">
        <v>399</v>
      </c>
      <c r="I41" s="96" t="s">
        <v>399</v>
      </c>
      <c r="J41" s="95"/>
      <c r="K41" s="96"/>
      <c r="L41" s="66" t="s">
        <v>381</v>
      </c>
      <c r="M41" s="68" t="s">
        <v>381</v>
      </c>
      <c r="N41" s="68" t="s">
        <v>381</v>
      </c>
      <c r="O41" s="68" t="s">
        <v>381</v>
      </c>
      <c r="P41" s="68" t="s">
        <v>381</v>
      </c>
      <c r="Q41" s="68" t="s">
        <v>381</v>
      </c>
      <c r="R41" s="68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71" t="e">
        <v>#REF!</v>
      </c>
      <c r="AD41" s="72"/>
    </row>
    <row r="42" spans="1:30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5"/>
      <c r="K42" s="96"/>
      <c r="L42" s="66" t="s">
        <v>381</v>
      </c>
      <c r="M42" s="68" t="s">
        <v>381</v>
      </c>
      <c r="N42" s="68" t="s">
        <v>381</v>
      </c>
      <c r="O42" s="68" t="s">
        <v>381</v>
      </c>
      <c r="P42" s="68" t="s">
        <v>381</v>
      </c>
      <c r="Q42" s="68" t="s">
        <v>381</v>
      </c>
      <c r="R42" s="68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71" t="e">
        <v>#REF!</v>
      </c>
      <c r="AD42" s="72"/>
    </row>
    <row r="43" spans="1:30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5"/>
      <c r="K43" s="96"/>
      <c r="L43" s="66" t="s">
        <v>381</v>
      </c>
      <c r="M43" s="68" t="s">
        <v>381</v>
      </c>
      <c r="N43" s="68" t="s">
        <v>381</v>
      </c>
      <c r="O43" s="68" t="s">
        <v>381</v>
      </c>
      <c r="P43" s="68" t="s">
        <v>381</v>
      </c>
      <c r="Q43" s="68" t="s">
        <v>381</v>
      </c>
      <c r="R43" s="68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71" t="e">
        <v>#REF!</v>
      </c>
      <c r="AD43" s="72"/>
    </row>
    <row r="44" spans="1:30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5"/>
      <c r="K44" s="96"/>
      <c r="L44" s="66" t="s">
        <v>381</v>
      </c>
      <c r="M44" s="68" t="s">
        <v>381</v>
      </c>
      <c r="N44" s="68" t="s">
        <v>381</v>
      </c>
      <c r="O44" s="68" t="s">
        <v>381</v>
      </c>
      <c r="P44" s="68" t="s">
        <v>381</v>
      </c>
      <c r="Q44" s="68" t="s">
        <v>381</v>
      </c>
      <c r="R44" s="68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71" t="e">
        <v>#REF!</v>
      </c>
      <c r="AD44" s="72"/>
    </row>
    <row r="45" spans="1:30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5"/>
      <c r="K45" s="96"/>
      <c r="L45" s="66" t="s">
        <v>381</v>
      </c>
      <c r="M45" s="68" t="s">
        <v>381</v>
      </c>
      <c r="N45" s="68" t="s">
        <v>381</v>
      </c>
      <c r="O45" s="68" t="s">
        <v>381</v>
      </c>
      <c r="P45" s="68" t="s">
        <v>381</v>
      </c>
      <c r="Q45" s="68" t="s">
        <v>381</v>
      </c>
      <c r="R45" s="68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71" t="e">
        <v>#REF!</v>
      </c>
      <c r="AD45" s="72"/>
    </row>
    <row r="46" spans="1:30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5"/>
      <c r="K46" s="96"/>
      <c r="L46" s="66" t="s">
        <v>381</v>
      </c>
      <c r="M46" s="68" t="s">
        <v>381</v>
      </c>
      <c r="N46" s="68" t="s">
        <v>381</v>
      </c>
      <c r="O46" s="68" t="s">
        <v>381</v>
      </c>
      <c r="P46" s="68" t="s">
        <v>381</v>
      </c>
      <c r="Q46" s="68" t="s">
        <v>381</v>
      </c>
      <c r="R46" s="68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71" t="e">
        <v>#REF!</v>
      </c>
      <c r="AD46" s="72"/>
    </row>
    <row r="47" spans="1:30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5"/>
      <c r="K47" s="96"/>
      <c r="L47" s="66" t="s">
        <v>381</v>
      </c>
      <c r="M47" s="68" t="s">
        <v>381</v>
      </c>
      <c r="N47" s="68" t="s">
        <v>381</v>
      </c>
      <c r="O47" s="68" t="s">
        <v>381</v>
      </c>
      <c r="P47" s="68" t="s">
        <v>381</v>
      </c>
      <c r="Q47" s="68" t="s">
        <v>381</v>
      </c>
      <c r="R47" s="68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71" t="e">
        <v>#REF!</v>
      </c>
      <c r="AD47" s="72"/>
    </row>
    <row r="48" spans="1:30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7"/>
      <c r="K48" s="98"/>
      <c r="L48" s="66" t="s">
        <v>381</v>
      </c>
      <c r="M48" s="68" t="s">
        <v>381</v>
      </c>
      <c r="N48" s="68" t="s">
        <v>381</v>
      </c>
      <c r="O48" s="68" t="s">
        <v>381</v>
      </c>
      <c r="P48" s="68" t="s">
        <v>381</v>
      </c>
      <c r="Q48" s="68" t="s">
        <v>381</v>
      </c>
      <c r="R48" s="68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71" t="e">
        <v>#REF!</v>
      </c>
      <c r="AD48" s="72"/>
    </row>
    <row r="49" spans="1:30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7"/>
      <c r="K49" s="98"/>
      <c r="L49" s="66" t="s">
        <v>381</v>
      </c>
      <c r="M49" s="68" t="s">
        <v>381</v>
      </c>
      <c r="N49" s="68" t="s">
        <v>381</v>
      </c>
      <c r="O49" s="68" t="s">
        <v>381</v>
      </c>
      <c r="P49" s="68" t="s">
        <v>381</v>
      </c>
      <c r="Q49" s="68" t="s">
        <v>381</v>
      </c>
      <c r="R49" s="68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71" t="e">
        <v>#REF!</v>
      </c>
      <c r="AD49" s="72"/>
    </row>
    <row r="50" spans="1:30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5"/>
      <c r="K50" s="96"/>
      <c r="L50" s="66" t="s">
        <v>381</v>
      </c>
      <c r="M50" s="68" t="s">
        <v>381</v>
      </c>
      <c r="N50" s="68" t="s">
        <v>381</v>
      </c>
      <c r="O50" s="68" t="s">
        <v>381</v>
      </c>
      <c r="P50" s="68" t="s">
        <v>381</v>
      </c>
      <c r="Q50" s="68" t="s">
        <v>381</v>
      </c>
      <c r="R50" s="68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71" t="e">
        <v>#REF!</v>
      </c>
      <c r="AD50" s="72"/>
    </row>
    <row r="51" spans="1:30" ht="11.1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69"/>
      <c r="K51" s="70"/>
      <c r="L51" s="66" t="s">
        <v>381</v>
      </c>
      <c r="M51" s="68" t="s">
        <v>381</v>
      </c>
      <c r="N51" s="68" t="s">
        <v>381</v>
      </c>
      <c r="O51" s="68" t="s">
        <v>381</v>
      </c>
      <c r="P51" s="68" t="s">
        <v>381</v>
      </c>
      <c r="Q51" s="68" t="s">
        <v>381</v>
      </c>
      <c r="R51" s="68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71" t="e">
        <v>#REF!</v>
      </c>
      <c r="AD51" s="72"/>
    </row>
    <row r="52" spans="1:30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5"/>
      <c r="K52" s="96"/>
      <c r="L52" s="66" t="s">
        <v>381</v>
      </c>
      <c r="M52" s="68" t="s">
        <v>381</v>
      </c>
      <c r="N52" s="68" t="s">
        <v>381</v>
      </c>
      <c r="O52" s="68" t="s">
        <v>381</v>
      </c>
      <c r="P52" s="68" t="s">
        <v>381</v>
      </c>
      <c r="Q52" s="68" t="s">
        <v>381</v>
      </c>
      <c r="R52" s="68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71" t="e">
        <v>#REF!</v>
      </c>
      <c r="AD52" s="72"/>
    </row>
    <row r="53" spans="1:30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6.6</v>
      </c>
      <c r="G53" s="70">
        <v>4.8</v>
      </c>
      <c r="H53" s="70">
        <v>3.1</v>
      </c>
      <c r="I53" s="70">
        <v>3.1</v>
      </c>
      <c r="J53" s="69"/>
      <c r="K53" s="70"/>
      <c r="L53" s="66" t="s">
        <v>381</v>
      </c>
      <c r="M53" s="68" t="s">
        <v>381</v>
      </c>
      <c r="N53" s="68" t="s">
        <v>381</v>
      </c>
      <c r="O53" s="68" t="s">
        <v>381</v>
      </c>
      <c r="P53" s="68" t="s">
        <v>381</v>
      </c>
      <c r="Q53" s="68" t="s">
        <v>381</v>
      </c>
      <c r="R53" s="68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71" t="e">
        <v>#REF!</v>
      </c>
      <c r="AD53" s="72"/>
    </row>
    <row r="54" spans="1:30" ht="11.1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69"/>
      <c r="K54" s="70"/>
      <c r="L54" s="66" t="s">
        <v>381</v>
      </c>
      <c r="M54" s="68" t="s">
        <v>381</v>
      </c>
      <c r="N54" s="68" t="s">
        <v>381</v>
      </c>
      <c r="O54" s="68" t="s">
        <v>381</v>
      </c>
      <c r="P54" s="68" t="s">
        <v>381</v>
      </c>
      <c r="Q54" s="68" t="s">
        <v>381</v>
      </c>
      <c r="R54" s="68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71" t="e">
        <v>#REF!</v>
      </c>
      <c r="AD54" s="72"/>
    </row>
    <row r="55" spans="1:30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6"/>
      <c r="K55" s="68"/>
      <c r="L55" s="66" t="s">
        <v>381</v>
      </c>
      <c r="M55" s="68" t="s">
        <v>381</v>
      </c>
      <c r="N55" s="68" t="s">
        <v>381</v>
      </c>
      <c r="O55" s="68" t="s">
        <v>381</v>
      </c>
      <c r="P55" s="68" t="s">
        <v>381</v>
      </c>
      <c r="Q55" s="68" t="s">
        <v>381</v>
      </c>
      <c r="R55" s="68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71" t="e">
        <v>#REF!</v>
      </c>
      <c r="AD55" s="72"/>
    </row>
    <row r="56" spans="1:30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7"/>
      <c r="K56" s="98"/>
      <c r="L56" s="66" t="s">
        <v>381</v>
      </c>
      <c r="M56" s="68" t="s">
        <v>381</v>
      </c>
      <c r="N56" s="68" t="s">
        <v>381</v>
      </c>
      <c r="O56" s="68" t="s">
        <v>381</v>
      </c>
      <c r="P56" s="68" t="s">
        <v>381</v>
      </c>
      <c r="Q56" s="68" t="s">
        <v>381</v>
      </c>
      <c r="R56" s="68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71" t="e">
        <v>#REF!</v>
      </c>
      <c r="AD56" s="72"/>
    </row>
    <row r="57" spans="1:30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1"/>
      <c r="K57" s="102"/>
      <c r="L57" s="66" t="s">
        <v>381</v>
      </c>
      <c r="M57" s="68" t="s">
        <v>381</v>
      </c>
      <c r="N57" s="68" t="s">
        <v>381</v>
      </c>
      <c r="O57" s="68" t="s">
        <v>381</v>
      </c>
      <c r="P57" s="68" t="s">
        <v>381</v>
      </c>
      <c r="Q57" s="68" t="s">
        <v>381</v>
      </c>
      <c r="R57" s="68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71" t="e">
        <v>#REF!</v>
      </c>
      <c r="AD57" s="72"/>
    </row>
    <row r="58" spans="1:30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1"/>
      <c r="K58" s="102"/>
      <c r="L58" s="66" t="s">
        <v>381</v>
      </c>
      <c r="M58" s="68" t="s">
        <v>381</v>
      </c>
      <c r="N58" s="68" t="s">
        <v>381</v>
      </c>
      <c r="O58" s="68" t="s">
        <v>381</v>
      </c>
      <c r="P58" s="68" t="s">
        <v>381</v>
      </c>
      <c r="Q58" s="68" t="s">
        <v>381</v>
      </c>
      <c r="R58" s="68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71" t="e">
        <v>#REF!</v>
      </c>
      <c r="AD58" s="72"/>
    </row>
    <row r="59" spans="1:30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402</v>
      </c>
      <c r="G59" s="96" t="s">
        <v>381</v>
      </c>
      <c r="H59" s="96" t="s">
        <v>381</v>
      </c>
      <c r="I59" s="96" t="s">
        <v>381</v>
      </c>
      <c r="J59" s="95"/>
      <c r="K59" s="96"/>
      <c r="L59" s="66" t="s">
        <v>381</v>
      </c>
      <c r="M59" s="68" t="s">
        <v>381</v>
      </c>
      <c r="N59" s="68" t="s">
        <v>381</v>
      </c>
      <c r="O59" s="68" t="s">
        <v>381</v>
      </c>
      <c r="P59" s="68" t="s">
        <v>381</v>
      </c>
      <c r="Q59" s="68" t="s">
        <v>381</v>
      </c>
      <c r="R59" s="68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71" t="e">
        <v>#REF!</v>
      </c>
      <c r="AD59" s="72"/>
    </row>
    <row r="60" spans="1:30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1"/>
      <c r="K60" s="92"/>
      <c r="L60" s="66" t="s">
        <v>381</v>
      </c>
      <c r="M60" s="68" t="s">
        <v>381</v>
      </c>
      <c r="N60" s="68" t="s">
        <v>381</v>
      </c>
      <c r="O60" s="68" t="s">
        <v>381</v>
      </c>
      <c r="P60" s="68" t="s">
        <v>381</v>
      </c>
      <c r="Q60" s="68" t="s">
        <v>381</v>
      </c>
      <c r="R60" s="68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71" t="e">
        <v>#REF!</v>
      </c>
      <c r="AD60" s="72"/>
    </row>
    <row r="61" spans="1:30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0.3</v>
      </c>
      <c r="F61" s="70">
        <v>0.4</v>
      </c>
      <c r="G61" s="70">
        <v>0.6</v>
      </c>
      <c r="H61" s="70">
        <v>0.5</v>
      </c>
      <c r="I61" s="70">
        <v>0.5</v>
      </c>
      <c r="J61" s="69"/>
      <c r="K61" s="70"/>
      <c r="L61" s="66" t="s">
        <v>381</v>
      </c>
      <c r="M61" s="68" t="s">
        <v>381</v>
      </c>
      <c r="N61" s="68" t="s">
        <v>381</v>
      </c>
      <c r="O61" s="68" t="s">
        <v>381</v>
      </c>
      <c r="P61" s="68" t="s">
        <v>381</v>
      </c>
      <c r="Q61" s="68" t="s">
        <v>381</v>
      </c>
      <c r="R61" s="68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71" t="e">
        <v>#REF!</v>
      </c>
      <c r="AD61" s="72"/>
    </row>
    <row r="62" spans="1:30" ht="11.1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7.3</v>
      </c>
      <c r="F62" s="70">
        <v>7.1</v>
      </c>
      <c r="G62" s="70">
        <v>7.1</v>
      </c>
      <c r="H62" s="70">
        <v>7.3</v>
      </c>
      <c r="I62" s="70">
        <v>7.2</v>
      </c>
      <c r="J62" s="69"/>
      <c r="K62" s="70"/>
      <c r="L62" s="66" t="s">
        <v>381</v>
      </c>
      <c r="M62" s="68" t="s">
        <v>381</v>
      </c>
      <c r="N62" s="68" t="s">
        <v>381</v>
      </c>
      <c r="O62" s="68" t="s">
        <v>381</v>
      </c>
      <c r="P62" s="68" t="s">
        <v>381</v>
      </c>
      <c r="Q62" s="68" t="s">
        <v>381</v>
      </c>
      <c r="R62" s="68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71" t="e">
        <v>#REF!</v>
      </c>
      <c r="AD62" s="72"/>
    </row>
    <row r="63" spans="1:30" ht="11.1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6"/>
      <c r="K63" s="68"/>
      <c r="L63" s="66" t="s">
        <v>381</v>
      </c>
      <c r="M63" s="68" t="s">
        <v>381</v>
      </c>
      <c r="N63" s="68" t="s">
        <v>381</v>
      </c>
      <c r="O63" s="68" t="s">
        <v>381</v>
      </c>
      <c r="P63" s="68" t="s">
        <v>381</v>
      </c>
      <c r="Q63" s="68" t="s">
        <v>381</v>
      </c>
      <c r="R63" s="68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89"/>
      <c r="AD63" s="72"/>
    </row>
    <row r="64" spans="1:30" ht="11.1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6"/>
      <c r="K64" s="68"/>
      <c r="L64" s="66" t="s">
        <v>381</v>
      </c>
      <c r="M64" s="68" t="s">
        <v>381</v>
      </c>
      <c r="N64" s="68" t="s">
        <v>381</v>
      </c>
      <c r="O64" s="68" t="s">
        <v>381</v>
      </c>
      <c r="P64" s="68" t="s">
        <v>381</v>
      </c>
      <c r="Q64" s="68" t="s">
        <v>381</v>
      </c>
      <c r="R64" s="68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89"/>
      <c r="AD64" s="72"/>
    </row>
    <row r="65" spans="1:30" ht="11.1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 t="s">
        <v>404</v>
      </c>
      <c r="G65" s="70" t="s">
        <v>404</v>
      </c>
      <c r="H65" s="70" t="s">
        <v>404</v>
      </c>
      <c r="I65" s="70" t="s">
        <v>404</v>
      </c>
      <c r="J65" s="69"/>
      <c r="K65" s="70"/>
      <c r="L65" s="66" t="s">
        <v>381</v>
      </c>
      <c r="M65" s="68" t="s">
        <v>381</v>
      </c>
      <c r="N65" s="68" t="s">
        <v>381</v>
      </c>
      <c r="O65" s="68" t="s">
        <v>381</v>
      </c>
      <c r="P65" s="68" t="s">
        <v>381</v>
      </c>
      <c r="Q65" s="68" t="s">
        <v>381</v>
      </c>
      <c r="R65" s="68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71" t="e">
        <v>#REF!</v>
      </c>
      <c r="AD65" s="72"/>
    </row>
    <row r="66" spans="1:30" ht="11.1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8"/>
      <c r="K66" s="109"/>
      <c r="L66" s="66" t="s">
        <v>381</v>
      </c>
      <c r="M66" s="68" t="s">
        <v>381</v>
      </c>
      <c r="N66" s="68" t="s">
        <v>381</v>
      </c>
      <c r="O66" s="68" t="s">
        <v>381</v>
      </c>
      <c r="P66" s="68" t="s">
        <v>381</v>
      </c>
      <c r="Q66" s="68" t="s">
        <v>381</v>
      </c>
      <c r="R66" s="68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71" t="e">
        <v>#REF!</v>
      </c>
      <c r="AD66" s="72"/>
    </row>
    <row r="67" spans="1:30" ht="11.1" customHeight="1" thickBot="1">
      <c r="B67" s="111"/>
      <c r="C67" s="33"/>
      <c r="L67" s="66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71"/>
      <c r="AD67" s="72"/>
    </row>
    <row r="68" spans="1:30" ht="11.1" customHeight="1" thickTop="1">
      <c r="A68" s="197">
        <v>45748</v>
      </c>
      <c r="B68" s="197"/>
      <c r="C68" s="198">
        <v>45839</v>
      </c>
      <c r="D68" s="198"/>
      <c r="E68" s="113"/>
      <c r="F68" s="113"/>
      <c r="G68" s="113"/>
      <c r="H68" s="113"/>
      <c r="I68" s="113"/>
      <c r="J68" s="113"/>
      <c r="K68" s="113"/>
      <c r="L68" s="114"/>
      <c r="M68" s="66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115"/>
      <c r="AD68" s="32"/>
    </row>
    <row r="69" spans="1:30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20"/>
      <c r="L69" s="66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71"/>
      <c r="AD69" s="72"/>
    </row>
    <row r="70" spans="1:30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5"/>
      <c r="K70" s="96"/>
      <c r="L70" s="66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2"/>
    </row>
    <row r="71" spans="1:30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1"/>
      <c r="K71" s="92"/>
      <c r="L71" s="66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2"/>
    </row>
    <row r="72" spans="1:30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5"/>
      <c r="K72" s="96"/>
      <c r="L72" s="66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2"/>
    </row>
    <row r="73" spans="1:30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1"/>
      <c r="K73" s="92"/>
      <c r="L73" s="66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2"/>
    </row>
    <row r="74" spans="1:30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5"/>
      <c r="K74" s="96"/>
      <c r="L74" s="66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2"/>
    </row>
    <row r="75" spans="1:30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5"/>
      <c r="K75" s="96"/>
      <c r="L75" s="66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2"/>
    </row>
    <row r="76" spans="1:30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6"/>
      <c r="K76" s="68"/>
      <c r="L76" s="66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2"/>
    </row>
    <row r="77" spans="1:30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6"/>
      <c r="K77" s="68"/>
      <c r="L77" s="66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2"/>
    </row>
    <row r="78" spans="1:30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5"/>
      <c r="K78" s="96"/>
      <c r="L78" s="66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2"/>
    </row>
    <row r="79" spans="1:30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5"/>
      <c r="K79" s="96"/>
      <c r="L79" s="66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2"/>
    </row>
    <row r="80" spans="1:30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69"/>
      <c r="K80" s="70"/>
      <c r="L80" s="66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2"/>
    </row>
    <row r="81" spans="1:30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0.4</v>
      </c>
      <c r="F81" s="70">
        <v>1</v>
      </c>
      <c r="G81" s="70">
        <v>0.6</v>
      </c>
      <c r="H81" s="70">
        <v>0.4</v>
      </c>
      <c r="I81" s="70">
        <v>0.4</v>
      </c>
      <c r="J81" s="69"/>
      <c r="K81" s="70"/>
      <c r="L81" s="66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2"/>
    </row>
    <row r="82" spans="1:30" ht="11.1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69"/>
      <c r="K82" s="70"/>
      <c r="L82" s="66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2"/>
    </row>
    <row r="83" spans="1:30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5"/>
      <c r="K83" s="96"/>
      <c r="L83" s="66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2"/>
    </row>
    <row r="84" spans="1:30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69"/>
      <c r="K84" s="70"/>
      <c r="L84" s="66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2"/>
    </row>
    <row r="85" spans="1:30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5"/>
      <c r="K85" s="96"/>
      <c r="L85" s="66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2"/>
    </row>
    <row r="86" spans="1:30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5"/>
      <c r="K86" s="96"/>
      <c r="L86" s="66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2"/>
    </row>
    <row r="87" spans="1:30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69"/>
      <c r="K87" s="70"/>
      <c r="L87" s="66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2"/>
    </row>
    <row r="88" spans="1:30" ht="11.1" customHeight="1">
      <c r="A88" s="87">
        <v>19</v>
      </c>
      <c r="B88" s="124" t="s">
        <v>98</v>
      </c>
      <c r="C88" s="103" t="s">
        <v>90</v>
      </c>
      <c r="D88" s="68" t="s">
        <v>406</v>
      </c>
      <c r="E88" s="68" t="s">
        <v>406</v>
      </c>
      <c r="F88" s="68" t="s">
        <v>406</v>
      </c>
      <c r="G88" s="68" t="s">
        <v>406</v>
      </c>
      <c r="H88" s="68" t="s">
        <v>406</v>
      </c>
      <c r="I88" s="68" t="s">
        <v>406</v>
      </c>
      <c r="J88" s="66"/>
      <c r="K88" s="68"/>
      <c r="L88" s="66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2"/>
    </row>
    <row r="89" spans="1:30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6"/>
      <c r="K89" s="68"/>
      <c r="L89" s="66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2"/>
    </row>
    <row r="90" spans="1:30" ht="11.1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69"/>
      <c r="K90" s="70"/>
      <c r="L90" s="66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2"/>
    </row>
    <row r="91" spans="1:30" ht="11.1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7.3</v>
      </c>
      <c r="F91" s="70">
        <v>7.1</v>
      </c>
      <c r="G91" s="70">
        <v>7.1</v>
      </c>
      <c r="H91" s="70">
        <v>7.3</v>
      </c>
      <c r="I91" s="70">
        <v>7.2</v>
      </c>
      <c r="J91" s="69"/>
      <c r="K91" s="70"/>
      <c r="L91" s="66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2"/>
    </row>
    <row r="92" spans="1:30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69"/>
      <c r="K92" s="70"/>
      <c r="L92" s="66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2"/>
    </row>
    <row r="93" spans="1:30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6"/>
      <c r="K93" s="68"/>
      <c r="L93" s="66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2"/>
    </row>
    <row r="94" spans="1:30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5"/>
      <c r="K94" s="96"/>
      <c r="L94" s="66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2"/>
    </row>
    <row r="95" spans="1:30" ht="11.1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7"/>
      <c r="K95" s="98"/>
      <c r="L95" s="66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2"/>
    </row>
    <row r="96" spans="1:30" ht="11.1" customHeight="1" thickBot="1">
      <c r="A96" s="132">
        <v>27</v>
      </c>
      <c r="B96" s="133" t="s">
        <v>176</v>
      </c>
      <c r="C96" s="107" t="s">
        <v>360</v>
      </c>
      <c r="D96" s="173" t="s">
        <v>381</v>
      </c>
      <c r="E96" s="173" t="s">
        <v>381</v>
      </c>
      <c r="F96" s="173" t="s">
        <v>381</v>
      </c>
      <c r="G96" s="173" t="s">
        <v>381</v>
      </c>
      <c r="H96" s="173" t="s">
        <v>381</v>
      </c>
      <c r="I96" s="173" t="s">
        <v>381</v>
      </c>
      <c r="J96" s="174"/>
      <c r="K96" s="173"/>
      <c r="L96" s="101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75"/>
      <c r="AD96" s="176"/>
    </row>
    <row r="97" spans="1:30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66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2"/>
    </row>
    <row r="98" spans="1:30" ht="11.1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39"/>
      <c r="K98" s="140"/>
      <c r="L98" s="66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71"/>
      <c r="AD98" s="72"/>
    </row>
    <row r="99" spans="1:30" ht="11.1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69"/>
      <c r="K99" s="70"/>
      <c r="L99" s="66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71"/>
      <c r="AD99" s="72"/>
    </row>
    <row r="100" spans="1:30" ht="11.1" customHeight="1">
      <c r="A100" s="87">
        <v>3</v>
      </c>
      <c r="B100" s="141" t="s">
        <v>59</v>
      </c>
      <c r="C100" s="160" t="s">
        <v>362</v>
      </c>
      <c r="D100" s="70">
        <v>3.1</v>
      </c>
      <c r="E100" s="70">
        <v>3.5</v>
      </c>
      <c r="F100" s="70">
        <v>5.5</v>
      </c>
      <c r="G100" s="70">
        <v>4.4000000000000004</v>
      </c>
      <c r="H100" s="70">
        <v>4.9000000000000004</v>
      </c>
      <c r="I100" s="70">
        <v>5</v>
      </c>
      <c r="J100" s="69"/>
      <c r="K100" s="70"/>
      <c r="L100" s="66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71"/>
      <c r="AD100" s="72"/>
    </row>
    <row r="101" spans="1:30" ht="11.1" customHeight="1">
      <c r="A101" s="87">
        <v>4</v>
      </c>
      <c r="B101" s="141" t="s">
        <v>219</v>
      </c>
      <c r="C101" s="160" t="s">
        <v>360</v>
      </c>
      <c r="D101" s="98">
        <v>0.14000000000000001</v>
      </c>
      <c r="E101" s="98">
        <v>0.14000000000000001</v>
      </c>
      <c r="F101" s="98">
        <v>0.26</v>
      </c>
      <c r="G101" s="98">
        <v>0.27</v>
      </c>
      <c r="H101" s="98">
        <v>0.46</v>
      </c>
      <c r="I101" s="98">
        <v>0.5</v>
      </c>
      <c r="J101" s="97"/>
      <c r="K101" s="98"/>
      <c r="L101" s="66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71"/>
      <c r="AD101" s="72"/>
    </row>
    <row r="102" spans="1:30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6"/>
      <c r="K102" s="68"/>
      <c r="L102" s="66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2"/>
    </row>
    <row r="103" spans="1:30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6"/>
      <c r="K103" s="68"/>
      <c r="L103" s="66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2"/>
    </row>
    <row r="104" spans="1:30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6"/>
      <c r="K104" s="68"/>
      <c r="L104" s="66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2"/>
    </row>
    <row r="105" spans="1:30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49"/>
      <c r="K105" s="110"/>
      <c r="L105" s="66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2"/>
    </row>
    <row r="106" spans="1:30" ht="11.1" customHeight="1"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30" ht="11.1" customHeight="1"/>
    <row r="108" spans="1:30" ht="11.1" customHeight="1"/>
    <row r="109" spans="1:30" ht="11.1" customHeight="1"/>
    <row r="110" spans="1:30" ht="11.1" customHeight="1"/>
    <row r="111" spans="1:30" ht="11.1" customHeight="1"/>
    <row r="112" spans="1:30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0" ht="11.1" customHeight="1" thickBot="1"/>
    <row r="130" spans="1:30" ht="11.1" customHeight="1" thickTop="1">
      <c r="A130" s="197">
        <v>45748</v>
      </c>
      <c r="B130" s="197"/>
      <c r="C130" s="198">
        <v>45839</v>
      </c>
      <c r="D130" s="198"/>
      <c r="E130" s="150"/>
      <c r="F130" s="113"/>
      <c r="G130" s="113"/>
      <c r="H130" s="113"/>
      <c r="I130" s="113"/>
      <c r="J130" s="113"/>
      <c r="K130" s="113"/>
      <c r="L130" s="114"/>
      <c r="M130" s="66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115"/>
      <c r="AD130" s="32"/>
    </row>
  </sheetData>
  <mergeCells count="22">
    <mergeCell ref="A130:B130"/>
    <mergeCell ref="C130:D130"/>
    <mergeCell ref="J4:J5"/>
    <mergeCell ref="A2:B2"/>
    <mergeCell ref="C2:D2"/>
    <mergeCell ref="A68:B68"/>
    <mergeCell ref="C68:D68"/>
    <mergeCell ref="D4:D5"/>
    <mergeCell ref="I6:I7"/>
    <mergeCell ref="F6:F7"/>
    <mergeCell ref="H6:H7"/>
    <mergeCell ref="G6:G7"/>
    <mergeCell ref="D6:D7"/>
    <mergeCell ref="E6:E7"/>
    <mergeCell ref="I4:I5"/>
    <mergeCell ref="H4:H5"/>
    <mergeCell ref="G4:G5"/>
    <mergeCell ref="E4:E5"/>
    <mergeCell ref="F4:F5"/>
    <mergeCell ref="K4:K5"/>
    <mergeCell ref="J6:J7"/>
    <mergeCell ref="K6:K7"/>
  </mergeCells>
  <phoneticPr fontId="2"/>
  <conditionalFormatting sqref="D17:E17 G17:K17">
    <cfRule type="beginsWith" dxfId="130" priority="1494" operator="beginsWith" text="検出">
      <formula>LEFT(D17,LEN("検出"))="検出"</formula>
    </cfRule>
  </conditionalFormatting>
  <conditionalFormatting sqref="D64:E64 G64:I64">
    <cfRule type="notContainsText" dxfId="129" priority="1797" operator="notContains" text="異常なし">
      <formula>ISERROR(SEARCH("異常なし",D64))</formula>
    </cfRule>
  </conditionalFormatting>
  <conditionalFormatting sqref="D104:E105 G104:K105">
    <cfRule type="beginsWith" dxfId="128" priority="1493" operator="beginsWith" text="検出">
      <formula>LEFT(D104,LEN("検出"))="検出"</formula>
    </cfRule>
  </conditionalFormatting>
  <conditionalFormatting sqref="D16:I105">
    <cfRule type="containsBlanks" dxfId="127" priority="4">
      <formula>LEN(TRIM(D16))=0</formula>
    </cfRule>
    <cfRule type="endsWith" dxfId="126" priority="38" operator="endsWith" text="未満">
      <formula>RIGHT(D16,LEN("未満"))="未満"</formula>
    </cfRule>
  </conditionalFormatting>
  <conditionalFormatting sqref="D63:I63">
    <cfRule type="containsText" dxfId="125" priority="136" operator="containsText" text="あり">
      <formula>NOT(ISERROR(SEARCH("あり",D63)))</formula>
    </cfRule>
  </conditionalFormatting>
  <conditionalFormatting sqref="D64:I64">
    <cfRule type="expression" dxfId="124" priority="1">
      <formula>D$64=""</formula>
    </cfRule>
  </conditionalFormatting>
  <conditionalFormatting sqref="D20:K22 D32:K35 D40:K42">
    <cfRule type="containsText" dxfId="123" priority="12" operator="containsText" text="0.001未満">
      <formula>NOT(ISERROR(SEARCH("0.001未満",D20)))</formula>
    </cfRule>
  </conditionalFormatting>
  <conditionalFormatting sqref="F17">
    <cfRule type="beginsWith" dxfId="122" priority="11" operator="beginsWith" text="検出">
      <formula>LEFT(F17,LEN("検出"))="検出"</formula>
    </cfRule>
  </conditionalFormatting>
  <conditionalFormatting sqref="F21">
    <cfRule type="containsText" dxfId="121" priority="6" operator="containsText" text="0.001未満">
      <formula>NOT(ISERROR(SEARCH("0.001未満",F21)))</formula>
    </cfRule>
  </conditionalFormatting>
  <conditionalFormatting sqref="F64">
    <cfRule type="notContainsText" dxfId="120" priority="5" operator="notContains" text="異常なし">
      <formula>ISERROR(SEARCH("異常なし",F64))</formula>
    </cfRule>
  </conditionalFormatting>
  <conditionalFormatting sqref="F104:F105">
    <cfRule type="beginsWith" dxfId="119" priority="7" operator="beginsWith" text="検出">
      <formula>LEFT(F104,LEN("検出"))="検出"</formula>
    </cfRule>
  </conditionalFormatting>
  <conditionalFormatting sqref="I21">
    <cfRule type="containsText" dxfId="118" priority="1299" operator="containsText" text="0.001未満">
      <formula>NOT(ISERROR(SEARCH("0.001未満",I21)))</formula>
    </cfRule>
  </conditionalFormatting>
  <conditionalFormatting sqref="D16:K16">
    <cfRule type="cellIs" dxfId="117" priority="2256" operator="greaterThan">
      <formula>#REF!</formula>
    </cfRule>
    <cfRule type="cellIs" dxfId="116" priority="2257" operator="greaterThan">
      <formula>#REF!</formula>
    </cfRule>
  </conditionalFormatting>
  <conditionalFormatting sqref="D21:K21">
    <cfRule type="cellIs" dxfId="115" priority="2258" operator="greaterThan">
      <formula>#REF!</formula>
    </cfRule>
    <cfRule type="cellIs" dxfId="114" priority="2259" operator="greaterThan">
      <formula>#REF!</formula>
    </cfRule>
  </conditionalFormatting>
  <conditionalFormatting sqref="D54:I54">
    <cfRule type="cellIs" dxfId="113" priority="2262" operator="greaterThan">
      <formula>#REF!</formula>
    </cfRule>
    <cfRule type="cellIs" dxfId="112" priority="2263" operator="greaterThan">
      <formula>#REF!</formula>
    </cfRule>
  </conditionalFormatting>
  <conditionalFormatting sqref="D62:I62">
    <cfRule type="cellIs" dxfId="111" priority="2264" operator="notBetween">
      <formula>#REF!</formula>
      <formula>#REF!</formula>
    </cfRule>
    <cfRule type="cellIs" dxfId="110" priority="2265" operator="greaterThan">
      <formula>#REF!</formula>
    </cfRule>
  </conditionalFormatting>
  <conditionalFormatting sqref="D70:I75 D78:I81 D83:I88 D90:I95">
    <cfRule type="cellIs" dxfId="109" priority="2266" operator="greaterThan">
      <formula>#REF!</formula>
    </cfRule>
  </conditionalFormatting>
  <conditionalFormatting sqref="D72:I72 D78:I79">
    <cfRule type="cellIs" dxfId="108" priority="2267" operator="greaterThan">
      <formula>#REF!</formula>
    </cfRule>
  </conditionalFormatting>
  <conditionalFormatting sqref="D82:I82">
    <cfRule type="cellIs" dxfId="107" priority="2270" operator="notBetween">
      <formula>#REF!</formula>
      <formula>#REF!</formula>
    </cfRule>
  </conditionalFormatting>
  <conditionalFormatting sqref="D89:I89">
    <cfRule type="cellIs" dxfId="106" priority="2272" operator="notBetween">
      <formula>#REF!</formula>
      <formula>#REF!</formula>
    </cfRule>
  </conditionalFormatting>
  <conditionalFormatting sqref="D96:I96">
    <cfRule type="cellIs" dxfId="105" priority="2274" operator="greaterThan">
      <formula>#REF!</formula>
    </cfRule>
  </conditionalFormatting>
  <conditionalFormatting sqref="D18:K18">
    <cfRule type="containsText" dxfId="104" priority="2279" operator="containsText" text="0.0003未満">
      <formula>NOT(ISERROR(SEARCH("0.0003未満",D18)))</formula>
    </cfRule>
    <cfRule type="cellIs" dxfId="103" priority="2280" operator="greaterThan">
      <formula>#REF!</formula>
    </cfRule>
    <cfRule type="cellIs" dxfId="102" priority="2281" operator="greaterThan">
      <formula>#REF!</formula>
    </cfRule>
  </conditionalFormatting>
  <conditionalFormatting sqref="D19:K19">
    <cfRule type="containsText" dxfId="101" priority="2282" operator="containsText" text="0.00005未満">
      <formula>NOT(ISERROR(SEARCH("0.00005未満",D19)))</formula>
    </cfRule>
    <cfRule type="cellIs" dxfId="100" priority="2283" operator="greaterThan">
      <formula>#REF!</formula>
    </cfRule>
    <cfRule type="cellIs" dxfId="99" priority="2284" operator="greaterThan">
      <formula>#REF!</formula>
    </cfRule>
  </conditionalFormatting>
  <conditionalFormatting sqref="D20:K20">
    <cfRule type="cellIs" dxfId="98" priority="2285" operator="greaterThan">
      <formula>#REF!</formula>
    </cfRule>
    <cfRule type="cellIs" dxfId="97" priority="2286" operator="greaterThan">
      <formula>#REF!</formula>
    </cfRule>
  </conditionalFormatting>
  <conditionalFormatting sqref="D22:K22">
    <cfRule type="cellIs" dxfId="96" priority="2287" operator="greaterThan">
      <formula>#REF!</formula>
    </cfRule>
    <cfRule type="cellIs" dxfId="95" priority="2288" operator="greaterThan">
      <formula>#REF!</formula>
    </cfRule>
  </conditionalFormatting>
  <conditionalFormatting sqref="D23:K23">
    <cfRule type="containsText" dxfId="94" priority="2289" operator="containsText" text="0.005未満">
      <formula>NOT(ISERROR(SEARCH("0.005未満",D23)))</formula>
    </cfRule>
    <cfRule type="cellIs" dxfId="93" priority="2290" operator="greaterThan">
      <formula>#REF!</formula>
    </cfRule>
    <cfRule type="cellIs" dxfId="92" priority="2291" operator="greaterThan">
      <formula>#REF!</formula>
    </cfRule>
  </conditionalFormatting>
  <conditionalFormatting sqref="D24:K24">
    <cfRule type="containsText" dxfId="91" priority="2292" operator="containsText" text="0.004未満">
      <formula>NOT(ISERROR(SEARCH("0.004未満",D24)))</formula>
    </cfRule>
    <cfRule type="cellIs" dxfId="90" priority="2293" operator="greaterThan">
      <formula>#REF!</formula>
    </cfRule>
    <cfRule type="cellIs" dxfId="89" priority="2294" operator="greaterThan">
      <formula>#REF!</formula>
    </cfRule>
  </conditionalFormatting>
  <conditionalFormatting sqref="D25:K25">
    <cfRule type="containsText" dxfId="88" priority="2295" operator="containsText" text="0.001未満">
      <formula>NOT(ISERROR(SEARCH("0.001未満",D25)))</formula>
    </cfRule>
    <cfRule type="cellIs" dxfId="87" priority="2296" operator="greaterThan">
      <formula>#REF!</formula>
    </cfRule>
    <cfRule type="cellIs" dxfId="86" priority="2297" operator="greaterThan">
      <formula>#REF!</formula>
    </cfRule>
  </conditionalFormatting>
  <conditionalFormatting sqref="D26:K26">
    <cfRule type="containsText" dxfId="85" priority="2298" operator="containsText" text="0.02未満">
      <formula>NOT(ISERROR(SEARCH("0.02未満",D26)))</formula>
    </cfRule>
    <cfRule type="cellIs" dxfId="84" priority="2299" operator="greaterThan">
      <formula>#REF!</formula>
    </cfRule>
    <cfRule type="cellIs" dxfId="83" priority="2300" operator="greaterThan">
      <formula>#REF!</formula>
    </cfRule>
  </conditionalFormatting>
  <conditionalFormatting sqref="D27:K27">
    <cfRule type="containsText" dxfId="82" priority="2301" operator="containsText" text="0.05未満">
      <formula>NOT(ISERROR(SEARCH("0.05未満",D27)))</formula>
    </cfRule>
    <cfRule type="cellIs" dxfId="81" priority="2302" operator="greaterThan">
      <formula>#REF!</formula>
    </cfRule>
    <cfRule type="cellIs" dxfId="80" priority="2303" operator="greaterThan">
      <formula>#REF!</formula>
    </cfRule>
  </conditionalFormatting>
  <conditionalFormatting sqref="D28:K28">
    <cfRule type="containsText" dxfId="79" priority="2304" operator="containsText" text="0.01未満">
      <formula>NOT(ISERROR(SEARCH("0.01未満",D28)))</formula>
    </cfRule>
    <cfRule type="cellIs" dxfId="78" priority="2305" operator="greaterThan">
      <formula>#REF!</formula>
    </cfRule>
    <cfRule type="cellIs" dxfId="77" priority="2306" operator="greaterThan">
      <formula>#REF!</formula>
    </cfRule>
  </conditionalFormatting>
  <conditionalFormatting sqref="D29:K29">
    <cfRule type="containsText" dxfId="76" priority="2307" operator="containsText" text="0.0002未満">
      <formula>NOT(ISERROR(SEARCH("0.0002未満",D29)))</formula>
    </cfRule>
    <cfRule type="cellIs" dxfId="75" priority="2308" operator="greaterThan">
      <formula>#REF!</formula>
    </cfRule>
    <cfRule type="cellIs" dxfId="74" priority="2309" operator="greaterThan">
      <formula>#REF!</formula>
    </cfRule>
  </conditionalFormatting>
  <conditionalFormatting sqref="D30:K30">
    <cfRule type="containsText" dxfId="73" priority="2310" operator="containsText" text="0.001未満">
      <formula>NOT(ISERROR(SEARCH("0.001未満",D30)))</formula>
    </cfRule>
    <cfRule type="cellIs" dxfId="72" priority="2311" operator="greaterThan">
      <formula>#REF!</formula>
    </cfRule>
    <cfRule type="cellIs" dxfId="71" priority="2312" operator="greaterThan">
      <formula>#REF!</formula>
    </cfRule>
  </conditionalFormatting>
  <conditionalFormatting sqref="D31:K31">
    <cfRule type="containsText" dxfId="70" priority="2313" operator="containsText" text="0.004未満">
      <formula>NOT(ISERROR(SEARCH("0.004未満",D31)))</formula>
    </cfRule>
    <cfRule type="cellIs" dxfId="69" priority="2314" operator="greaterThan">
      <formula>#REF!</formula>
    </cfRule>
    <cfRule type="cellIs" dxfId="68" priority="2315" operator="greaterThan">
      <formula>#REF!</formula>
    </cfRule>
  </conditionalFormatting>
  <conditionalFormatting sqref="D32:K32">
    <cfRule type="cellIs" dxfId="67" priority="2316" operator="greaterThan">
      <formula>#REF!</formula>
    </cfRule>
    <cfRule type="cellIs" dxfId="66" priority="2317" operator="greaterThan">
      <formula>#REF!</formula>
    </cfRule>
  </conditionalFormatting>
  <conditionalFormatting sqref="D33:K33">
    <cfRule type="cellIs" dxfId="65" priority="2318" operator="greaterThan">
      <formula>#REF!</formula>
    </cfRule>
    <cfRule type="cellIs" dxfId="64" priority="2319" operator="greaterThan">
      <formula>#REF!</formula>
    </cfRule>
  </conditionalFormatting>
  <conditionalFormatting sqref="D34:K34">
    <cfRule type="cellIs" dxfId="63" priority="2320" operator="greaterThan">
      <formula>#REF!</formula>
    </cfRule>
    <cfRule type="cellIs" dxfId="62" priority="2321" operator="greaterThan">
      <formula>#REF!</formula>
    </cfRule>
  </conditionalFormatting>
  <conditionalFormatting sqref="D35:K35">
    <cfRule type="cellIs" dxfId="61" priority="2322" operator="greaterThan">
      <formula>#REF!</formula>
    </cfRule>
    <cfRule type="cellIs" dxfId="60" priority="2323" operator="greaterThan">
      <formula>#REF!</formula>
    </cfRule>
  </conditionalFormatting>
  <conditionalFormatting sqref="D36:K36">
    <cfRule type="containsText" dxfId="59" priority="2324" operator="containsText" text="0.05未満">
      <formula>NOT(ISERROR(SEARCH("0.05未満",D36)))</formula>
    </cfRule>
    <cfRule type="cellIs" dxfId="58" priority="2325" operator="greaterThan">
      <formula>#REF!</formula>
    </cfRule>
    <cfRule type="cellIs" dxfId="57" priority="2326" operator="greaterThan">
      <formula>#REF!</formula>
    </cfRule>
  </conditionalFormatting>
  <conditionalFormatting sqref="D37:K37">
    <cfRule type="containsText" dxfId="56" priority="2327" operator="containsText" text="0.002未満">
      <formula>NOT(ISERROR(SEARCH("0.002未満",D37)))</formula>
    </cfRule>
    <cfRule type="cellIs" dxfId="55" priority="2328" operator="greaterThan">
      <formula>#REF!</formula>
    </cfRule>
    <cfRule type="cellIs" dxfId="54" priority="2329" operator="greaterThan">
      <formula>#REF!</formula>
    </cfRule>
  </conditionalFormatting>
  <conditionalFormatting sqref="D38:K38">
    <cfRule type="containsText" dxfId="53" priority="2330" operator="containsText" text="0.001未満">
      <formula>NOT(ISERROR(SEARCH("0.001未満",D38)))</formula>
    </cfRule>
    <cfRule type="cellIs" dxfId="52" priority="2331" operator="greaterThan">
      <formula>#REF!</formula>
    </cfRule>
    <cfRule type="cellIs" dxfId="51" priority="2332" operator="greaterThan">
      <formula>#REF!</formula>
    </cfRule>
  </conditionalFormatting>
  <conditionalFormatting sqref="D39:K39">
    <cfRule type="containsText" dxfId="50" priority="2333" operator="containsText" text="0.002未満">
      <formula>NOT(ISERROR(SEARCH("0.002未満",D39)))</formula>
    </cfRule>
    <cfRule type="cellIs" dxfId="49" priority="2334" operator="greaterThan">
      <formula>#REF!</formula>
    </cfRule>
    <cfRule type="cellIs" dxfId="48" priority="2335" operator="greaterThan">
      <formula>#REF!</formula>
    </cfRule>
  </conditionalFormatting>
  <conditionalFormatting sqref="D40:K40">
    <cfRule type="cellIs" dxfId="47" priority="2336" operator="greaterThan">
      <formula>#REF!</formula>
    </cfRule>
    <cfRule type="cellIs" dxfId="46" priority="2337" operator="greaterThan">
      <formula>#REF!</formula>
    </cfRule>
  </conditionalFormatting>
  <conditionalFormatting sqref="D41:K41">
    <cfRule type="cellIs" dxfId="45" priority="2338" operator="greaterThan">
      <formula>#REF!</formula>
    </cfRule>
    <cfRule type="cellIs" dxfId="44" priority="2339" operator="greaterThan">
      <formula>#REF!</formula>
    </cfRule>
  </conditionalFormatting>
  <conditionalFormatting sqref="D42:K42">
    <cfRule type="cellIs" dxfId="43" priority="2340" operator="greaterThan">
      <formula>#REF!</formula>
    </cfRule>
    <cfRule type="cellIs" dxfId="42" priority="2341" operator="greaterThan">
      <formula>#REF!</formula>
    </cfRule>
  </conditionalFormatting>
  <conditionalFormatting sqref="D43:K43">
    <cfRule type="containsText" dxfId="41" priority="2342" operator="containsText" text="0.002未満">
      <formula>NOT(ISERROR(SEARCH("0.002未満",D43)))</formula>
    </cfRule>
    <cfRule type="cellIs" dxfId="40" priority="2343" operator="greaterThan">
      <formula>#REF!</formula>
    </cfRule>
    <cfRule type="cellIs" dxfId="39" priority="2344" operator="greaterThan">
      <formula>#REF!</formula>
    </cfRule>
  </conditionalFormatting>
  <conditionalFormatting sqref="D44:K44">
    <cfRule type="containsText" dxfId="38" priority="2345" operator="containsText" text="0.001未満">
      <formula>NOT(ISERROR(SEARCH("0.001未満",D44)))</formula>
    </cfRule>
    <cfRule type="cellIs" dxfId="37" priority="2346" operator="greaterThan">
      <formula>#REF!</formula>
    </cfRule>
    <cfRule type="cellIs" dxfId="36" priority="2347" operator="greaterThan">
      <formula>#REF!</formula>
    </cfRule>
  </conditionalFormatting>
  <conditionalFormatting sqref="D45:K45">
    <cfRule type="cellIs" dxfId="35" priority="2348" operator="greaterThan">
      <formula>#REF!</formula>
    </cfRule>
    <cfRule type="cellIs" dxfId="34" priority="2349" operator="greaterThan">
      <formula>#REF!</formula>
    </cfRule>
  </conditionalFormatting>
  <conditionalFormatting sqref="D46:K46">
    <cfRule type="cellIs" dxfId="33" priority="2350" operator="greaterThan">
      <formula>#REF!</formula>
    </cfRule>
    <cfRule type="cellIs" dxfId="32" priority="2351" operator="greaterThan">
      <formula>#REF!</formula>
    </cfRule>
  </conditionalFormatting>
  <conditionalFormatting sqref="D47:K47">
    <cfRule type="cellIs" dxfId="31" priority="2352" operator="greaterThan">
      <formula>#REF!</formula>
    </cfRule>
    <cfRule type="cellIs" dxfId="30" priority="2353" operator="greaterThan">
      <formula>#REF!</formula>
    </cfRule>
  </conditionalFormatting>
  <conditionalFormatting sqref="D48:K48">
    <cfRule type="cellIs" dxfId="29" priority="2354" operator="greaterThan">
      <formula>#REF!</formula>
    </cfRule>
    <cfRule type="cellIs" dxfId="28" priority="2355" operator="greaterThan">
      <formula>#REF!</formula>
    </cfRule>
  </conditionalFormatting>
  <conditionalFormatting sqref="D49:K49">
    <cfRule type="cellIs" dxfId="27" priority="2356" operator="greaterThan">
      <formula>#REF!</formula>
    </cfRule>
    <cfRule type="cellIs" dxfId="26" priority="2357" operator="greaterThan">
      <formula>#REF!</formula>
    </cfRule>
  </conditionalFormatting>
  <conditionalFormatting sqref="D50:K50">
    <cfRule type="cellIs" dxfId="25" priority="2358" operator="greaterThan">
      <formula>#REF!</formula>
    </cfRule>
    <cfRule type="cellIs" dxfId="24" priority="2359" operator="greaterThan">
      <formula>#REF!</formula>
    </cfRule>
  </conditionalFormatting>
  <conditionalFormatting sqref="D51:K51">
    <cfRule type="cellIs" dxfId="23" priority="2360" operator="greaterThan">
      <formula>#REF!</formula>
    </cfRule>
    <cfRule type="cellIs" dxfId="22" priority="2361" operator="greaterThan">
      <formula>#REF!</formula>
    </cfRule>
  </conditionalFormatting>
  <conditionalFormatting sqref="D52:K52">
    <cfRule type="cellIs" dxfId="21" priority="2362" operator="greaterThan">
      <formula>#REF!</formula>
    </cfRule>
    <cfRule type="cellIs" dxfId="20" priority="2363" operator="greaterThan">
      <formula>#REF!</formula>
    </cfRule>
  </conditionalFormatting>
  <conditionalFormatting sqref="D53:K53">
    <cfRule type="cellIs" dxfId="19" priority="2364" operator="greaterThan">
      <formula>#REF!</formula>
    </cfRule>
    <cfRule type="cellIs" dxfId="18" priority="2365" operator="greaterThan">
      <formula>#REF!</formula>
    </cfRule>
  </conditionalFormatting>
  <conditionalFormatting sqref="D55:K55">
    <cfRule type="cellIs" dxfId="17" priority="2366" operator="greaterThan">
      <formula>#REF!</formula>
    </cfRule>
    <cfRule type="cellIs" dxfId="16" priority="2367" operator="greaterThan">
      <formula>#REF!</formula>
    </cfRule>
  </conditionalFormatting>
  <conditionalFormatting sqref="D56:K56">
    <cfRule type="cellIs" dxfId="15" priority="2368" operator="greaterThan">
      <formula>#REF!</formula>
    </cfRule>
    <cfRule type="cellIs" dxfId="14" priority="2369" operator="greaterThan">
      <formula>#REF!</formula>
    </cfRule>
  </conditionalFormatting>
  <conditionalFormatting sqref="D57:K57">
    <cfRule type="cellIs" dxfId="13" priority="2370" operator="greaterThan">
      <formula>#REF!</formula>
    </cfRule>
    <cfRule type="cellIs" dxfId="12" priority="2371" operator="greaterThan">
      <formula>#REF!</formula>
    </cfRule>
  </conditionalFormatting>
  <conditionalFormatting sqref="D58:K58">
    <cfRule type="cellIs" dxfId="11" priority="2372" operator="greaterThan">
      <formula>#REF!</formula>
    </cfRule>
    <cfRule type="cellIs" dxfId="10" priority="2373" operator="greaterThan">
      <formula>#REF!</formula>
    </cfRule>
  </conditionalFormatting>
  <conditionalFormatting sqref="D59:K59">
    <cfRule type="cellIs" dxfId="9" priority="2374" operator="greaterThan">
      <formula>#REF!</formula>
    </cfRule>
    <cfRule type="cellIs" dxfId="8" priority="2375" operator="greaterThan">
      <formula>#REF!</formula>
    </cfRule>
  </conditionalFormatting>
  <conditionalFormatting sqref="D60:K60">
    <cfRule type="cellIs" dxfId="7" priority="2376" operator="greaterThan">
      <formula>#REF!</formula>
    </cfRule>
    <cfRule type="cellIs" dxfId="6" priority="2377" operator="greaterThan">
      <formula>#REF!</formula>
    </cfRule>
  </conditionalFormatting>
  <conditionalFormatting sqref="D61:K61">
    <cfRule type="cellIs" dxfId="5" priority="2378" operator="greaterThan">
      <formula>#REF!</formula>
    </cfRule>
    <cfRule type="cellIs" dxfId="4" priority="2379" operator="greaterThan">
      <formula>#REF!</formula>
    </cfRule>
  </conditionalFormatting>
  <conditionalFormatting sqref="D65:K65">
    <cfRule type="cellIs" dxfId="3" priority="2380" operator="greaterThan">
      <formula>#REF!</formula>
    </cfRule>
    <cfRule type="cellIs" dxfId="2" priority="2381" operator="greaterThan">
      <formula>#REF!</formula>
    </cfRule>
  </conditionalFormatting>
  <conditionalFormatting sqref="D66:K66">
    <cfRule type="cellIs" dxfId="1" priority="2382" operator="greaterThan">
      <formula>#REF!</formula>
    </cfRule>
    <cfRule type="cellIs" dxfId="0" priority="2383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"/>
  <cols>
    <col min="1" max="1" width="3.09765625" style="31" customWidth="1"/>
    <col min="2" max="2" width="21.69921875" style="31" customWidth="1"/>
    <col min="3" max="3" width="6" style="31" customWidth="1"/>
    <col min="4" max="25" width="9.69921875" style="32" customWidth="1"/>
    <col min="26" max="42" width="5.59765625" style="31" hidden="1" customWidth="1"/>
    <col min="43" max="43" width="11.59765625" style="33" hidden="1" customWidth="1"/>
    <col min="44" max="44" width="3.09765625" style="33" customWidth="1"/>
    <col min="45" max="45" width="27.59765625" style="31" bestFit="1" customWidth="1"/>
    <col min="46" max="16384" width="9" style="31"/>
  </cols>
  <sheetData>
    <row r="1" spans="1:47">
      <c r="B1" s="31">
        <v>45839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0.8">
      <c r="A2" s="211"/>
      <c r="B2" s="211"/>
      <c r="C2" s="202"/>
      <c r="D2" s="20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99999999999999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12" t="s">
        <v>349</v>
      </c>
      <c r="E4" s="213"/>
      <c r="F4" s="216" t="s">
        <v>377</v>
      </c>
      <c r="G4" s="217"/>
      <c r="H4" s="222" t="s">
        <v>373</v>
      </c>
      <c r="I4" s="223"/>
      <c r="J4" s="222" t="s">
        <v>351</v>
      </c>
      <c r="K4" s="223"/>
      <c r="L4" s="222" t="s">
        <v>354</v>
      </c>
      <c r="M4" s="223"/>
      <c r="N4" s="222" t="s">
        <v>356</v>
      </c>
      <c r="O4" s="223"/>
      <c r="P4" s="216"/>
      <c r="Q4" s="220"/>
      <c r="R4" s="222"/>
      <c r="S4" s="223"/>
      <c r="T4" s="222"/>
      <c r="U4" s="223"/>
      <c r="V4" s="222"/>
      <c r="W4" s="223"/>
      <c r="X4" s="222"/>
      <c r="Y4" s="226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14"/>
      <c r="E5" s="215"/>
      <c r="F5" s="218"/>
      <c r="G5" s="219"/>
      <c r="H5" s="224"/>
      <c r="I5" s="225"/>
      <c r="J5" s="224"/>
      <c r="K5" s="225"/>
      <c r="L5" s="224"/>
      <c r="M5" s="225"/>
      <c r="N5" s="224"/>
      <c r="O5" s="225"/>
      <c r="P5" s="218"/>
      <c r="Q5" s="221"/>
      <c r="R5" s="224"/>
      <c r="S5" s="225"/>
      <c r="T5" s="224"/>
      <c r="U5" s="225"/>
      <c r="V5" s="224"/>
      <c r="W5" s="225"/>
      <c r="X5" s="224"/>
      <c r="Y5" s="22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09"/>
      <c r="E6" s="43"/>
      <c r="F6" s="193"/>
      <c r="G6" s="44"/>
      <c r="H6" s="205"/>
      <c r="I6" s="43"/>
      <c r="J6" s="205"/>
      <c r="K6" s="43"/>
      <c r="L6" s="207"/>
      <c r="M6" s="43"/>
      <c r="N6" s="205"/>
      <c r="O6" s="43"/>
      <c r="P6" s="207"/>
      <c r="Q6" s="43"/>
      <c r="R6" s="205"/>
      <c r="S6" s="43"/>
      <c r="T6" s="179"/>
      <c r="U6" s="43"/>
      <c r="V6" s="191"/>
      <c r="W6" s="43"/>
      <c r="X6" s="19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0"/>
      <c r="E7" s="48" t="s">
        <v>124</v>
      </c>
      <c r="F7" s="194"/>
      <c r="G7" s="49" t="s">
        <v>124</v>
      </c>
      <c r="H7" s="206"/>
      <c r="I7" s="48" t="s">
        <v>124</v>
      </c>
      <c r="J7" s="206"/>
      <c r="K7" s="48" t="s">
        <v>124</v>
      </c>
      <c r="L7" s="208"/>
      <c r="M7" s="48" t="s">
        <v>124</v>
      </c>
      <c r="N7" s="206"/>
      <c r="O7" s="48" t="s">
        <v>124</v>
      </c>
      <c r="P7" s="208"/>
      <c r="Q7" s="48" t="s">
        <v>124</v>
      </c>
      <c r="R7" s="206"/>
      <c r="S7" s="48" t="s">
        <v>124</v>
      </c>
      <c r="T7" s="180"/>
      <c r="U7" s="48" t="s">
        <v>124</v>
      </c>
      <c r="V7" s="192"/>
      <c r="W7" s="48" t="s">
        <v>124</v>
      </c>
      <c r="X7" s="19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20250710</v>
      </c>
      <c r="E9" s="59" t="str">
        <f>IF(手入力!C3="",REPLACE(D9,5,0,"/"),REPLACE(手入力!C3,5,0,"/"))</f>
        <v>2025/0710</v>
      </c>
      <c r="F9" s="58">
        <v>20250710</v>
      </c>
      <c r="G9" s="59" t="str">
        <f>IF(手入力!D3="",REPLACE(F9,5,0,"/"),REPLACE(手入力!D3,5,0,"/"))</f>
        <v>2025/0710</v>
      </c>
      <c r="H9" s="58">
        <v>20250710</v>
      </c>
      <c r="I9" s="59" t="str">
        <f>IF(手入力!E3="",REPLACE(H9,5,0,"/"),REPLACE(手入力!E3,5,0,"/"))</f>
        <v>2025/0710</v>
      </c>
      <c r="J9" s="58">
        <v>20250710</v>
      </c>
      <c r="K9" s="59" t="str">
        <f>IF(手入力!F3="",REPLACE(J9,5,0,"/"),REPLACE(手入力!F3,5,0,"/"))</f>
        <v>2025/0710</v>
      </c>
      <c r="L9" s="58">
        <v>20250710</v>
      </c>
      <c r="M9" s="59" t="str">
        <f>IF(手入力!G3="",REPLACE(L9,5,0,"/"),REPLACE(手入力!G3,5,0,"/"))</f>
        <v>2025/0710</v>
      </c>
      <c r="N9" s="58">
        <v>20250710</v>
      </c>
      <c r="O9" s="59" t="str">
        <f>IF(手入力!H3="",REPLACE(N9,5,0,"/"),REPLACE(手入力!H3,5,0,"/"))</f>
        <v>2025/0710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1045</v>
      </c>
      <c r="E10" s="67" t="str">
        <f>TEXT(D10,"0000")</f>
        <v>1045</v>
      </c>
      <c r="F10" s="68">
        <v>1030</v>
      </c>
      <c r="G10" s="67" t="str">
        <f>TEXT(F10,"0000")</f>
        <v>1030</v>
      </c>
      <c r="H10" s="68">
        <v>1108</v>
      </c>
      <c r="I10" s="67" t="str">
        <f>TEXT(H10,"0000")</f>
        <v>1108</v>
      </c>
      <c r="J10" s="68">
        <v>930</v>
      </c>
      <c r="K10" s="67" t="str">
        <f>TEXT(J10,"0000")</f>
        <v>0930</v>
      </c>
      <c r="L10" s="68">
        <v>1008</v>
      </c>
      <c r="M10" s="67" t="str">
        <f>TEXT(L10,"0000")</f>
        <v>1008</v>
      </c>
      <c r="N10" s="68">
        <v>955</v>
      </c>
      <c r="O10" s="67" t="str">
        <f>TEXT(N10,"0000")</f>
        <v>0955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9</v>
      </c>
      <c r="F11" s="68" t="str">
        <f>IF(F$9=0,"",HLOOKUP(G11,天気タグ!$B$3:$AG$39,35))</f>
        <v>晴/曇</v>
      </c>
      <c r="G11" s="68">
        <f>IF(G9=0,"",(RIGHT(G9,2))-1)</f>
        <v>9</v>
      </c>
      <c r="H11" s="68" t="str">
        <f>IF(H$9=0,"",HLOOKUP(I11,天気タグ!$B$3:$AG$39,35))</f>
        <v>晴/曇</v>
      </c>
      <c r="I11" s="68">
        <f>IF(I9=0,"",(RIGHT(I9,2))-1)</f>
        <v>9</v>
      </c>
      <c r="J11" s="68" t="str">
        <f>IF(J$9=0,"",HLOOKUP(K11,天気タグ!$B$3:$AG$39,35))</f>
        <v>晴/曇</v>
      </c>
      <c r="K11" s="68">
        <f>IF(K9=0,"",(RIGHT(K9,2))-1)</f>
        <v>9</v>
      </c>
      <c r="L11" s="68" t="str">
        <f>IF(L$9=0,"",HLOOKUP(M11,天気タグ!$B$3:$AG$39,35))</f>
        <v>晴/曇</v>
      </c>
      <c r="M11" s="68">
        <f>IF(M9=0,"",(RIGHT(M9,2))-1)</f>
        <v>9</v>
      </c>
      <c r="N11" s="68" t="str">
        <f>IF(N$9=0,"",HLOOKUP(O11,天気タグ!$B$3:$AG$39,35))</f>
        <v>晴/曇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10</v>
      </c>
      <c r="F12" s="68" t="str">
        <f>IF(F$9=0,"",HLOOKUP(G12,天気タグ!$B$3:$AG$39,35))</f>
        <v>晴|曇</v>
      </c>
      <c r="G12" s="68">
        <f>IF(G9=0,"",RIGHT(G9,2)*1)</f>
        <v>10</v>
      </c>
      <c r="H12" s="68" t="str">
        <f>IF(H$9=0,"",HLOOKUP(I12,天気タグ!$B$3:$AG$39,35))</f>
        <v>晴|曇</v>
      </c>
      <c r="I12" s="68">
        <f>IF(I9=0,"",RIGHT(I9,2)*1)</f>
        <v>10</v>
      </c>
      <c r="J12" s="68" t="str">
        <f>IF(J$9=0,"",HLOOKUP(K12,天気タグ!$B$3:$AG$39,35))</f>
        <v>晴|曇</v>
      </c>
      <c r="K12" s="68">
        <f>IF(K9=0,"",RIGHT(K9,2)*1)</f>
        <v>10</v>
      </c>
      <c r="L12" s="68" t="str">
        <f>IF(L$9=0,"",HLOOKUP(M12,天気タグ!$B$3:$AG$39,35))</f>
        <v>晴|曇</v>
      </c>
      <c r="M12" s="68">
        <f>IF(M9=0,"",RIGHT(M9,2)*1)</f>
        <v>10</v>
      </c>
      <c r="N12" s="68" t="str">
        <f>IF(N$9=0,"",HLOOKUP(O12,天気タグ!$B$3:$AG$39,35))</f>
        <v>晴|曇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27.5</v>
      </c>
      <c r="E13" s="70"/>
      <c r="F13" s="70">
        <v>29.2</v>
      </c>
      <c r="G13" s="70"/>
      <c r="H13" s="70">
        <v>26.2</v>
      </c>
      <c r="I13" s="70"/>
      <c r="J13" s="70">
        <v>28.2</v>
      </c>
      <c r="K13" s="70"/>
      <c r="L13" s="70">
        <v>26.5</v>
      </c>
      <c r="M13" s="70"/>
      <c r="N13" s="70">
        <v>28.2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19.600000000000001</v>
      </c>
      <c r="E14" s="76"/>
      <c r="F14" s="77">
        <v>26.2</v>
      </c>
      <c r="G14" s="77"/>
      <c r="H14" s="77">
        <v>22.1</v>
      </c>
      <c r="I14" s="77"/>
      <c r="J14" s="77">
        <v>26.2</v>
      </c>
      <c r="K14" s="77"/>
      <c r="L14" s="77">
        <v>19.3</v>
      </c>
      <c r="M14" s="77"/>
      <c r="N14" s="77">
        <v>24.3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0.14000000000000001</v>
      </c>
      <c r="E26" s="98"/>
      <c r="F26" s="98">
        <v>0.14000000000000001</v>
      </c>
      <c r="G26" s="98"/>
      <c r="H26" s="68">
        <v>0.26</v>
      </c>
      <c r="I26" s="98"/>
      <c r="J26" s="68">
        <v>0.27</v>
      </c>
      <c r="K26" s="98"/>
      <c r="L26" s="68">
        <v>0.46</v>
      </c>
      <c r="M26" s="98"/>
      <c r="N26" s="68">
        <v>0.5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0.06</v>
      </c>
      <c r="E36" s="98"/>
      <c r="F36" s="98">
        <v>0.05</v>
      </c>
      <c r="G36" s="98"/>
      <c r="H36" s="68">
        <v>0.09</v>
      </c>
      <c r="I36" s="98"/>
      <c r="J36" s="68">
        <v>0.09</v>
      </c>
      <c r="K36" s="98"/>
      <c r="L36" s="68">
        <v>0.25</v>
      </c>
      <c r="M36" s="98"/>
      <c r="N36" s="68">
        <v>0.25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65" t="e">
        <f t="shared" ref="E38:Y40" si="10">D38/1000</f>
        <v>#VALUE!</v>
      </c>
      <c r="F38" s="96" t="s">
        <v>381</v>
      </c>
      <c r="G38" s="165" t="e">
        <f t="shared" si="10"/>
        <v>#VALUE!</v>
      </c>
      <c r="H38" s="68" t="s">
        <v>381</v>
      </c>
      <c r="I38" s="165" t="e">
        <f t="shared" ref="I38:I40" si="11">H38/1000</f>
        <v>#VALUE!</v>
      </c>
      <c r="J38" s="68" t="s">
        <v>381</v>
      </c>
      <c r="K38" s="165" t="e">
        <f t="shared" si="10"/>
        <v>#VALUE!</v>
      </c>
      <c r="L38" s="68" t="s">
        <v>381</v>
      </c>
      <c r="M38" s="165" t="e">
        <f t="shared" si="10"/>
        <v>#VALUE!</v>
      </c>
      <c r="N38" s="68" t="s">
        <v>381</v>
      </c>
      <c r="O38" s="165" t="e">
        <f t="shared" si="10"/>
        <v>#VALUE!</v>
      </c>
      <c r="P38" s="68"/>
      <c r="Q38" s="165">
        <f>P38/1000</f>
        <v>0</v>
      </c>
      <c r="R38" s="68"/>
      <c r="S38" s="165">
        <f t="shared" si="10"/>
        <v>0</v>
      </c>
      <c r="T38" s="68"/>
      <c r="U38" s="165">
        <f t="shared" si="10"/>
        <v>0</v>
      </c>
      <c r="V38" s="68"/>
      <c r="W38" s="165">
        <f t="shared" si="10"/>
        <v>0</v>
      </c>
      <c r="X38" s="68"/>
      <c r="Y38" s="16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65" t="e">
        <f t="shared" si="10"/>
        <v>#VALUE!</v>
      </c>
      <c r="F40" s="96" t="s">
        <v>381</v>
      </c>
      <c r="G40" s="165" t="e">
        <f t="shared" si="10"/>
        <v>#VALUE!</v>
      </c>
      <c r="H40" s="68" t="s">
        <v>381</v>
      </c>
      <c r="I40" s="165" t="e">
        <f t="shared" si="11"/>
        <v>#VALUE!</v>
      </c>
      <c r="J40" s="68" t="s">
        <v>381</v>
      </c>
      <c r="K40" s="165" t="e">
        <f t="shared" si="10"/>
        <v>#VALUE!</v>
      </c>
      <c r="L40" s="68" t="s">
        <v>381</v>
      </c>
      <c r="M40" s="165" t="e">
        <f t="shared" si="10"/>
        <v>#VALUE!</v>
      </c>
      <c r="N40" s="68" t="s">
        <v>381</v>
      </c>
      <c r="O40" s="165" t="e">
        <f t="shared" si="10"/>
        <v>#VALUE!</v>
      </c>
      <c r="P40" s="68"/>
      <c r="Q40" s="165">
        <f>P40/1000</f>
        <v>0</v>
      </c>
      <c r="R40" s="68"/>
      <c r="S40" s="165">
        <f t="shared" si="10"/>
        <v>0</v>
      </c>
      <c r="T40" s="68"/>
      <c r="U40" s="165">
        <f t="shared" si="10"/>
        <v>0</v>
      </c>
      <c r="V40" s="68"/>
      <c r="W40" s="165">
        <f t="shared" si="10"/>
        <v>0</v>
      </c>
      <c r="X40" s="68"/>
      <c r="Y40" s="16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65" t="e">
        <f t="shared" ref="E44:Y45" si="12">D44/1000</f>
        <v>#VALUE!</v>
      </c>
      <c r="F44" s="96" t="s">
        <v>381</v>
      </c>
      <c r="G44" s="165" t="e">
        <f t="shared" si="12"/>
        <v>#VALUE!</v>
      </c>
      <c r="H44" s="68" t="s">
        <v>381</v>
      </c>
      <c r="I44" s="165" t="e">
        <f t="shared" ref="I44:I45" si="13">H44/1000</f>
        <v>#VALUE!</v>
      </c>
      <c r="J44" s="68" t="s">
        <v>381</v>
      </c>
      <c r="K44" s="165" t="e">
        <f t="shared" si="12"/>
        <v>#VALUE!</v>
      </c>
      <c r="L44" s="68" t="s">
        <v>381</v>
      </c>
      <c r="M44" s="165" t="e">
        <f t="shared" si="12"/>
        <v>#VALUE!</v>
      </c>
      <c r="N44" s="68" t="s">
        <v>381</v>
      </c>
      <c r="O44" s="165" t="e">
        <f t="shared" si="12"/>
        <v>#VALUE!</v>
      </c>
      <c r="P44" s="68"/>
      <c r="Q44" s="165">
        <f>P44/1000</f>
        <v>0</v>
      </c>
      <c r="R44" s="68"/>
      <c r="S44" s="165">
        <f t="shared" si="12"/>
        <v>0</v>
      </c>
      <c r="T44" s="68"/>
      <c r="U44" s="165">
        <f t="shared" si="12"/>
        <v>0</v>
      </c>
      <c r="V44" s="68"/>
      <c r="W44" s="165">
        <f t="shared" si="12"/>
        <v>0</v>
      </c>
      <c r="X44" s="68"/>
      <c r="Y44" s="16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65" t="e">
        <f t="shared" si="12"/>
        <v>#VALUE!</v>
      </c>
      <c r="F45" s="96" t="s">
        <v>381</v>
      </c>
      <c r="G45" s="165" t="e">
        <f t="shared" si="12"/>
        <v>#VALUE!</v>
      </c>
      <c r="H45" s="68" t="s">
        <v>381</v>
      </c>
      <c r="I45" s="165" t="e">
        <f t="shared" si="13"/>
        <v>#VALUE!</v>
      </c>
      <c r="J45" s="68" t="s">
        <v>381</v>
      </c>
      <c r="K45" s="165" t="e">
        <f t="shared" si="12"/>
        <v>#VALUE!</v>
      </c>
      <c r="L45" s="68" t="s">
        <v>381</v>
      </c>
      <c r="M45" s="165" t="e">
        <f t="shared" si="12"/>
        <v>#VALUE!</v>
      </c>
      <c r="N45" s="68" t="s">
        <v>381</v>
      </c>
      <c r="O45" s="165" t="e">
        <f t="shared" si="12"/>
        <v>#VALUE!</v>
      </c>
      <c r="P45" s="68"/>
      <c r="Q45" s="165">
        <f>P45/1000</f>
        <v>0</v>
      </c>
      <c r="R45" s="68"/>
      <c r="S45" s="165">
        <f t="shared" si="12"/>
        <v>0</v>
      </c>
      <c r="T45" s="68"/>
      <c r="U45" s="165">
        <f t="shared" si="12"/>
        <v>0</v>
      </c>
      <c r="V45" s="68"/>
      <c r="W45" s="165">
        <f t="shared" si="12"/>
        <v>0</v>
      </c>
      <c r="X45" s="68"/>
      <c r="Y45" s="16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6.6</v>
      </c>
      <c r="I53" s="70"/>
      <c r="J53" s="68">
        <v>4.8</v>
      </c>
      <c r="K53" s="70"/>
      <c r="L53" s="68">
        <v>3.1</v>
      </c>
      <c r="M53" s="70"/>
      <c r="N53" s="68">
        <v>3.1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>
        <v>0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0.3</v>
      </c>
      <c r="G61" s="70"/>
      <c r="H61" s="68">
        <v>0.4</v>
      </c>
      <c r="I61" s="70"/>
      <c r="J61" s="68">
        <v>0.6</v>
      </c>
      <c r="K61" s="70"/>
      <c r="L61" s="68">
        <v>0.5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7.3</v>
      </c>
      <c r="G62" s="70"/>
      <c r="H62" s="68">
        <v>7.1</v>
      </c>
      <c r="I62" s="70"/>
      <c r="J62" s="68">
        <v>7.1</v>
      </c>
      <c r="K62" s="70"/>
      <c r="L62" s="68">
        <v>7.3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28"/>
      <c r="B68" s="22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0.4</v>
      </c>
      <c r="G81" s="70"/>
      <c r="H81" s="70">
        <v>1</v>
      </c>
      <c r="I81" s="70"/>
      <c r="J81" s="70">
        <v>0.6</v>
      </c>
      <c r="K81" s="70"/>
      <c r="L81" s="70">
        <v>0.4</v>
      </c>
      <c r="M81" s="70"/>
      <c r="N81" s="70">
        <v>0.4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65" t="e">
        <f t="shared" ref="E83" si="18">D83/1000</f>
        <v>#VALUE!</v>
      </c>
      <c r="F83" s="96" t="s">
        <v>381</v>
      </c>
      <c r="G83" s="165" t="e">
        <f t="shared" ref="G83" si="19">F83/1000</f>
        <v>#VALUE!</v>
      </c>
      <c r="H83" s="96" t="s">
        <v>381</v>
      </c>
      <c r="I83" s="165" t="e">
        <f t="shared" ref="I83" si="20">H83/1000</f>
        <v>#VALUE!</v>
      </c>
      <c r="J83" s="96" t="s">
        <v>381</v>
      </c>
      <c r="K83" s="165" t="e">
        <f t="shared" ref="K83" si="21">J83/1000</f>
        <v>#VALUE!</v>
      </c>
      <c r="L83" s="96" t="s">
        <v>381</v>
      </c>
      <c r="M83" s="165" t="e">
        <f t="shared" ref="M83" si="22">L83/1000</f>
        <v>#VALUE!</v>
      </c>
      <c r="N83" s="96" t="s">
        <v>381</v>
      </c>
      <c r="O83" s="165" t="e">
        <f t="shared" ref="O83" si="23">N83/1000</f>
        <v>#VALUE!</v>
      </c>
      <c r="P83" s="68"/>
      <c r="Q83" s="165">
        <f t="shared" ref="Q83" si="24">P83/1000</f>
        <v>0</v>
      </c>
      <c r="R83" s="96"/>
      <c r="S83" s="165">
        <f t="shared" ref="S83" si="25">R83/1000</f>
        <v>0</v>
      </c>
      <c r="T83" s="96"/>
      <c r="U83" s="165">
        <f t="shared" ref="U83" si="26">T83/1000</f>
        <v>0</v>
      </c>
      <c r="V83" s="96"/>
      <c r="W83" s="165">
        <f t="shared" ref="W83" si="27">V83/1000</f>
        <v>0</v>
      </c>
      <c r="X83" s="96"/>
      <c r="Y83" s="16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7.3</v>
      </c>
      <c r="G91" s="70"/>
      <c r="H91" s="70">
        <v>7.1</v>
      </c>
      <c r="I91" s="70"/>
      <c r="J91" s="70">
        <v>7.1</v>
      </c>
      <c r="K91" s="70"/>
      <c r="L91" s="70">
        <v>7.3</v>
      </c>
      <c r="M91" s="70"/>
      <c r="N91" s="70">
        <v>7.2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65" t="e">
        <f t="shared" ref="E95" si="29">D95/1000</f>
        <v>#VALUE!</v>
      </c>
      <c r="F95" s="130" t="s">
        <v>381</v>
      </c>
      <c r="G95" s="165" t="e">
        <f t="shared" ref="G95" si="30">F95/1000</f>
        <v>#VALUE!</v>
      </c>
      <c r="H95" s="130" t="s">
        <v>381</v>
      </c>
      <c r="I95" s="165" t="e">
        <f t="shared" ref="I95" si="31">H95/1000</f>
        <v>#VALUE!</v>
      </c>
      <c r="J95" s="130" t="s">
        <v>381</v>
      </c>
      <c r="K95" s="165" t="e">
        <f t="shared" ref="K95" si="32">J95/1000</f>
        <v>#VALUE!</v>
      </c>
      <c r="L95" s="130" t="s">
        <v>381</v>
      </c>
      <c r="M95" s="165" t="e">
        <f t="shared" ref="M95" si="33">L95/1000</f>
        <v>#VALUE!</v>
      </c>
      <c r="N95" s="130" t="s">
        <v>381</v>
      </c>
      <c r="O95" s="165" t="e">
        <f t="shared" ref="O95" si="34">N95/1000</f>
        <v>#VALUE!</v>
      </c>
      <c r="P95" s="131"/>
      <c r="Q95" s="165">
        <f t="shared" ref="Q95" si="35">P95/1000</f>
        <v>0</v>
      </c>
      <c r="R95" s="130"/>
      <c r="S95" s="165">
        <f t="shared" ref="S95" si="36">R95/1000</f>
        <v>0</v>
      </c>
      <c r="T95" s="130"/>
      <c r="U95" s="165">
        <f t="shared" ref="U95" si="37">T95/1000</f>
        <v>0</v>
      </c>
      <c r="V95" s="130"/>
      <c r="W95" s="165">
        <f t="shared" ref="W95" si="38">V95/1000</f>
        <v>0</v>
      </c>
      <c r="X95" s="130"/>
      <c r="Y95" s="16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381</v>
      </c>
      <c r="E96" s="16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6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3.1</v>
      </c>
      <c r="E100" s="69"/>
      <c r="F100" s="70">
        <v>3.5</v>
      </c>
      <c r="G100" s="70"/>
      <c r="H100" s="70">
        <v>5.5</v>
      </c>
      <c r="I100" s="70"/>
      <c r="J100" s="70">
        <v>4.4000000000000004</v>
      </c>
      <c r="K100" s="70"/>
      <c r="L100" s="70">
        <v>4.9000000000000004</v>
      </c>
      <c r="M100" s="70"/>
      <c r="N100" s="70">
        <v>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0.14000000000000001</v>
      </c>
      <c r="E101" s="69"/>
      <c r="F101" s="70">
        <v>0.14000000000000001</v>
      </c>
      <c r="G101" s="70"/>
      <c r="H101" s="70">
        <v>0.26</v>
      </c>
      <c r="I101" s="70"/>
      <c r="J101" s="70">
        <v>0.27</v>
      </c>
      <c r="K101" s="70"/>
      <c r="L101" s="70">
        <v>0.46</v>
      </c>
      <c r="M101" s="70"/>
      <c r="N101" s="70">
        <v>0.5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28"/>
      <c r="B132" s="228"/>
      <c r="C132" s="198"/>
      <c r="D132" s="198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19921875" customWidth="1"/>
    <col min="4" max="4" width="13" bestFit="1" customWidth="1"/>
    <col min="5" max="5" width="11.19921875" customWidth="1"/>
    <col min="6" max="6" width="13" bestFit="1" customWidth="1"/>
    <col min="7" max="7" width="11.19921875" bestFit="1" customWidth="1"/>
    <col min="8" max="8" width="13" bestFit="1" customWidth="1"/>
    <col min="9" max="9" width="11.19921875" bestFit="1" customWidth="1"/>
  </cols>
  <sheetData>
    <row r="1" spans="1:8">
      <c r="B1" s="177">
        <v>45839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78">
        <v>45839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45840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45841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45842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45843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45844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45845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45846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45847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45848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45849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45850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45851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45852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45853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45854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45855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45856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45857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45858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45859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45860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45861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45862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45863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45864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45865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45866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45867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45868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45869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0" t="s">
        <v>229</v>
      </c>
      <c r="C2" s="231"/>
      <c r="D2" s="229" t="s">
        <v>314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t="s">
        <v>234</v>
      </c>
      <c r="S2" t="s">
        <v>236</v>
      </c>
      <c r="T2" s="229" t="s">
        <v>243</v>
      </c>
      <c r="U2" s="229"/>
      <c r="V2" s="229"/>
      <c r="W2" s="229"/>
      <c r="X2" s="229"/>
      <c r="Y2" s="229"/>
      <c r="Z2" s="229"/>
      <c r="AA2" t="s">
        <v>248</v>
      </c>
      <c r="AR2" s="229" t="s">
        <v>264</v>
      </c>
      <c r="AS2" s="229"/>
      <c r="AT2" s="229"/>
      <c r="AU2" s="2" t="s">
        <v>269</v>
      </c>
      <c r="AV2" s="2" t="s">
        <v>271</v>
      </c>
      <c r="AW2" s="2" t="s">
        <v>273</v>
      </c>
      <c r="AX2" s="2" t="s">
        <v>274</v>
      </c>
      <c r="AY2" s="229" t="s">
        <v>277</v>
      </c>
      <c r="AZ2" s="229"/>
      <c r="BA2" s="2" t="s">
        <v>279</v>
      </c>
      <c r="BB2" s="2" t="s">
        <v>281</v>
      </c>
      <c r="BC2" s="2" t="s">
        <v>283</v>
      </c>
      <c r="BD2" s="229" t="s">
        <v>286</v>
      </c>
      <c r="BE2" s="229"/>
      <c r="BF2" s="229"/>
      <c r="BG2" s="229"/>
      <c r="BH2" s="229"/>
      <c r="BI2" s="2" t="s">
        <v>295</v>
      </c>
      <c r="BJ2" s="229" t="s">
        <v>297</v>
      </c>
      <c r="BK2" s="229"/>
      <c r="BL2" s="229" t="s">
        <v>300</v>
      </c>
      <c r="BM2" s="229"/>
      <c r="BN2" s="229"/>
      <c r="BO2" s="229"/>
      <c r="BP2" s="2" t="s">
        <v>304</v>
      </c>
      <c r="BQ2" s="2" t="s">
        <v>307</v>
      </c>
      <c r="BR2" s="2" t="s">
        <v>308</v>
      </c>
      <c r="BS2" s="2" t="s">
        <v>311</v>
      </c>
      <c r="BT2" s="229" t="s">
        <v>312</v>
      </c>
      <c r="BU2" s="229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63" t="s">
        <v>359</v>
      </c>
      <c r="CA3" s="16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29" t="s">
        <v>180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 spans="1:35" ht="18.600000000000001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2" t="s">
        <v>365</v>
      </c>
      <c r="AI3" s="171"/>
    </row>
    <row r="4" spans="1:35" ht="18.600000000000001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33"/>
      <c r="AI4" s="171"/>
    </row>
    <row r="5" spans="1:35" ht="18.600000000000001" thickBot="1">
      <c r="A5" t="s">
        <v>184</v>
      </c>
      <c r="B5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600000000000001" thickBot="1">
      <c r="A6" t="s">
        <v>185</v>
      </c>
      <c r="AH6" s="172">
        <f>INDEX(C41:AG41,MATCH(MAX(C41:AG41)+1,C41:AG41,1))</f>
        <v>1</v>
      </c>
      <c r="AI6" s="172">
        <f>AH6*1</f>
        <v>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382</v>
      </c>
      <c r="D34" t="s">
        <v>383</v>
      </c>
      <c r="E34" t="s">
        <v>384</v>
      </c>
      <c r="F34" t="s">
        <v>383</v>
      </c>
      <c r="G34" t="s">
        <v>385</v>
      </c>
      <c r="H34" t="s">
        <v>385</v>
      </c>
      <c r="I34" t="s">
        <v>386</v>
      </c>
      <c r="J34" t="s">
        <v>383</v>
      </c>
      <c r="K34" t="s">
        <v>382</v>
      </c>
      <c r="L34" t="s">
        <v>385</v>
      </c>
      <c r="M34" t="s">
        <v>383</v>
      </c>
      <c r="N34" t="s">
        <v>385</v>
      </c>
      <c r="O34" t="s">
        <v>385</v>
      </c>
      <c r="P34" t="s">
        <v>387</v>
      </c>
      <c r="Q34" t="s">
        <v>388</v>
      </c>
      <c r="R34" t="s">
        <v>386</v>
      </c>
      <c r="S34" t="s">
        <v>388</v>
      </c>
      <c r="T34" t="s">
        <v>389</v>
      </c>
      <c r="U34" t="s">
        <v>385</v>
      </c>
      <c r="V34" t="s">
        <v>385</v>
      </c>
      <c r="W34" t="s">
        <v>385</v>
      </c>
      <c r="X34" t="s">
        <v>385</v>
      </c>
      <c r="Y34" t="s">
        <v>382</v>
      </c>
      <c r="Z34" t="s">
        <v>385</v>
      </c>
      <c r="AA34" t="s">
        <v>390</v>
      </c>
      <c r="AB34" t="s">
        <v>385</v>
      </c>
      <c r="AC34" t="s">
        <v>390</v>
      </c>
      <c r="AD34" t="s">
        <v>390</v>
      </c>
      <c r="AE34" t="s">
        <v>390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曇|雨</v>
      </c>
      <c r="J37" s="2" t="str">
        <f t="shared" si="0"/>
        <v>曇|晴</v>
      </c>
      <c r="K37" s="2" t="str">
        <f t="shared" si="0"/>
        <v>晴/曇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晴/雨</v>
      </c>
      <c r="Q37" s="2" t="str">
        <f t="shared" si="0"/>
        <v>雨/曇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雨/晴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晴|曇</v>
      </c>
      <c r="Y37" s="2" t="str">
        <f t="shared" si="0"/>
        <v>晴/曇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晴|曇</v>
      </c>
      <c r="AC37" s="2" t="str">
        <f t="shared" si="0"/>
        <v>晴</v>
      </c>
      <c r="AD37" s="2" t="str">
        <f t="shared" si="0"/>
        <v>晴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5</v>
      </c>
      <c r="D41" s="2">
        <f>IF(D37="","",VLOOKUP(D37,変換!$B$31:$C$58,2,FALSE))</f>
        <v>20</v>
      </c>
      <c r="E41" s="2">
        <f>IF(E37="","",VLOOKUP(E37,変換!$B$31:$C$58,2,FALSE))</f>
        <v>2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21</v>
      </c>
      <c r="J41" s="2">
        <f>IF(J37="","",VLOOKUP(J37,変換!$B$31:$C$58,2,FALSE))</f>
        <v>20</v>
      </c>
      <c r="K41" s="2">
        <f>IF(K37="","",VLOOKUP(K37,変換!$B$31:$C$58,2,FALSE))</f>
        <v>5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6</v>
      </c>
      <c r="Q41" s="2">
        <f>IF(Q37="","",VLOOKUP(Q37,変換!$B$31:$C$58,2,FALSE))</f>
        <v>12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11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17</v>
      </c>
      <c r="Y41" s="2">
        <f>IF(Y37="","",VLOOKUP(Y37,変換!$B$31:$C$58,2,FALSE))</f>
        <v>5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17</v>
      </c>
      <c r="AC41" s="2">
        <f>IF(AC37="","",VLOOKUP(AC37,変換!$B$31:$C$58,2,FALSE))</f>
        <v>1</v>
      </c>
      <c r="AD41" s="2">
        <f>IF(AD37="","",VLOOKUP(AD37,変換!$B$31:$C$58,2,FALSE))</f>
        <v>1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34" t="s">
        <v>363</v>
      </c>
      <c r="B30" s="234"/>
      <c r="C30" s="234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600000000000001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2021-04-27T10:06:28Z</cp:lastPrinted>
  <dcterms:created xsi:type="dcterms:W3CDTF">2020-11-06T01:25:08Z</dcterms:created>
  <dcterms:modified xsi:type="dcterms:W3CDTF">2025-08-31T23:51:53Z</dcterms:modified>
</cp:coreProperties>
</file>