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62085D37-8A19-4EE5-9BF4-51814034D4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<sst xmlns="http://schemas.openxmlformats.org/spreadsheetml/2006/main" count="3514" uniqueCount="414">
  <si>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</si>
  <si>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</si>
  <si>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</si>
  <si>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</si>
  <si>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</si>
  <si>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</si>
  <si>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</si>
  <si>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</si>
  <si>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</si>
  <si>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</si>
  <si>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</si>
  <si>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</si>
  <si>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</si>
  <si>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</si>
  <si>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</si>
  <si>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</si>
  <si>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</si>
  <si>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</si>
  <si>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</si>
  <si>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</si>
  <si>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</si>
  <si>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</si>
  <si>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</si>
  <si>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</si>
  <si>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</si>
  <si>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</si>
  <si>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</si>
  <si>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</si>
  <si>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</si>
  <si>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</si>
  <si>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</si>
  <si>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</si>
  <si>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</si>
  <si>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</si>
  <si>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</si>
  <si>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</si>
  <si>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</si>
  <si>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</si>
  <si>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</si>
  <si>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</si>
  <si>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</si>
  <si>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</si>
  <si>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</si>
  <si>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</si>
  <si>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</si>
  <si>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</si>
  <si>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</si>
  <si>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</si>
  <si>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</si>
  <si>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</si>
  <si>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</si>
  <si>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</si>
  <si>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</si>
  <si>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</si>
  <si>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</si>
  <si>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</si>
  <si>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</si>
  <si>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</si>
  <si>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</si>
  <si>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</si>
  <si>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</si>
  <si>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</si>
  <si>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</si>
  <si>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</si>
  <si>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</si>
  <si>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</si>
  <si>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</si>
  <si>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</si>
  <si>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</si>
  <si>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</si>
  <si>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</si>
  <si>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</si>
  <si>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</si>
  <si>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</si>
  <si>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</si>
  <si>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</si>
  <si>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</si>
  <si>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</si>
  <si>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</si>
  <si>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</si>
  <si>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</si>
  <si>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</si>
  <si>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</si>
  <si>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</si>
  <si>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</si>
  <si>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</si>
  <si>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</si>
  <si>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</si>
  <si>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</si>
  <si>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</si>
  <si>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</si>
  <si>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</si>
  <si>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</si>
  <si>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</si>
  <si>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</si>
  <si>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</si>
  <si>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</si>
  <si>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</si>
  <si>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</si>
  <si>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</si>
  <si>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</si>
  <si>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</si>
  <si>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</si>
  <si>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</si>
  <si>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</si>
  <si>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</si>
  <si>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</si>
  <si>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</si>
  <si>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</si>
  <si>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</si>
  <si>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</si>
  <si>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</si>
  <si>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</si>
  <si>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</si>
  <si>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</si>
  <si>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</si>
  <si>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</si>
  <si>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</si>
  <si>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</si>
  <si>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</si>
  <si>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</si>
  <si>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</si>
  <si>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</si>
  <si>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</si>
  <si>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</si>
  <si>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</si>
  <si>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</si>
  <si>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</si>
  <si>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</si>
  <si>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</si>
  <si>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</si>
  <si>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</si>
  <si>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</si>
  <si>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</si>
  <si>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</si>
  <si>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</si>
  <si>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</si>
  <si>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</si>
  <si>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</si>
  <si>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</si>
  <si>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</si>
  <si>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</si>
  <si>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</si>
  <si>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</si>
  <si>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</si>
  <si>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</si>
  <si>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</si>
  <si>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</si>
  <si>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</si>
  <si>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</si>
  <si>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</si>
  <si>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</si>
  <si>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</si>
  <si>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</si>
  <si>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</si>
  <si>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</si>
  <si>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</si>
  <si>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</si>
  <si>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</si>
  <si>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</si>
  <si>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</si>
  <si>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</si>
  <si>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</si>
  <si>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</si>
  <si>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</si>
  <si>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</si>
  <si>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</si>
  <si>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</si>
  <si>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</si>
  <si>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</si>
  <si>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</si>
  <si>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</si>
  <si>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</si>
  <si>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</si>
  <si>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</si>
  <si>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</si>
  <si>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</si>
  <si>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</si>
  <si>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</si>
  <si>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</si>
  <si>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</si>
  <si>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</si>
  <si>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</si>
  <si>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</si>
  <si>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</si>
  <si>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</si>
  <si>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</si>
  <si>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</si>
  <si>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</si>
  <si>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</si>
  <si>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</si>
  <si>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</si>
  <si>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</si>
  <si>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</si>
  <si>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</si>
  <si>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</si>
  <si>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</si>
  <si>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</si>
  <si>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</si>
  <si>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</si>
  <si>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</si>
  <si>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</si>
  <si>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</si>
  <si>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</si>
  <si>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</si>
  <si>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</si>
  <si>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</si>
  <si>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</si>
  <si>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</si>
  <si>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</si>
  <si>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</si>
  <si>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</si>
  <si>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</si>
  <si>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</si>
  <si>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</si>
  <si>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</si>
  <si>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</si>
  <si>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</si>
  <si>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</si>
  <si>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</si>
  <si>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</si>
  <si>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</si>
  <si>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</si>
  <si>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</si>
  <si>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</si>
  <si>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</si>
  <si>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</si>
  <si>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</si>
  <si>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</si>
  <si>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</si>
  <si>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</si>
  <si>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</si>
  <si>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</si>
  <si>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</si>
  <si>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</si>
  <si>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</si>
  <si>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</si>
  <si>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</si>
  <si>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</si>
  <si>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</si>
  <si>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</si>
  <si>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</si>
  <si>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</si>
  <si>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</si>
  <si>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</si>
  <si>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</si>
  <si>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</si>
  <si>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</si>
  <si>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</si>
  <si>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</si>
  <si>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</si>
  <si>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</si>
  <si>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</si>
  <si>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</si>
  <si>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</si>
  <si>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</si>
  <si>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</si>
  <si>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</si>
  <si>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</si>
  <si>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</si>
  <si>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</si>
  <si>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</si>
  <si>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</si>
  <si>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</si>
  <si>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</si>
  <si>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</si>
  <si>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</si>
  <si>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</si>
  <si>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</si>
  <si>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</si>
  <si>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</si>
  <si>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</si>
  <si>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</si>
  <si>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</si>
  <si>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</si>
  <si>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</si>
  <si>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</si>
  <si>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</si>
  <si>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</si>
  <si>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</si>
  <si>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</si>
  <si>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</si>
  <si>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</si>
  <si>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</si>
  <si>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</si>
  <si>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</si>
  <si>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</si>
  <si>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</si>
  <si>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</si>
  <si>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</si>
  <si>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</si>
  <si>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</si>
  <si>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</si>
  <si>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</si>
  <si>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</si>
  <si>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</si>
  <si>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</si>
  <si>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</si>
  <si>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</si>
  <si>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</si>
  <si>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</si>
  <si>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</si>
  <si>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</si>
  <si>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</si>
  <si>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</si>
  <si>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</si>
  <si>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</si>
  <si>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</si>
  <si>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</si>
  <si>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</si>
  <si>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</si>
  <si>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</si>
  <si>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</si>
  <si>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</si>
  <si>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</si>
  <si>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</si>
  <si>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</si>
  <si>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</si>
  <si>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</si>
  <si>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</si>
  <si>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</si>
  <si>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</si>
  <si>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</si>
  <si>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</si>
  <si>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</si>
  <si>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</si>
  <si>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</si>
  <si>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</si>
  <si>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</si>
  <si>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</si>
  <si>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</si>
  <si>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</si>
  <si>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</si>
  <si>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</si>
  <si>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</si>
  <si>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</si>
  <si>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</si>
  <si>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</si>
  <si>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</si>
  <si>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</si>
  <si>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</si>
  <si>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</si>
  <si>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</si>
  <si>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</si>
  <si>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</si>
  <si>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</si>
  <si>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</si>
  <si>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</si>
  <si>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</si>
  <si>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</si>
  <si>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</si>
  <si>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</si>
  <si>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</si>
  <si>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</si>
  <si>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</si>
  <si>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</si>
  <si>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</si>
  <si>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</si>
  <si>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</si>
  <si>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</si>
  <si>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</si>
  <si>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</si>
  <si>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</si>
  <si>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</si>
  <si>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</si>
  <si>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</si>
  <si>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</si>
  <si>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</si>
  <si>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</si>
  <si>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</si>
  <si>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</si>
  <si>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</si>
  <si>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</si>
  <si>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</si>
  <si>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</si>
  <si>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</si>
  <si>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</si>
  <si>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</si>
  <si>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</si>
  <si>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</si>
  <si>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</si>
  <si>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</si>
  <si>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</si>
  <si>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</si>
  <si>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</si>
  <si>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</si>
  <si>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</si>
  <si>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</si>
  <si>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</si>
  <si>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</si>
  <si>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</si>
  <si>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</si>
  <si>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2025/05/12</t>
  </si>
  <si>
    <t>11:03</t>
  </si>
  <si>
    <t>10:50</t>
  </si>
  <si>
    <t>11:29</t>
  </si>
  <si>
    <t>09:23</t>
  </si>
  <si>
    <t>10:18</t>
  </si>
  <si>
    <t>10:01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</si>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</sst>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6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45689</v>
      </c>
      <c r="B2" s="236"/>
      <c r="C2" s="237">
        <v>45778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388</v>
      </c>
      <c r="E11" s="68" t="s">
        <v>388</v>
      </c>
      <c r="F11" s="68" t="s">
        <v>388</v>
      </c>
      <c r="G11" s="68" t="s">
        <v>388</v>
      </c>
      <c r="H11" s="68" t="s">
        <v>388</v>
      </c>
      <c r="I11" s="68" t="s">
        <v>388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14</v>
      </c>
      <c r="E13" s="70">
        <v>16.100000000000001</v>
      </c>
      <c r="F13" s="70">
        <v>13.9</v>
      </c>
      <c r="G13" s="70">
        <v>15</v>
      </c>
      <c r="H13" s="70">
        <v>14.3</v>
      </c>
      <c r="I13" s="70">
        <v>15.5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13.5</v>
      </c>
      <c r="E14" s="77">
        <v>15.3</v>
      </c>
      <c r="F14" s="77">
        <v>13.2</v>
      </c>
      <c r="G14" s="77">
        <v>17.100000000000001</v>
      </c>
      <c r="H14" s="77">
        <v>12.5</v>
      </c>
      <c r="I14" s="77">
        <v>16.2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399</v>
      </c>
      <c r="E18" s="92" t="s">
        <v>399</v>
      </c>
      <c r="F18" s="92" t="s">
        <v>399</v>
      </c>
      <c r="G18" s="92" t="s">
        <v>399</v>
      </c>
      <c r="H18" s="92" t="s">
        <v>399</v>
      </c>
      <c r="I18" s="92" t="s">
        <v>399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400</v>
      </c>
      <c r="E20" s="96" t="s">
        <v>400</v>
      </c>
      <c r="F20" s="96" t="s">
        <v>400</v>
      </c>
      <c r="G20" s="96" t="s">
        <v>400</v>
      </c>
      <c r="H20" s="96" t="s">
        <v>400</v>
      </c>
      <c r="I20" s="96" t="s">
        <v>400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400</v>
      </c>
      <c r="E21" s="96" t="s">
        <v>400</v>
      </c>
      <c r="F21" s="96" t="s">
        <v>400</v>
      </c>
      <c r="G21" s="96" t="s">
        <v>400</v>
      </c>
      <c r="H21" s="96" t="s">
        <v>400</v>
      </c>
      <c r="I21" s="96" t="s">
        <v>400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400</v>
      </c>
      <c r="E22" s="96" t="s">
        <v>400</v>
      </c>
      <c r="F22" s="96" t="s">
        <v>400</v>
      </c>
      <c r="G22" s="96" t="s">
        <v>400</v>
      </c>
      <c r="H22" s="96" t="s">
        <v>400</v>
      </c>
      <c r="I22" s="96" t="s">
        <v>400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402</v>
      </c>
      <c r="E24" s="96" t="s">
        <v>402</v>
      </c>
      <c r="F24" s="96" t="s">
        <v>402</v>
      </c>
      <c r="G24" s="96" t="s">
        <v>402</v>
      </c>
      <c r="H24" s="96" t="s">
        <v>402</v>
      </c>
      <c r="I24" s="96" t="s">
        <v>402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0.08</v>
      </c>
      <c r="E26" s="98">
        <v>7.0000000000000007E-2</v>
      </c>
      <c r="F26" s="98">
        <v>0.17</v>
      </c>
      <c r="G26" s="98">
        <v>0.16</v>
      </c>
      <c r="H26" s="98">
        <v>0.34</v>
      </c>
      <c r="I26" s="98">
        <v>0.34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403</v>
      </c>
      <c r="E27" s="98" t="s">
        <v>403</v>
      </c>
      <c r="F27" s="98" t="s">
        <v>403</v>
      </c>
      <c r="G27" s="98" t="s">
        <v>403</v>
      </c>
      <c r="H27" s="98" t="s">
        <v>403</v>
      </c>
      <c r="I27" s="98" t="s">
        <v>403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404</v>
      </c>
      <c r="E28" s="98" t="s">
        <v>404</v>
      </c>
      <c r="F28" s="98" t="s">
        <v>404</v>
      </c>
      <c r="G28" s="98" t="s">
        <v>404</v>
      </c>
      <c r="H28" s="98" t="s">
        <v>404</v>
      </c>
      <c r="I28" s="98" t="s">
        <v>404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 t="s">
        <v>403</v>
      </c>
      <c r="G36" s="98">
        <v>0.12</v>
      </c>
      <c r="H36" s="98" t="s">
        <v>403</v>
      </c>
      <c r="I36" s="98" t="s">
        <v>403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405</v>
      </c>
      <c r="E37" s="96" t="s">
        <v>405</v>
      </c>
      <c r="F37" s="96" t="s">
        <v>405</v>
      </c>
      <c r="G37" s="96" t="s">
        <v>405</v>
      </c>
      <c r="H37" s="96" t="s">
        <v>405</v>
      </c>
      <c r="I37" s="96" t="s">
        <v>405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405</v>
      </c>
      <c r="E39" s="96" t="s">
        <v>405</v>
      </c>
      <c r="F39" s="96" t="s">
        <v>405</v>
      </c>
      <c r="G39" s="96">
        <v>1.2E-2</v>
      </c>
      <c r="H39" s="96" t="s">
        <v>405</v>
      </c>
      <c r="I39" s="96">
        <v>4.0000000000000001E-3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405</v>
      </c>
      <c r="E43" s="96" t="s">
        <v>405</v>
      </c>
      <c r="F43" s="96" t="s">
        <v>405</v>
      </c>
      <c r="G43" s="96">
        <v>1.9E-2</v>
      </c>
      <c r="H43" s="96">
        <v>2E-3</v>
      </c>
      <c r="I43" s="96">
        <v>5.0000000000000001E-3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406</v>
      </c>
      <c r="E46" s="96" t="s">
        <v>406</v>
      </c>
      <c r="F46" s="96" t="s">
        <v>406</v>
      </c>
      <c r="G46" s="96" t="s">
        <v>406</v>
      </c>
      <c r="H46" s="96" t="s">
        <v>406</v>
      </c>
      <c r="I46" s="96" t="s">
        <v>406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405</v>
      </c>
      <c r="E47" s="96">
        <v>8.9999999999999993E-3</v>
      </c>
      <c r="F47" s="96">
        <v>2E-3</v>
      </c>
      <c r="G47" s="96" t="s">
        <v>405</v>
      </c>
      <c r="H47" s="96" t="s">
        <v>405</v>
      </c>
      <c r="I47" s="96">
        <v>4.0000000000000001E-3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404</v>
      </c>
      <c r="E48" s="98" t="s">
        <v>404</v>
      </c>
      <c r="F48" s="98" t="s">
        <v>404</v>
      </c>
      <c r="G48" s="98">
        <v>0.01</v>
      </c>
      <c r="H48" s="98">
        <v>0.01</v>
      </c>
      <c r="I48" s="98">
        <v>0.01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407</v>
      </c>
      <c r="E49" s="98" t="s">
        <v>407</v>
      </c>
      <c r="F49" s="98" t="s">
        <v>407</v>
      </c>
      <c r="G49" s="98" t="s">
        <v>407</v>
      </c>
      <c r="H49" s="98" t="s">
        <v>407</v>
      </c>
      <c r="I49" s="98" t="s">
        <v>407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>
        <v>3.0000000000000001E-3</v>
      </c>
      <c r="E50" s="96">
        <v>3.0000000000000001E-3</v>
      </c>
      <c r="F50" s="96">
        <v>3.0000000000000001E-3</v>
      </c>
      <c r="G50" s="96">
        <v>3.0000000000000001E-3</v>
      </c>
      <c r="H50" s="96" t="s">
        <v>405</v>
      </c>
      <c r="I50" s="96" t="s">
        <v>405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>
        <v>3</v>
      </c>
      <c r="E51" s="70">
        <v>3</v>
      </c>
      <c r="F51" s="70">
        <v>7.9</v>
      </c>
      <c r="G51" s="70">
        <v>3.2</v>
      </c>
      <c r="H51" s="70">
        <v>3.7</v>
      </c>
      <c r="I51" s="70">
        <v>3.7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400</v>
      </c>
      <c r="E52" s="96" t="s">
        <v>400</v>
      </c>
      <c r="F52" s="96" t="s">
        <v>400</v>
      </c>
      <c r="G52" s="96" t="s">
        <v>400</v>
      </c>
      <c r="H52" s="96">
        <v>2E-3</v>
      </c>
      <c r="I52" s="96" t="s">
        <v>400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2.9</v>
      </c>
      <c r="F53" s="70">
        <v>5.9</v>
      </c>
      <c r="G53" s="70">
        <v>2.2999999999999998</v>
      </c>
      <c r="H53" s="70">
        <v>3</v>
      </c>
      <c r="I53" s="70">
        <v>3.1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>
        <v>5.8146583000000005</v>
      </c>
      <c r="E54" s="70">
        <v>6.9937671999999997</v>
      </c>
      <c r="F54" s="70">
        <v>5.6196432000000005</v>
      </c>
      <c r="G54" s="70">
        <v>5.4282820999999997</v>
      </c>
      <c r="H54" s="70">
        <v>13.179183100000001</v>
      </c>
      <c r="I54" s="70">
        <v>13.1920038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>
        <v>40</v>
      </c>
      <c r="E55" s="68">
        <v>46</v>
      </c>
      <c r="F55" s="68">
        <v>30</v>
      </c>
      <c r="G55" s="68">
        <v>26</v>
      </c>
      <c r="H55" s="68">
        <v>39</v>
      </c>
      <c r="I55" s="68">
        <v>39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408</v>
      </c>
      <c r="E56" s="98" t="s">
        <v>408</v>
      </c>
      <c r="F56" s="98" t="s">
        <v>408</v>
      </c>
      <c r="G56" s="98" t="s">
        <v>408</v>
      </c>
      <c r="H56" s="98" t="s">
        <v>408</v>
      </c>
      <c r="I56" s="98" t="s">
        <v>408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409</v>
      </c>
      <c r="E60" s="92" t="s">
        <v>409</v>
      </c>
      <c r="F60" s="92" t="s">
        <v>409</v>
      </c>
      <c r="G60" s="92" t="s">
        <v>409</v>
      </c>
      <c r="H60" s="92" t="s">
        <v>409</v>
      </c>
      <c r="I60" s="92" t="s">
        <v>409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0.4</v>
      </c>
      <c r="E61" s="70">
        <v>0.4</v>
      </c>
      <c r="F61" s="70">
        <v>0.4</v>
      </c>
      <c r="G61" s="70">
        <v>0.9</v>
      </c>
      <c r="H61" s="70">
        <v>0.6</v>
      </c>
      <c r="I61" s="70">
        <v>0.6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7.2</v>
      </c>
      <c r="G62" s="70">
        <v>7.2</v>
      </c>
      <c r="H62" s="70">
        <v>7.2</v>
      </c>
      <c r="I62" s="70">
        <v>6.6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410</v>
      </c>
      <c r="E63" s="68" t="s">
        <v>410</v>
      </c>
      <c r="F63" s="68" t="s">
        <v>410</v>
      </c>
      <c r="G63" s="68" t="s">
        <v>410</v>
      </c>
      <c r="H63" s="68" t="s">
        <v>410</v>
      </c>
      <c r="I63" s="68" t="s">
        <v>410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410</v>
      </c>
      <c r="E64" s="68" t="s">
        <v>410</v>
      </c>
      <c r="F64" s="68" t="s">
        <v>410</v>
      </c>
      <c r="G64" s="68" t="s">
        <v>410</v>
      </c>
      <c r="H64" s="68" t="s">
        <v>410</v>
      </c>
      <c r="I64" s="68" t="s">
        <v>410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411</v>
      </c>
      <c r="E65" s="70" t="s">
        <v>411</v>
      </c>
      <c r="F65" s="70" t="s">
        <v>411</v>
      </c>
      <c r="G65" s="70">
        <v>0.8</v>
      </c>
      <c r="H65" s="70" t="s">
        <v>411</v>
      </c>
      <c r="I65" s="70" t="s">
        <v>411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412</v>
      </c>
      <c r="E66" s="109" t="s">
        <v>412</v>
      </c>
      <c r="F66" s="109" t="s">
        <v>412</v>
      </c>
      <c r="G66" s="109" t="s">
        <v>412</v>
      </c>
      <c r="H66" s="109" t="s">
        <v>412</v>
      </c>
      <c r="I66" s="109" t="s">
        <v>412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45689</v>
      </c>
      <c r="B68" s="232"/>
      <c r="C68" s="233">
        <v>45778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400</v>
      </c>
      <c r="E70" s="96" t="s">
        <v>400</v>
      </c>
      <c r="F70" s="96" t="s">
        <v>400</v>
      </c>
      <c r="G70" s="96" t="s">
        <v>400</v>
      </c>
      <c r="H70" s="96" t="s">
        <v>400</v>
      </c>
      <c r="I70" s="96" t="s">
        <v>400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413</v>
      </c>
      <c r="E71" s="92" t="s">
        <v>413</v>
      </c>
      <c r="F71" s="92" t="s">
        <v>413</v>
      </c>
      <c r="G71" s="92" t="s">
        <v>413</v>
      </c>
      <c r="H71" s="92" t="s">
        <v>413</v>
      </c>
      <c r="I71" s="92" t="s">
        <v>413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400</v>
      </c>
      <c r="E72" s="96" t="s">
        <v>400</v>
      </c>
      <c r="F72" s="96" t="s">
        <v>400</v>
      </c>
      <c r="G72" s="96" t="s">
        <v>400</v>
      </c>
      <c r="H72" s="96" t="s">
        <v>400</v>
      </c>
      <c r="I72" s="96" t="s">
        <v>400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0.6</v>
      </c>
      <c r="H81" s="70">
        <v>0.8</v>
      </c>
      <c r="I81" s="70">
        <v>0.8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>
        <v>5.8146583000000005</v>
      </c>
      <c r="E82" s="70">
        <v>6.9937671999999997</v>
      </c>
      <c r="F82" s="70">
        <v>5.6196432000000005</v>
      </c>
      <c r="G82" s="70">
        <v>5.4282820999999997</v>
      </c>
      <c r="H82" s="70">
        <v>13.179183100000001</v>
      </c>
      <c r="I82" s="70">
        <v>13.1920038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400</v>
      </c>
      <c r="E83" s="96" t="s">
        <v>400</v>
      </c>
      <c r="F83" s="96" t="s">
        <v>400</v>
      </c>
      <c r="G83" s="96" t="s">
        <v>400</v>
      </c>
      <c r="H83" s="96">
        <v>2E-3</v>
      </c>
      <c r="I83" s="96" t="s">
        <v>400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>
        <v>1.5</v>
      </c>
      <c r="E84" s="70">
        <v>1.2</v>
      </c>
      <c r="F84" s="70">
        <v>1.4</v>
      </c>
      <c r="G84" s="70">
        <v>1.2</v>
      </c>
      <c r="H84" s="70">
        <v>1</v>
      </c>
      <c r="I84" s="70">
        <v>1.2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>
        <v>40</v>
      </c>
      <c r="E89" s="68">
        <v>46</v>
      </c>
      <c r="F89" s="68">
        <v>30</v>
      </c>
      <c r="G89" s="68">
        <v>26</v>
      </c>
      <c r="H89" s="68">
        <v>39</v>
      </c>
      <c r="I89" s="68">
        <v>39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412</v>
      </c>
      <c r="E90" s="70" t="s">
        <v>412</v>
      </c>
      <c r="F90" s="70" t="s">
        <v>412</v>
      </c>
      <c r="G90" s="70" t="s">
        <v>412</v>
      </c>
      <c r="H90" s="70" t="s">
        <v>412</v>
      </c>
      <c r="I90" s="70" t="s">
        <v>412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7.2</v>
      </c>
      <c r="G91" s="70">
        <v>7.2</v>
      </c>
      <c r="H91" s="70">
        <v>7.2</v>
      </c>
      <c r="I91" s="70">
        <v>6.6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>
        <v>-3.1502562230288755</v>
      </c>
      <c r="E92" s="70">
        <v>-2.9857062376039307</v>
      </c>
      <c r="F92" s="70">
        <v>-2.9530090949522623</v>
      </c>
      <c r="G92" s="70">
        <v>-3.1368012779265442</v>
      </c>
      <c r="H92" s="70">
        <v>-2.5137916903533677</v>
      </c>
      <c r="I92" s="70">
        <v>-3.0725229337687758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404</v>
      </c>
      <c r="E95" s="98" t="s">
        <v>404</v>
      </c>
      <c r="F95" s="98" t="s">
        <v>404</v>
      </c>
      <c r="G95" s="98">
        <v>0.01</v>
      </c>
      <c r="H95" s="98">
        <v>0.01</v>
      </c>
      <c r="I95" s="98">
        <v>0.01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>
        <v>1.7</v>
      </c>
      <c r="E98" s="140">
        <v>1.4</v>
      </c>
      <c r="F98" s="140">
        <v>1.6</v>
      </c>
      <c r="G98" s="140">
        <v>1.4</v>
      </c>
      <c r="H98" s="140">
        <v>1.1000000000000001</v>
      </c>
      <c r="I98" s="140">
        <v>1.4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>
        <v>8.1999999999999993</v>
      </c>
      <c r="E99" s="70">
        <v>8.9</v>
      </c>
      <c r="F99" s="70">
        <v>14.2</v>
      </c>
      <c r="G99" s="70">
        <v>8.5</v>
      </c>
      <c r="H99" s="70">
        <v>16</v>
      </c>
      <c r="I99" s="70">
        <v>15.4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2.9</v>
      </c>
      <c r="E100" s="70">
        <v>3.1</v>
      </c>
      <c r="F100" s="70">
        <v>2.9</v>
      </c>
      <c r="G100" s="70">
        <v>2.8</v>
      </c>
      <c r="H100" s="70">
        <v>4.8</v>
      </c>
      <c r="I100" s="70">
        <v>4.9000000000000004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0.08</v>
      </c>
      <c r="E101" s="98">
        <v>7.0000000000000007E-2</v>
      </c>
      <c r="F101" s="98">
        <v>0.17</v>
      </c>
      <c r="G101" s="98">
        <v>0.16</v>
      </c>
      <c r="H101" s="98">
        <v>0.34</v>
      </c>
      <c r="I101" s="98">
        <v>0.34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45689</v>
      </c>
      <c r="B130" s="232"/>
      <c r="C130" s="233">
        <v>45778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E17">
    <cfRule type="beginsWith" dxfId="145" priority="1494" operator="beginsWith" text="検出">
      <formula>LEFT(D17,LEN("検出"))="検出"</formula>
    </cfRule>
  </conditionalFormatting>
  <conditionalFormatting sqref="D64:E64 G64:J64">
    <cfRule type="notContainsText" dxfId="144" priority="1797" operator="notContains" text="異常なし">
      <formula>ISERROR(SEARCH("異常なし",D64))</formula>
    </cfRule>
  </conditionalFormatting>
  <conditionalFormatting sqref="D104:E105">
    <cfRule type="beginsWith" dxfId="143" priority="1493" operator="beginsWith" text="検出">
      <formula>LEFT(D104,LEN("検出"))="検出"</formula>
    </cfRule>
  </conditionalFormatting>
  <conditionalFormatting sqref="D16:I105">
    <cfRule type="containsBlanks" dxfId="142" priority="4">
      <formula>LEN(TRIM(D16))=0</formula>
    </cfRule>
    <cfRule type="endsWith" dxfId="141" priority="38" operator="endsWith" text="未満">
      <formula>RIGHT(D16,LEN("未満"))="未満"</formula>
    </cfRule>
  </conditionalFormatting>
  <conditionalFormatting sqref="D63:J63">
    <cfRule type="containsText" dxfId="140" priority="136" operator="containsText" text="あり">
      <formula>NOT(ISERROR(SEARCH("あり",D63)))</formula>
    </cfRule>
  </conditionalFormatting>
  <conditionalFormatting sqref="D64:J64">
    <cfRule type="expression" dxfId="139" priority="1">
      <formula>D$64=""</formula>
    </cfRule>
  </conditionalFormatting>
  <conditionalFormatting sqref="D20:Q22">
    <cfRule type="containsText" dxfId="138" priority="12" operator="containsText" text="0.001未満">
      <formula>NOT(ISERROR(SEARCH("0.001未満",D20)))</formula>
    </cfRule>
  </conditionalFormatting>
  <conditionalFormatting sqref="D32:Q35">
    <cfRule type="containsText" dxfId="137" priority="22" operator="containsText" text="0.001未満">
      <formula>NOT(ISERROR(SEARCH("0.001未満",D32)))</formula>
    </cfRule>
  </conditionalFormatting>
  <conditionalFormatting sqref="D40:Q42">
    <cfRule type="containsText" dxfId="136" priority="15" operator="containsText" text="0.001未満">
      <formula>NOT(ISERROR(SEARCH("0.001未満",D40)))</formula>
    </cfRule>
  </conditionalFormatting>
  <conditionalFormatting sqref="F17">
    <cfRule type="beginsWith" dxfId="135" priority="11" operator="beginsWith" text="検出">
      <formula>LEFT(F17,LEN("検出"))="検出"</formula>
    </cfRule>
  </conditionalFormatting>
  <conditionalFormatting sqref="F21">
    <cfRule type="containsText" dxfId="134" priority="6" operator="containsText" text="0.001未満">
      <formula>NOT(ISERROR(SEARCH("0.001未満",F21)))</formula>
    </cfRule>
  </conditionalFormatting>
  <conditionalFormatting sqref="F64">
    <cfRule type="notContainsText" dxfId="133" priority="5" operator="notContains" text="異常なし">
      <formula>ISERROR(SEARCH("異常なし",F64))</formula>
    </cfRule>
  </conditionalFormatting>
  <conditionalFormatting sqref="F104:F105">
    <cfRule type="beginsWith" dxfId="132" priority="7" operator="beginsWith" text="検出">
      <formula>LEFT(F104,LEN("検出"))="検出"</formula>
    </cfRule>
  </conditionalFormatting>
  <conditionalFormatting sqref="G17:Q17">
    <cfRule type="beginsWith" dxfId="131" priority="175" operator="beginsWith" text="検出">
      <formula>LEFT(G17,LEN("検出"))="検出"</formula>
    </cfRule>
  </conditionalFormatting>
  <conditionalFormatting sqref="G104:Q105">
    <cfRule type="beginsWith" dxfId="130" priority="173" operator="beginsWith" text="検出">
      <formula>LEFT(G104,LEN("検出"))="検出"</formula>
    </cfRule>
  </conditionalFormatting>
  <conditionalFormatting sqref="I21">
    <cfRule type="containsText" dxfId="129" priority="1299" operator="containsText" text="0.001未満">
      <formula>NOT(ISERROR(SEARCH("0.001未満",I21)))</formula>
    </cfRule>
  </conditionalFormatting>
  <conditionalFormatting sqref="K21:N21">
    <cfRule type="containsText" dxfId="128" priority="169" operator="containsText" text="0.001未満">
      <formula>NOT(ISERROR(SEARCH("0.001未満",K21)))</formula>
    </cfRule>
  </conditionalFormatting>
  <conditionalFormatting sqref="M16:N16">
    <cfRule type="containsBlanks" dxfId="127" priority="165">
      <formula>LEN(TRIM(M16))=0</formula>
    </cfRule>
    <cfRule type="endsWith" dxfId="126" priority="166" operator="endsWith" text="未満">
      <formula>RIGHT(M16,LEN("未満"))="未満"</formula>
    </cfRule>
  </conditionalFormatting>
  <conditionalFormatting sqref="D16:Q16">
    <cfRule type="cellIs" dxfId="125" priority="2041" operator="greaterThan">
      <formula>#REF!</formula>
    </cfRule>
    <cfRule type="cellIs" dxfId="124" priority="2042" operator="greaterThan">
      <formula>#REF!</formula>
    </cfRule>
  </conditionalFormatting>
  <conditionalFormatting sqref="D21:Q21">
    <cfRule type="cellIs" dxfId="123" priority="2043" operator="greaterThan">
      <formula>#REF!</formula>
    </cfRule>
    <cfRule type="cellIs" dxfId="122" priority="2044" operator="greaterThan">
      <formula>#REF!</formula>
    </cfRule>
  </conditionalFormatting>
  <conditionalFormatting sqref="D54:I54 K54:N54">
    <cfRule type="cellIs" dxfId="121" priority="2045" operator="greaterThan">
      <formula>#REF!</formula>
    </cfRule>
    <cfRule type="cellIs" dxfId="120" priority="2046" operator="greaterThan">
      <formula>#REF!</formula>
    </cfRule>
  </conditionalFormatting>
  <conditionalFormatting sqref="D62:I62">
    <cfRule type="cellIs" dxfId="119" priority="2047" operator="notBetween">
      <formula>#REF!</formula>
      <formula>#REF!</formula>
    </cfRule>
    <cfRule type="cellIs" dxfId="118" priority="2048" operator="greaterThan">
      <formula>#REF!</formula>
    </cfRule>
  </conditionalFormatting>
  <conditionalFormatting sqref="D70:I75 D78:I81 D83:I88 D90:I95">
    <cfRule type="cellIs" dxfId="117" priority="2049" operator="greaterThan">
      <formula>#REF!</formula>
    </cfRule>
  </conditionalFormatting>
  <conditionalFormatting sqref="D72:I72 D78:I79">
    <cfRule type="cellIs" dxfId="116" priority="2050" operator="greaterThan">
      <formula>#REF!</formula>
    </cfRule>
  </conditionalFormatting>
  <conditionalFormatting sqref="D82:I82">
    <cfRule type="cellIs" dxfId="115" priority="2053" operator="notBetween">
      <formula>#REF!</formula>
      <formula>#REF!</formula>
    </cfRule>
  </conditionalFormatting>
  <conditionalFormatting sqref="D89:I89">
    <cfRule type="cellIs" dxfId="114" priority="2055" operator="notBetween">
      <formula>#REF!</formula>
      <formula>#REF!</formula>
    </cfRule>
  </conditionalFormatting>
  <conditionalFormatting sqref="D96:I96">
    <cfRule type="cellIs" dxfId="113" priority="2057" operator="greaterThan">
      <formula>#REF!</formula>
    </cfRule>
  </conditionalFormatting>
  <conditionalFormatting sqref="D18:Q18">
    <cfRule type="containsText" dxfId="112" priority="2058" operator="containsText" text="0.0003未満">
      <formula>NOT(ISERROR(SEARCH("0.0003未満",D18)))</formula>
    </cfRule>
    <cfRule type="cellIs" dxfId="111" priority="2059" operator="greaterThan">
      <formula>#REF!</formula>
    </cfRule>
    <cfRule type="cellIs" dxfId="110" priority="2060" operator="greaterThan">
      <formula>#REF!</formula>
    </cfRule>
  </conditionalFormatting>
  <conditionalFormatting sqref="D19:Q19">
    <cfRule type="containsText" dxfId="109" priority="2061" operator="containsText" text="0.00005未満">
      <formula>NOT(ISERROR(SEARCH("0.00005未満",D19)))</formula>
    </cfRule>
    <cfRule type="cellIs" dxfId="108" priority="2062" operator="greaterThan">
      <formula>#REF!</formula>
    </cfRule>
    <cfRule type="cellIs" dxfId="107" priority="2063" operator="greaterThan">
      <formula>#REF!</formula>
    </cfRule>
  </conditionalFormatting>
  <conditionalFormatting sqref="D20:Q20">
    <cfRule type="cellIs" dxfId="106" priority="2064" operator="greaterThan">
      <formula>#REF!</formula>
    </cfRule>
    <cfRule type="cellIs" dxfId="105" priority="2065" operator="greaterThan">
      <formula>#REF!</formula>
    </cfRule>
  </conditionalFormatting>
  <conditionalFormatting sqref="D22:Q22">
    <cfRule type="cellIs" dxfId="104" priority="2066" operator="greaterThan">
      <formula>#REF!</formula>
    </cfRule>
    <cfRule type="cellIs" dxfId="103" priority="2067" operator="greaterThan">
      <formula>#REF!</formula>
    </cfRule>
  </conditionalFormatting>
  <conditionalFormatting sqref="D23:Q23">
    <cfRule type="containsText" dxfId="102" priority="2068" operator="containsText" text="0.005未満">
      <formula>NOT(ISERROR(SEARCH("0.005未満",D23)))</formula>
    </cfRule>
    <cfRule type="cellIs" dxfId="101" priority="2069" operator="greaterThan">
      <formula>#REF!</formula>
    </cfRule>
    <cfRule type="cellIs" dxfId="100" priority="2070" operator="greaterThan">
      <formula>#REF!</formula>
    </cfRule>
  </conditionalFormatting>
  <conditionalFormatting sqref="D24:Q24">
    <cfRule type="containsText" dxfId="99" priority="2071" operator="containsText" text="0.004未満">
      <formula>NOT(ISERROR(SEARCH("0.004未満",D24)))</formula>
    </cfRule>
    <cfRule type="cellIs" dxfId="98" priority="2072" operator="greaterThan">
      <formula>#REF!</formula>
    </cfRule>
    <cfRule type="cellIs" dxfId="97" priority="2073" operator="greaterThan">
      <formula>#REF!</formula>
    </cfRule>
  </conditionalFormatting>
  <conditionalFormatting sqref="D25:Q25">
    <cfRule type="containsText" dxfId="96" priority="2074" operator="containsText" text="0.001未満">
      <formula>NOT(ISERROR(SEARCH("0.001未満",D25)))</formula>
    </cfRule>
    <cfRule type="cellIs" dxfId="95" priority="2075" operator="greaterThan">
      <formula>#REF!</formula>
    </cfRule>
    <cfRule type="cellIs" dxfId="94" priority="2076" operator="greaterThan">
      <formula>#REF!</formula>
    </cfRule>
  </conditionalFormatting>
  <conditionalFormatting sqref="D26:Q26">
    <cfRule type="containsText" dxfId="93" priority="2077" operator="containsText" text="0.02未満">
      <formula>NOT(ISERROR(SEARCH("0.02未満",D26)))</formula>
    </cfRule>
    <cfRule type="cellIs" dxfId="92" priority="2078" operator="greaterThan">
      <formula>#REF!</formula>
    </cfRule>
    <cfRule type="cellIs" dxfId="91" priority="2079" operator="greaterThan">
      <formula>#REF!</formula>
    </cfRule>
  </conditionalFormatting>
  <conditionalFormatting sqref="D27:Q27">
    <cfRule type="containsText" dxfId="90" priority="2080" operator="containsText" text="0.05未満">
      <formula>NOT(ISERROR(SEARCH("0.05未満",D27)))</formula>
    </cfRule>
    <cfRule type="cellIs" dxfId="89" priority="2081" operator="greaterThan">
      <formula>#REF!</formula>
    </cfRule>
    <cfRule type="cellIs" dxfId="88" priority="2082" operator="greaterThan">
      <formula>#REF!</formula>
    </cfRule>
  </conditionalFormatting>
  <conditionalFormatting sqref="D28:Q28">
    <cfRule type="containsText" dxfId="87" priority="2083" operator="containsText" text="0.01未満">
      <formula>NOT(ISERROR(SEARCH("0.01未満",D28)))</formula>
    </cfRule>
    <cfRule type="cellIs" dxfId="86" priority="2084" operator="greaterThan">
      <formula>#REF!</formula>
    </cfRule>
    <cfRule type="cellIs" dxfId="85" priority="2085" operator="greaterThan">
      <formula>#REF!</formula>
    </cfRule>
  </conditionalFormatting>
  <conditionalFormatting sqref="D29:Q29">
    <cfRule type="containsText" dxfId="84" priority="2086" operator="containsText" text="0.0002未満">
      <formula>NOT(ISERROR(SEARCH("0.0002未満",D29)))</formula>
    </cfRule>
    <cfRule type="cellIs" dxfId="83" priority="2087" operator="greaterThan">
      <formula>#REF!</formula>
    </cfRule>
    <cfRule type="cellIs" dxfId="82" priority="2088" operator="greaterThan">
      <formula>#REF!</formula>
    </cfRule>
  </conditionalFormatting>
  <conditionalFormatting sqref="D30:Q30">
    <cfRule type="containsText" dxfId="81" priority="2089" operator="containsText" text="0.001未満">
      <formula>NOT(ISERROR(SEARCH("0.001未満",D30)))</formula>
    </cfRule>
    <cfRule type="cellIs" dxfId="80" priority="2090" operator="greaterThan">
      <formula>#REF!</formula>
    </cfRule>
    <cfRule type="cellIs" dxfId="79" priority="2091" operator="greaterThan">
      <formula>#REF!</formula>
    </cfRule>
  </conditionalFormatting>
  <conditionalFormatting sqref="D31:Q31">
    <cfRule type="containsText" dxfId="78" priority="2092" operator="containsText" text="0.004未満">
      <formula>NOT(ISERROR(SEARCH("0.004未満",D31)))</formula>
    </cfRule>
    <cfRule type="cellIs" dxfId="77" priority="2093" operator="greaterThan">
      <formula>#REF!</formula>
    </cfRule>
    <cfRule type="cellIs" dxfId="76" priority="2094" operator="greaterThan">
      <formula>#REF!</formula>
    </cfRule>
  </conditionalFormatting>
  <conditionalFormatting sqref="D32:Q32">
    <cfRule type="cellIs" dxfId="75" priority="2095" operator="greaterThan">
      <formula>#REF!</formula>
    </cfRule>
    <cfRule type="cellIs" dxfId="74" priority="2096" operator="greaterThan">
      <formula>#REF!</formula>
    </cfRule>
  </conditionalFormatting>
  <conditionalFormatting sqref="D33:Q33">
    <cfRule type="cellIs" dxfId="73" priority="2097" operator="greaterThan">
      <formula>#REF!</formula>
    </cfRule>
    <cfRule type="cellIs" dxfId="72" priority="2098" operator="greaterThan">
      <formula>#REF!</formula>
    </cfRule>
  </conditionalFormatting>
  <conditionalFormatting sqref="D34:Q34">
    <cfRule type="cellIs" dxfId="71" priority="2099" operator="greaterThan">
      <formula>#REF!</formula>
    </cfRule>
    <cfRule type="cellIs" dxfId="70" priority="2100" operator="greaterThan">
      <formula>#REF!</formula>
    </cfRule>
  </conditionalFormatting>
  <conditionalFormatting sqref="D35:Q35">
    <cfRule type="cellIs" dxfId="69" priority="2101" operator="greaterThan">
      <formula>#REF!</formula>
    </cfRule>
    <cfRule type="cellIs" dxfId="68" priority="2102" operator="greaterThan">
      <formula>#REF!</formula>
    </cfRule>
  </conditionalFormatting>
  <conditionalFormatting sqref="D36:Q36">
    <cfRule type="containsText" dxfId="67" priority="2103" operator="containsText" text="0.05未満">
      <formula>NOT(ISERROR(SEARCH("0.05未満",D36)))</formula>
    </cfRule>
    <cfRule type="cellIs" dxfId="66" priority="2104" operator="greaterThan">
      <formula>#REF!</formula>
    </cfRule>
    <cfRule type="cellIs" dxfId="65" priority="2105" operator="greaterThan">
      <formula>#REF!</formula>
    </cfRule>
  </conditionalFormatting>
  <conditionalFormatting sqref="D37:Q37">
    <cfRule type="containsText" dxfId="64" priority="2106" operator="containsText" text="0.002未満">
      <formula>NOT(ISERROR(SEARCH("0.002未満",D37)))</formula>
    </cfRule>
    <cfRule type="cellIs" dxfId="63" priority="2107" operator="greaterThan">
      <formula>#REF!</formula>
    </cfRule>
    <cfRule type="cellIs" dxfId="62" priority="2108" operator="greaterThan">
      <formula>#REF!</formula>
    </cfRule>
  </conditionalFormatting>
  <conditionalFormatting sqref="D38:Q38">
    <cfRule type="containsText" dxfId="61" priority="2109" operator="containsText" text="0.001未満">
      <formula>NOT(ISERROR(SEARCH("0.001未満",D38)))</formula>
    </cfRule>
    <cfRule type="cellIs" dxfId="60" priority="2110" operator="greaterThan">
      <formula>#REF!</formula>
    </cfRule>
    <cfRule type="cellIs" dxfId="59" priority="2111" operator="greaterThan">
      <formula>#REF!</formula>
    </cfRule>
  </conditionalFormatting>
  <conditionalFormatting sqref="D39:Q39">
    <cfRule type="containsText" dxfId="58" priority="2112" operator="containsText" text="0.002未満">
      <formula>NOT(ISERROR(SEARCH("0.002未満",D39)))</formula>
    </cfRule>
    <cfRule type="cellIs" dxfId="57" priority="2113" operator="greaterThan">
      <formula>#REF!</formula>
    </cfRule>
    <cfRule type="cellIs" dxfId="56" priority="2114" operator="greaterThan">
      <formula>#REF!</formula>
    </cfRule>
  </conditionalFormatting>
  <conditionalFormatting sqref="D40:Q40">
    <cfRule type="cellIs" dxfId="55" priority="2115" operator="greaterThan">
      <formula>#REF!</formula>
    </cfRule>
    <cfRule type="cellIs" dxfId="54" priority="2116" operator="greaterThan">
      <formula>#REF!</formula>
    </cfRule>
  </conditionalFormatting>
  <conditionalFormatting sqref="D41:Q41">
    <cfRule type="cellIs" dxfId="53" priority="2117" operator="greaterThan">
      <formula>#REF!</formula>
    </cfRule>
    <cfRule type="cellIs" dxfId="52" priority="2118" operator="greaterThan">
      <formula>#REF!</formula>
    </cfRule>
  </conditionalFormatting>
  <conditionalFormatting sqref="D42:Q42">
    <cfRule type="cellIs" dxfId="51" priority="2119" operator="greaterThan">
      <formula>#REF!</formula>
    </cfRule>
    <cfRule type="cellIs" dxfId="50" priority="2120" operator="greaterThan">
      <formula>#REF!</formula>
    </cfRule>
  </conditionalFormatting>
  <conditionalFormatting sqref="D43:Q43">
    <cfRule type="containsText" dxfId="49" priority="2121" operator="containsText" text="0.002未満">
      <formula>NOT(ISERROR(SEARCH("0.002未満",D43)))</formula>
    </cfRule>
    <cfRule type="cellIs" dxfId="48" priority="2122" operator="greaterThan">
      <formula>#REF!</formula>
    </cfRule>
    <cfRule type="cellIs" dxfId="47" priority="2123" operator="greaterThan">
      <formula>#REF!</formula>
    </cfRule>
  </conditionalFormatting>
  <conditionalFormatting sqref="D44:Q44">
    <cfRule type="containsText" dxfId="46" priority="2124" operator="containsText" text="0.001未満">
      <formula>NOT(ISERROR(SEARCH("0.001未満",D44)))</formula>
    </cfRule>
    <cfRule type="cellIs" dxfId="45" priority="2125" operator="greaterThan">
      <formula>#REF!</formula>
    </cfRule>
    <cfRule type="cellIs" dxfId="44" priority="2126" operator="greaterThan">
      <formula>#REF!</formula>
    </cfRule>
  </conditionalFormatting>
  <conditionalFormatting sqref="D45:Q45">
    <cfRule type="cellIs" dxfId="43" priority="2127" operator="greaterThan">
      <formula>#REF!</formula>
    </cfRule>
    <cfRule type="cellIs" dxfId="42" priority="2128" operator="greaterThan">
      <formula>#REF!</formula>
    </cfRule>
  </conditionalFormatting>
  <conditionalFormatting sqref="D46:Q46">
    <cfRule type="cellIs" dxfId="41" priority="2129" operator="greaterThan">
      <formula>#REF!</formula>
    </cfRule>
    <cfRule type="cellIs" dxfId="40" priority="2130" operator="greaterThan">
      <formula>#REF!</formula>
    </cfRule>
  </conditionalFormatting>
  <conditionalFormatting sqref="D47:Q47">
    <cfRule type="cellIs" dxfId="39" priority="2131" operator="greaterThan">
      <formula>#REF!</formula>
    </cfRule>
    <cfRule type="cellIs" dxfId="38" priority="2132" operator="greaterThan">
      <formula>#REF!</formula>
    </cfRule>
  </conditionalFormatting>
  <conditionalFormatting sqref="D48:Q48">
    <cfRule type="cellIs" dxfId="37" priority="2133" operator="greaterThan">
      <formula>#REF!</formula>
    </cfRule>
    <cfRule type="cellIs" dxfId="36" priority="2134" operator="greaterThan">
      <formula>#REF!</formula>
    </cfRule>
  </conditionalFormatting>
  <conditionalFormatting sqref="D49:Q49">
    <cfRule type="cellIs" dxfId="35" priority="2135" operator="greaterThan">
      <formula>#REF!</formula>
    </cfRule>
    <cfRule type="cellIs" dxfId="34" priority="2136" operator="greaterThan">
      <formula>#REF!</formula>
    </cfRule>
  </conditionalFormatting>
  <conditionalFormatting sqref="D50:Q50">
    <cfRule type="cellIs" dxfId="33" priority="2137" operator="greaterThan">
      <formula>#REF!</formula>
    </cfRule>
    <cfRule type="cellIs" dxfId="32" priority="2138" operator="greaterThan">
      <formula>#REF!</formula>
    </cfRule>
  </conditionalFormatting>
  <conditionalFormatting sqref="D51:Q51">
    <cfRule type="cellIs" dxfId="31" priority="2139" operator="greaterThan">
      <formula>#REF!</formula>
    </cfRule>
    <cfRule type="cellIs" dxfId="30" priority="2140" operator="greaterThan">
      <formula>#REF!</formula>
    </cfRule>
  </conditionalFormatting>
  <conditionalFormatting sqref="D52:Q52">
    <cfRule type="cellIs" dxfId="29" priority="2141" operator="greaterThan">
      <formula>#REF!</formula>
    </cfRule>
    <cfRule type="cellIs" dxfId="28" priority="2142" operator="greaterThan">
      <formula>#REF!</formula>
    </cfRule>
  </conditionalFormatting>
  <conditionalFormatting sqref="D53:Q53">
    <cfRule type="cellIs" dxfId="27" priority="2143" operator="greaterThan">
      <formula>#REF!</formula>
    </cfRule>
    <cfRule type="cellIs" dxfId="26" priority="2144" operator="greaterThan">
      <formula>#REF!</formula>
    </cfRule>
  </conditionalFormatting>
  <conditionalFormatting sqref="D55:Q55">
    <cfRule type="cellIs" dxfId="25" priority="2145" operator="greaterThan">
      <formula>#REF!</formula>
    </cfRule>
    <cfRule type="cellIs" dxfId="24" priority="2146" operator="greaterThan">
      <formula>#REF!</formula>
    </cfRule>
  </conditionalFormatting>
  <conditionalFormatting sqref="D56:Q56">
    <cfRule type="cellIs" dxfId="23" priority="2147" operator="greaterThan">
      <formula>#REF!</formula>
    </cfRule>
    <cfRule type="cellIs" dxfId="22" priority="2148" operator="greaterThan">
      <formula>#REF!</formula>
    </cfRule>
  </conditionalFormatting>
  <conditionalFormatting sqref="D57:Q57">
    <cfRule type="cellIs" dxfId="21" priority="2149" operator="greaterThan">
      <formula>#REF!</formula>
    </cfRule>
    <cfRule type="cellIs" dxfId="20" priority="2150" operator="greaterThan">
      <formula>#REF!</formula>
    </cfRule>
  </conditionalFormatting>
  <conditionalFormatting sqref="D58:Q58">
    <cfRule type="cellIs" dxfId="19" priority="2151" operator="greaterThan">
      <formula>#REF!</formula>
    </cfRule>
    <cfRule type="cellIs" dxfId="18" priority="2152" operator="greaterThan">
      <formula>#REF!</formula>
    </cfRule>
  </conditionalFormatting>
  <conditionalFormatting sqref="D59:Q59">
    <cfRule type="cellIs" dxfId="17" priority="2153" operator="greaterThan">
      <formula>#REF!</formula>
    </cfRule>
    <cfRule type="cellIs" dxfId="16" priority="2154" operator="greaterThan">
      <formula>#REF!</formula>
    </cfRule>
  </conditionalFormatting>
  <conditionalFormatting sqref="D60:Q60">
    <cfRule type="cellIs" dxfId="15" priority="2155" operator="greaterThan">
      <formula>#REF!</formula>
    </cfRule>
    <cfRule type="cellIs" dxfId="14" priority="2156" operator="greaterThan">
      <formula>#REF!</formula>
    </cfRule>
  </conditionalFormatting>
  <conditionalFormatting sqref="D61:Q61">
    <cfRule type="cellIs" dxfId="13" priority="2157" operator="greaterThan">
      <formula>#REF!</formula>
    </cfRule>
    <cfRule type="cellIs" dxfId="12" priority="2158" operator="greaterThan">
      <formula>#REF!</formula>
    </cfRule>
  </conditionalFormatting>
  <conditionalFormatting sqref="D65:Q65">
    <cfRule type="cellIs" dxfId="11" priority="2159" operator="greaterThan">
      <formula>#REF!</formula>
    </cfRule>
    <cfRule type="cellIs" dxfId="10" priority="2160" operator="greaterThan">
      <formula>#REF!</formula>
    </cfRule>
  </conditionalFormatting>
  <conditionalFormatting sqref="D66:Q66">
    <cfRule type="cellIs" dxfId="9" priority="2161" operator="greaterThan">
      <formula>#REF!</formula>
    </cfRule>
    <cfRule type="cellIs" dxfId="8" priority="2162" operator="greaterThan">
      <formula>#REF!</formula>
    </cfRule>
  </conditionalFormatting>
  <conditionalFormatting sqref="K72:N72 K78:N79">
    <cfRule type="cellIs" dxfId="7" priority="2171" operator="greaterThan">
      <formula>#REF!</formula>
    </cfRule>
    <cfRule type="cellIs" dxfId="6" priority="2172" operator="greaterThan">
      <formula>#REF!</formula>
    </cfRule>
  </conditionalFormatting>
  <conditionalFormatting sqref="K98:N98">
    <cfRule type="cellIs" dxfId="5" priority="2175" operator="greaterThan">
      <formula>#REF!</formula>
    </cfRule>
    <cfRule type="cellIs" dxfId="4" priority="2176" operator="greaterThan">
      <formula>#REF!</formula>
    </cfRule>
  </conditionalFormatting>
  <conditionalFormatting sqref="K99:N99">
    <cfRule type="cellIs" dxfId="3" priority="2177" operator="greaterThan">
      <formula>#REF!</formula>
    </cfRule>
    <cfRule type="cellIs" dxfId="2" priority="2178" operator="greaterThan">
      <formula>#REF!</formula>
    </cfRule>
  </conditionalFormatting>
  <conditionalFormatting sqref="K101:N101">
    <cfRule type="cellIs" dxfId="1" priority="2179" operator="greaterThan">
      <formula>#REF!</formula>
    </cfRule>
    <cfRule type="cellIs" dxfId="0" priority="218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12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9</v>
      </c>
      <c r="AI6" s="182">
        <f>AH6*1</f>
        <v>9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382</v>
      </c>
      <c r="D34" t="s">
        <v>383</v>
      </c>
      <c r="E34" t="s">
        <v>384</v>
      </c>
      <c r="F34" t="s">
        <v>384</v>
      </c>
      <c r="G34" t="s">
        <v>382</v>
      </c>
      <c r="H34" t="s">
        <v>385</v>
      </c>
      <c r="I34" t="s">
        <v>386</v>
      </c>
      <c r="J34" t="s">
        <v>387</v>
      </c>
      <c r="K34" t="s">
        <v>388</v>
      </c>
      <c r="L34" t="s">
        <v>383</v>
      </c>
      <c r="M34" t="s">
        <v>388</v>
      </c>
      <c r="N34" t="s">
        <v>386</v>
      </c>
      <c r="O34" t="s">
        <v>382</v>
      </c>
      <c r="P34" t="s">
        <v>387</v>
      </c>
      <c r="Q34" t="s">
        <v>382</v>
      </c>
      <c r="R34" t="s">
        <v>389</v>
      </c>
      <c r="S34" t="s">
        <v>383</v>
      </c>
      <c r="T34" t="s">
        <v>389</v>
      </c>
      <c r="U34" t="s">
        <v>389</v>
      </c>
      <c r="V34" t="s">
        <v>382</v>
      </c>
      <c r="W34" t="s">
        <v>390</v>
      </c>
      <c r="X34" t="s">
        <v>383</v>
      </c>
      <c r="Y34" t="s">
        <v>389</v>
      </c>
      <c r="Z34" t="s">
        <v>388</v>
      </c>
      <c r="AA34" t="s">
        <v>383</v>
      </c>
      <c r="AB34" t="s">
        <v>389</v>
      </c>
      <c r="AC34" t="s">
        <v>391</v>
      </c>
      <c r="AD34" t="s">
        <v>382</v>
      </c>
      <c r="AE34" t="s">
        <v>388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曇/晴</v>
      </c>
      <c r="F37" s="2" t="str">
        <f t="shared" si="0"/>
        <v>曇/晴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曇/雨</v>
      </c>
      <c r="L37" s="2" t="str">
        <f t="shared" si="0"/>
        <v>雨/曇</v>
      </c>
      <c r="M37" s="2" t="str">
        <f t="shared" si="0"/>
        <v>曇/雨</v>
      </c>
      <c r="N37" s="2" t="str">
        <f t="shared" si="0"/>
        <v>雨/晴</v>
      </c>
      <c r="O37" s="2" t="str">
        <f t="shared" si="0"/>
        <v>晴/曇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</v>
      </c>
      <c r="S37" s="2" t="str">
        <f t="shared" si="0"/>
        <v>雨/曇</v>
      </c>
      <c r="T37" s="2" t="str">
        <f t="shared" si="0"/>
        <v>曇</v>
      </c>
      <c r="U37" s="2" t="str">
        <f t="shared" si="0"/>
        <v>曇</v>
      </c>
      <c r="V37" s="2" t="str">
        <f t="shared" si="0"/>
        <v>晴/曇</v>
      </c>
      <c r="W37" s="2" t="str">
        <f t="shared" si="0"/>
        <v>曇|晴</v>
      </c>
      <c r="X37" s="2" t="str">
        <f t="shared" si="0"/>
        <v>雨/曇</v>
      </c>
      <c r="Y37" s="2" t="str">
        <f t="shared" si="0"/>
        <v>曇</v>
      </c>
      <c r="Z37" s="2" t="str">
        <f t="shared" si="0"/>
        <v>曇/雨</v>
      </c>
      <c r="AA37" s="2" t="str">
        <f t="shared" si="0"/>
        <v>雨/曇</v>
      </c>
      <c r="AB37" s="2" t="str">
        <f t="shared" si="0"/>
        <v>曇</v>
      </c>
      <c r="AC37" s="2" t="str">
        <f t="shared" si="0"/>
        <v>曇|雨</v>
      </c>
      <c r="AD37" s="2" t="str">
        <f t="shared" si="0"/>
        <v>晴/曇</v>
      </c>
      <c r="AE37" s="2" t="str">
        <f t="shared" si="0"/>
        <v>曇/雨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8</v>
      </c>
      <c r="F41" s="2">
        <f>IF(F37="","",VLOOKUP(F37,変換!$B$31:$C$58,2,FALSE))</f>
        <v>8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9</v>
      </c>
      <c r="L41" s="2">
        <f>IF(L37="","",VLOOKUP(L37,変換!$B$31:$C$58,2,FALSE))</f>
        <v>12</v>
      </c>
      <c r="M41" s="2">
        <f>IF(M37="","",VLOOKUP(M37,変換!$B$31:$C$58,2,FALSE))</f>
        <v>9</v>
      </c>
      <c r="N41" s="2">
        <f>IF(N37="","",VLOOKUP(N37,変換!$B$31:$C$58,2,FALSE))</f>
        <v>11</v>
      </c>
      <c r="O41" s="2">
        <f>IF(O37="","",VLOOKUP(O37,変換!$B$31:$C$58,2,FALSE))</f>
        <v>5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2</v>
      </c>
      <c r="S41" s="2">
        <f>IF(S37="","",VLOOKUP(S37,変換!$B$31:$C$58,2,FALSE))</f>
        <v>12</v>
      </c>
      <c r="T41" s="2">
        <f>IF(T37="","",VLOOKUP(T37,変換!$B$31:$C$58,2,FALSE))</f>
        <v>2</v>
      </c>
      <c r="U41" s="2">
        <f>IF(U37="","",VLOOKUP(U37,変換!$B$31:$C$58,2,FALSE))</f>
        <v>2</v>
      </c>
      <c r="V41" s="2">
        <f>IF(V37="","",VLOOKUP(V37,変換!$B$31:$C$58,2,FALSE))</f>
        <v>5</v>
      </c>
      <c r="W41" s="2">
        <f>IF(W37="","",VLOOKUP(W37,変換!$B$31:$C$58,2,FALSE))</f>
        <v>20</v>
      </c>
      <c r="X41" s="2">
        <f>IF(X37="","",VLOOKUP(X37,変換!$B$31:$C$58,2,FALSE))</f>
        <v>12</v>
      </c>
      <c r="Y41" s="2">
        <f>IF(Y37="","",VLOOKUP(Y37,変換!$B$31:$C$58,2,FALSE))</f>
        <v>2</v>
      </c>
      <c r="Z41" s="2">
        <f>IF(Z37="","",VLOOKUP(Z37,変換!$B$31:$C$58,2,FALSE))</f>
        <v>9</v>
      </c>
      <c r="AA41" s="2">
        <f>IF(AA37="","",VLOOKUP(AA37,変換!$B$31:$C$58,2,FALSE))</f>
        <v>12</v>
      </c>
      <c r="AB41" s="2">
        <f>IF(AB37="","",VLOOKUP(AB37,変換!$B$31:$C$58,2,FALSE))</f>
        <v>2</v>
      </c>
      <c r="AC41" s="2">
        <f>IF(AC37="","",VLOOKUP(AC37,変換!$B$31:$C$58,2,FALSE))</f>
        <v>21</v>
      </c>
      <c r="AD41" s="2">
        <f>IF(AD37="","",VLOOKUP(AD37,変換!$B$31:$C$58,2,FALSE))</f>
        <v>5</v>
      </c>
      <c r="AE41" s="2">
        <f>IF(AE37="","",VLOOKUP(AE37,変換!$B$31:$C$58,2,FALSE))</f>
        <v>9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45778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20250512</v>
      </c>
      <c r="E9" s="59" t="str">
        <f>IF(手入力!C3="",REPLACE(D9,5,0,"/"),REPLACE(手入力!C3,5,0,"/"))</f>
        <v>2025/0512</v>
      </c>
      <c r="F9" s="58">
        <v>20250512</v>
      </c>
      <c r="G9" s="59" t="str">
        <f>IF(手入力!D3="",REPLACE(F9,5,0,"/"),REPLACE(手入力!D3,5,0,"/"))</f>
        <v>2025/0512</v>
      </c>
      <c r="H9" s="58">
        <v>20250512</v>
      </c>
      <c r="I9" s="59" t="str">
        <f>IF(手入力!E3="",REPLACE(H9,5,0,"/"),REPLACE(手入力!E3,5,0,"/"))</f>
        <v>2025/0512</v>
      </c>
      <c r="J9" s="58">
        <v>20250512</v>
      </c>
      <c r="K9" s="59" t="str">
        <f>IF(手入力!F3="",REPLACE(J9,5,0,"/"),REPLACE(手入力!F3,5,0,"/"))</f>
        <v>2025/0512</v>
      </c>
      <c r="L9" s="58">
        <v>20250512</v>
      </c>
      <c r="M9" s="59" t="str">
        <f>IF(手入力!G3="",REPLACE(L9,5,0,"/"),REPLACE(手入力!G3,5,0,"/"))</f>
        <v>2025/0512</v>
      </c>
      <c r="N9" s="58">
        <v>20250512</v>
      </c>
      <c r="O9" s="59" t="str">
        <f>IF(手入力!H3="",REPLACE(N9,5,0,"/"),REPLACE(手入力!H3,5,0,"/"))</f>
        <v>2025/0512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1103</v>
      </c>
      <c r="E10" s="67" t="str">
        <f>TEXT(D10,"0000")</f>
        <v>1103</v>
      </c>
      <c r="F10" s="68">
        <v>1050</v>
      </c>
      <c r="G10" s="67" t="str">
        <f>TEXT(F10,"0000")</f>
        <v>1050</v>
      </c>
      <c r="H10" s="68">
        <v>1129</v>
      </c>
      <c r="I10" s="67" t="str">
        <f>TEXT(H10,"0000")</f>
        <v>1129</v>
      </c>
      <c r="J10" s="68">
        <v>923</v>
      </c>
      <c r="K10" s="67" t="str">
        <f>TEXT(J10,"0000")</f>
        <v>0923</v>
      </c>
      <c r="L10" s="68">
        <v>1018</v>
      </c>
      <c r="M10" s="67" t="str">
        <f>TEXT(L10,"0000")</f>
        <v>1018</v>
      </c>
      <c r="N10" s="68">
        <v>1001</v>
      </c>
      <c r="O10" s="67" t="str">
        <f>TEXT(N10,"0000")</f>
        <v>1001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11</v>
      </c>
      <c r="F11" s="68" t="str">
        <f>IF(F$9=0,"",HLOOKUP(G11,天気タグ!$B$3:$AG$39,35))</f>
        <v>曇/雨</v>
      </c>
      <c r="G11" s="68">
        <f>IF(G9=0,"",(RIGHT(G9,2))-1)</f>
        <v>11</v>
      </c>
      <c r="H11" s="68" t="str">
        <f>IF(H$9=0,"",HLOOKUP(I11,天気タグ!$B$3:$AG$39,35))</f>
        <v>曇/雨</v>
      </c>
      <c r="I11" s="68">
        <f>IF(I9=0,"",(RIGHT(I9,2))-1)</f>
        <v>11</v>
      </c>
      <c r="J11" s="68" t="str">
        <f>IF(J$9=0,"",HLOOKUP(K11,天気タグ!$B$3:$AG$39,35))</f>
        <v>曇/雨</v>
      </c>
      <c r="K11" s="68">
        <f>IF(K9=0,"",(RIGHT(K9,2))-1)</f>
        <v>11</v>
      </c>
      <c r="L11" s="68" t="str">
        <f>IF(L$9=0,"",HLOOKUP(M11,天気タグ!$B$3:$AG$39,35))</f>
        <v>曇/雨</v>
      </c>
      <c r="M11" s="68">
        <f>IF(M9=0,"",(RIGHT(M9,2))-1)</f>
        <v>11</v>
      </c>
      <c r="N11" s="68" t="str">
        <f>IF(N$9=0,"",HLOOKUP(O11,天気タグ!$B$3:$AG$39,35))</f>
        <v>曇/雨</v>
      </c>
      <c r="O11" s="68">
        <f>IF(O9=0,"",(RIGHT(O9,2))-1)</f>
        <v>11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12</v>
      </c>
      <c r="F12" s="68" t="str">
        <f>IF(F$9=0,"",HLOOKUP(G12,天気タグ!$B$3:$AG$39,35))</f>
        <v>雨/晴</v>
      </c>
      <c r="G12" s="68">
        <f>IF(G9=0,"",RIGHT(G9,2)*1)</f>
        <v>12</v>
      </c>
      <c r="H12" s="68" t="str">
        <f>IF(H$9=0,"",HLOOKUP(I12,天気タグ!$B$3:$AG$39,35))</f>
        <v>雨/晴</v>
      </c>
      <c r="I12" s="68">
        <f>IF(I9=0,"",RIGHT(I9,2)*1)</f>
        <v>12</v>
      </c>
      <c r="J12" s="68" t="str">
        <f>IF(J$9=0,"",HLOOKUP(K12,天気タグ!$B$3:$AG$39,35))</f>
        <v>雨/晴</v>
      </c>
      <c r="K12" s="68">
        <f>IF(K9=0,"",RIGHT(K9,2)*1)</f>
        <v>12</v>
      </c>
      <c r="L12" s="68" t="str">
        <f>IF(L$9=0,"",HLOOKUP(M12,天気タグ!$B$3:$AG$39,35))</f>
        <v>雨/晴</v>
      </c>
      <c r="M12" s="68">
        <f>IF(M9=0,"",RIGHT(M9,2)*1)</f>
        <v>12</v>
      </c>
      <c r="N12" s="68" t="str">
        <f>IF(N$9=0,"",HLOOKUP(O12,天気タグ!$B$3:$AG$39,35))</f>
        <v>雨/晴</v>
      </c>
      <c r="O12" s="68">
        <f>IF(O9=0,"",RIGHT(O9,2)*1)</f>
        <v>12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14</v>
      </c>
      <c r="E13" s="70"/>
      <c r="F13" s="70">
        <v>16.100000000000001</v>
      </c>
      <c r="G13" s="70"/>
      <c r="H13" s="70">
        <v>13.9</v>
      </c>
      <c r="I13" s="70"/>
      <c r="J13" s="70">
        <v>15</v>
      </c>
      <c r="K13" s="70"/>
      <c r="L13" s="70">
        <v>14.3</v>
      </c>
      <c r="M13" s="70"/>
      <c r="N13" s="70">
        <v>15.5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13.5</v>
      </c>
      <c r="E14" s="76"/>
      <c r="F14" s="77">
        <v>15.3</v>
      </c>
      <c r="G14" s="77"/>
      <c r="H14" s="77">
        <v>13.2</v>
      </c>
      <c r="I14" s="77"/>
      <c r="J14" s="77">
        <v>17.100000000000001</v>
      </c>
      <c r="K14" s="77"/>
      <c r="L14" s="77">
        <v>12.5</v>
      </c>
      <c r="M14" s="77"/>
      <c r="N14" s="77">
        <v>16.2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96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4"/>
        <v>0</v>
      </c>
      <c r="L20" s="68">
        <v>0</v>
      </c>
      <c r="M20" s="67">
        <f t="shared" si="4"/>
        <v>0</v>
      </c>
      <c r="N20" s="68">
        <v>0</v>
      </c>
      <c r="O20" s="67">
        <f t="shared" si="4"/>
        <v>0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96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4"/>
        <v>0</v>
      </c>
      <c r="L21" s="68">
        <v>0</v>
      </c>
      <c r="M21" s="67">
        <f t="shared" si="4"/>
        <v>0</v>
      </c>
      <c r="N21" s="68">
        <v>0</v>
      </c>
      <c r="O21" s="67">
        <f t="shared" si="4"/>
        <v>0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96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4"/>
        <v>0</v>
      </c>
      <c r="L22" s="68">
        <v>0</v>
      </c>
      <c r="M22" s="67">
        <f t="shared" si="4"/>
        <v>0</v>
      </c>
      <c r="N22" s="68">
        <v>0</v>
      </c>
      <c r="O22" s="67">
        <f t="shared" si="4"/>
        <v>0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96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4"/>
        <v>0</v>
      </c>
      <c r="L23" s="68">
        <v>0</v>
      </c>
      <c r="M23" s="67">
        <f t="shared" si="4"/>
        <v>0</v>
      </c>
      <c r="N23" s="68">
        <v>0</v>
      </c>
      <c r="O23" s="67">
        <f t="shared" si="4"/>
        <v>0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0.08</v>
      </c>
      <c r="E26" s="98"/>
      <c r="F26" s="98">
        <v>7.0000000000000007E-2</v>
      </c>
      <c r="G26" s="98"/>
      <c r="H26" s="68">
        <v>0.17</v>
      </c>
      <c r="I26" s="98"/>
      <c r="J26" s="68">
        <v>0.16</v>
      </c>
      <c r="K26" s="98"/>
      <c r="L26" s="68">
        <v>0.34</v>
      </c>
      <c r="M26" s="98"/>
      <c r="N26" s="68">
        <v>0.34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5">D28/1000</f>
        <v>0</v>
      </c>
      <c r="F28" s="98">
        <v>0</v>
      </c>
      <c r="G28" s="67">
        <f t="shared" ref="G28:G35" si="6">F28/1000</f>
        <v>0</v>
      </c>
      <c r="H28" s="68">
        <v>0</v>
      </c>
      <c r="I28" s="67">
        <f t="shared" ref="I28:I35" si="7">H28/1000</f>
        <v>0</v>
      </c>
      <c r="J28" s="68">
        <v>0</v>
      </c>
      <c r="K28" s="67">
        <f t="shared" ref="K28:Y35" si="8">J28/1000</f>
        <v>0</v>
      </c>
      <c r="L28" s="68">
        <v>0</v>
      </c>
      <c r="M28" s="67">
        <f t="shared" si="8"/>
        <v>0</v>
      </c>
      <c r="N28" s="68">
        <v>0</v>
      </c>
      <c r="O28" s="67">
        <f t="shared" si="8"/>
        <v>0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0.12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1.2E-2</v>
      </c>
      <c r="K39" s="96"/>
      <c r="L39" s="68">
        <v>0</v>
      </c>
      <c r="M39" s="96"/>
      <c r="N39" s="68">
        <v>4.0000000000000001E-3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1.9E-2</v>
      </c>
      <c r="K43" s="96"/>
      <c r="L43" s="68">
        <v>2E-3</v>
      </c>
      <c r="M43" s="96"/>
      <c r="N43" s="68">
        <v>5.0000000000000001E-3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9</v>
      </c>
      <c r="G47" s="67">
        <f>F47/1000</f>
        <v>8.9999999999999993E-3</v>
      </c>
      <c r="H47" s="68">
        <v>2</v>
      </c>
      <c r="I47" s="67">
        <f>H47/1000</f>
        <v>2E-3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68">
        <v>4</v>
      </c>
      <c r="O47" s="67">
        <f>N47/1000</f>
        <v>4.0000000000000001E-3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98">
        <v>0</v>
      </c>
      <c r="G48" s="67">
        <f>F48/1000</f>
        <v>0</v>
      </c>
      <c r="H48" s="68">
        <v>0</v>
      </c>
      <c r="I48" s="67">
        <f>H48/1000</f>
        <v>0</v>
      </c>
      <c r="J48" s="68">
        <v>10</v>
      </c>
      <c r="K48" s="67">
        <f>J48/1000</f>
        <v>0.01</v>
      </c>
      <c r="L48" s="68">
        <v>10</v>
      </c>
      <c r="M48" s="67">
        <f>L48/1000</f>
        <v>0.01</v>
      </c>
      <c r="N48" s="68">
        <v>10</v>
      </c>
      <c r="O48" s="67">
        <f>N48/1000</f>
        <v>0.01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3</v>
      </c>
      <c r="E50" s="67">
        <f>D50/1000</f>
        <v>3.0000000000000001E-3</v>
      </c>
      <c r="F50" s="96">
        <v>3</v>
      </c>
      <c r="G50" s="67">
        <f>F50/1000</f>
        <v>3.0000000000000001E-3</v>
      </c>
      <c r="H50" s="68">
        <v>3</v>
      </c>
      <c r="I50" s="67">
        <f>H50/1000</f>
        <v>3.0000000000000001E-3</v>
      </c>
      <c r="J50" s="68">
        <v>3</v>
      </c>
      <c r="K50" s="67">
        <f>J50/1000</f>
        <v>3.0000000000000001E-3</v>
      </c>
      <c r="L50" s="68">
        <v>0</v>
      </c>
      <c r="M50" s="67">
        <f>L50/1000</f>
        <v>0</v>
      </c>
      <c r="N50" s="68">
        <v>0</v>
      </c>
      <c r="O50" s="67">
        <f>N50/1000</f>
        <v>0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3</v>
      </c>
      <c r="E51" s="70"/>
      <c r="F51" s="70">
        <v>3</v>
      </c>
      <c r="G51" s="70"/>
      <c r="H51" s="68">
        <v>7.9</v>
      </c>
      <c r="I51" s="70"/>
      <c r="J51" s="68">
        <v>3.2</v>
      </c>
      <c r="K51" s="70"/>
      <c r="L51" s="68">
        <v>3.7</v>
      </c>
      <c r="M51" s="70"/>
      <c r="N51" s="68">
        <v>3.7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2</v>
      </c>
      <c r="M52" s="67">
        <f>L52/1000</f>
        <v>2E-3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2.9</v>
      </c>
      <c r="G53" s="70"/>
      <c r="H53" s="68">
        <v>5.9</v>
      </c>
      <c r="I53" s="70"/>
      <c r="J53" s="68">
        <v>2.2999999999999998</v>
      </c>
      <c r="K53" s="70"/>
      <c r="L53" s="68">
        <v>3</v>
      </c>
      <c r="M53" s="70"/>
      <c r="N53" s="68">
        <v>3.1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5.8146583000000005</v>
      </c>
      <c r="E54" s="70"/>
      <c r="F54" s="70">
        <v>6.9937671999999997</v>
      </c>
      <c r="G54" s="70"/>
      <c r="H54" s="68">
        <v>5.6196432000000005</v>
      </c>
      <c r="I54" s="70"/>
      <c r="J54" s="68">
        <v>5.4282820999999997</v>
      </c>
      <c r="K54" s="70"/>
      <c r="L54" s="68">
        <v>13.179183100000001</v>
      </c>
      <c r="M54" s="70"/>
      <c r="N54" s="68">
        <v>13.1920038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40</v>
      </c>
      <c r="E55" s="68"/>
      <c r="F55" s="68">
        <v>46</v>
      </c>
      <c r="G55" s="68"/>
      <c r="H55" s="68">
        <v>30</v>
      </c>
      <c r="I55" s="68"/>
      <c r="J55" s="68">
        <v>26</v>
      </c>
      <c r="K55" s="68"/>
      <c r="L55" s="68">
        <v>39</v>
      </c>
      <c r="M55" s="68"/>
      <c r="N55" s="68">
        <v>39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0.4</v>
      </c>
      <c r="E61" s="70"/>
      <c r="F61" s="70">
        <v>0.4</v>
      </c>
      <c r="G61" s="70"/>
      <c r="H61" s="68">
        <v>0.4</v>
      </c>
      <c r="I61" s="70"/>
      <c r="J61" s="68">
        <v>0.9</v>
      </c>
      <c r="K61" s="70"/>
      <c r="L61" s="68">
        <v>0.6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7.2</v>
      </c>
      <c r="I62" s="70"/>
      <c r="J62" s="68">
        <v>7.2</v>
      </c>
      <c r="K62" s="70"/>
      <c r="L62" s="68">
        <v>7.2</v>
      </c>
      <c r="M62" s="70"/>
      <c r="N62" s="68">
        <v>6.6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0.8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14">D70/1000</f>
        <v>0</v>
      </c>
      <c r="F70" s="123">
        <v>0</v>
      </c>
      <c r="G70" s="67">
        <f t="shared" ref="G70:Y75" si="15">F70/1000</f>
        <v>0</v>
      </c>
      <c r="H70" s="123">
        <v>0</v>
      </c>
      <c r="I70" s="67">
        <f t="shared" ref="I70:I74" si="16">H70/1000</f>
        <v>0</v>
      </c>
      <c r="J70" s="123">
        <v>0</v>
      </c>
      <c r="K70" s="67">
        <f t="shared" si="15"/>
        <v>0</v>
      </c>
      <c r="L70" s="123">
        <v>0</v>
      </c>
      <c r="M70" s="67">
        <f t="shared" si="15"/>
        <v>0</v>
      </c>
      <c r="N70" s="123">
        <v>0</v>
      </c>
      <c r="O70" s="67">
        <f t="shared" si="15"/>
        <v>0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14"/>
        <v>0</v>
      </c>
      <c r="F71" s="92">
        <v>0</v>
      </c>
      <c r="G71" s="67">
        <f t="shared" si="15"/>
        <v>0</v>
      </c>
      <c r="H71" s="92">
        <v>0</v>
      </c>
      <c r="I71" s="67">
        <f t="shared" si="16"/>
        <v>0</v>
      </c>
      <c r="J71" s="92">
        <v>0</v>
      </c>
      <c r="K71" s="67">
        <f t="shared" si="15"/>
        <v>0</v>
      </c>
      <c r="L71" s="92">
        <v>0</v>
      </c>
      <c r="M71" s="67">
        <f t="shared" si="15"/>
        <v>0</v>
      </c>
      <c r="N71" s="92">
        <v>0</v>
      </c>
      <c r="O71" s="67">
        <f t="shared" si="15"/>
        <v>0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14"/>
        <v>0</v>
      </c>
      <c r="F72" s="96">
        <v>0</v>
      </c>
      <c r="G72" s="67">
        <f t="shared" si="15"/>
        <v>0</v>
      </c>
      <c r="H72" s="96">
        <v>0</v>
      </c>
      <c r="I72" s="67">
        <f t="shared" si="16"/>
        <v>0</v>
      </c>
      <c r="J72" s="96">
        <v>0</v>
      </c>
      <c r="K72" s="67">
        <f t="shared" si="15"/>
        <v>0</v>
      </c>
      <c r="L72" s="96">
        <v>0</v>
      </c>
      <c r="M72" s="67">
        <f t="shared" si="15"/>
        <v>0</v>
      </c>
      <c r="N72" s="96">
        <v>0</v>
      </c>
      <c r="O72" s="67">
        <f t="shared" si="15"/>
        <v>0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0.8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5.8146583000000005</v>
      </c>
      <c r="E82" s="69"/>
      <c r="F82" s="70">
        <v>6.9937671999999997</v>
      </c>
      <c r="G82" s="70"/>
      <c r="H82" s="70">
        <v>5.6196432000000005</v>
      </c>
      <c r="I82" s="70"/>
      <c r="J82" s="70">
        <v>5.4282820999999997</v>
      </c>
      <c r="K82" s="70"/>
      <c r="L82" s="70">
        <v>13.179183100000001</v>
      </c>
      <c r="M82" s="70"/>
      <c r="N82" s="70">
        <v>13.1920038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75">
        <f t="shared" ref="E83" si="18">D83/1000</f>
        <v>0</v>
      </c>
      <c r="F83" s="96">
        <v>0</v>
      </c>
      <c r="G83" s="175">
        <f t="shared" ref="G83" si="19">F83/1000</f>
        <v>0</v>
      </c>
      <c r="H83" s="96">
        <v>0</v>
      </c>
      <c r="I83" s="175">
        <f t="shared" ref="I83" si="20">H83/1000</f>
        <v>0</v>
      </c>
      <c r="J83" s="96">
        <v>0</v>
      </c>
      <c r="K83" s="175">
        <f t="shared" ref="K83" si="21">J83/1000</f>
        <v>0</v>
      </c>
      <c r="L83" s="96">
        <v>2</v>
      </c>
      <c r="M83" s="175">
        <f t="shared" ref="M83" si="22">L83/1000</f>
        <v>2E-3</v>
      </c>
      <c r="N83" s="96">
        <v>0</v>
      </c>
      <c r="O83" s="175">
        <f t="shared" ref="O83" si="23">N83/1000</f>
        <v>0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1.5</v>
      </c>
      <c r="E84" s="69"/>
      <c r="F84" s="70">
        <v>1.2</v>
      </c>
      <c r="G84" s="70"/>
      <c r="H84" s="70">
        <v>1.4</v>
      </c>
      <c r="I84" s="70"/>
      <c r="J84" s="70">
        <v>1.2</v>
      </c>
      <c r="K84" s="70"/>
      <c r="L84" s="70">
        <v>1</v>
      </c>
      <c r="M84" s="70"/>
      <c r="N84" s="70">
        <v>1.2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40</v>
      </c>
      <c r="E89" s="66"/>
      <c r="F89" s="68">
        <v>46</v>
      </c>
      <c r="G89" s="68"/>
      <c r="H89" s="68">
        <v>30</v>
      </c>
      <c r="I89" s="68"/>
      <c r="J89" s="68">
        <v>26</v>
      </c>
      <c r="K89" s="68"/>
      <c r="L89" s="68">
        <v>39</v>
      </c>
      <c r="M89" s="68"/>
      <c r="N89" s="68">
        <v>39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70">
        <v>7.2</v>
      </c>
      <c r="I91" s="70"/>
      <c r="J91" s="70">
        <v>7.2</v>
      </c>
      <c r="K91" s="70"/>
      <c r="L91" s="70">
        <v>7.2</v>
      </c>
      <c r="M91" s="70"/>
      <c r="N91" s="70">
        <v>6.6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-3.1502562230288755</v>
      </c>
      <c r="E92" s="69"/>
      <c r="F92" s="70">
        <v>-2.9857062376039307</v>
      </c>
      <c r="G92" s="70"/>
      <c r="H92" s="70">
        <v>-2.9530090949522623</v>
      </c>
      <c r="I92" s="70"/>
      <c r="J92" s="70">
        <v>-3.1368012779265442</v>
      </c>
      <c r="K92" s="70"/>
      <c r="L92" s="70">
        <v>-2.5137916903533677</v>
      </c>
      <c r="M92" s="70"/>
      <c r="N92" s="70">
        <v>-3.0725229337687758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0</v>
      </c>
      <c r="E95" s="175">
        <f t="shared" ref="E95" si="29">D95/1000</f>
        <v>0</v>
      </c>
      <c r="F95" s="130">
        <v>0</v>
      </c>
      <c r="G95" s="175">
        <f t="shared" ref="G95" si="30">F95/1000</f>
        <v>0</v>
      </c>
      <c r="H95" s="130">
        <v>0</v>
      </c>
      <c r="I95" s="175">
        <f t="shared" ref="I95" si="31">H95/1000</f>
        <v>0</v>
      </c>
      <c r="J95" s="130">
        <v>10</v>
      </c>
      <c r="K95" s="175">
        <f t="shared" ref="K95" si="32">J95/1000</f>
        <v>0.01</v>
      </c>
      <c r="L95" s="130">
        <v>10</v>
      </c>
      <c r="M95" s="175">
        <f t="shared" ref="M95" si="33">L95/1000</f>
        <v>0.01</v>
      </c>
      <c r="N95" s="130">
        <v>10</v>
      </c>
      <c r="O95" s="175">
        <f t="shared" ref="O95" si="34">N95/1000</f>
        <v>0.01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>
        <v>1.7</v>
      </c>
      <c r="E98" s="139"/>
      <c r="F98" s="140">
        <v>1.4</v>
      </c>
      <c r="G98" s="140"/>
      <c r="H98" s="140">
        <v>2</v>
      </c>
      <c r="I98" s="140"/>
      <c r="J98" s="140">
        <v>1.4</v>
      </c>
      <c r="K98" s="140"/>
      <c r="L98" s="140">
        <v>1.1000000000000001</v>
      </c>
      <c r="M98" s="140"/>
      <c r="N98" s="140">
        <v>1.4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>
        <v>8.1999999999999993</v>
      </c>
      <c r="E99" s="69"/>
      <c r="F99" s="70">
        <v>8.9</v>
      </c>
      <c r="G99" s="70"/>
      <c r="H99" s="70">
        <v>14.2</v>
      </c>
      <c r="I99" s="70"/>
      <c r="J99" s="70">
        <v>8.5</v>
      </c>
      <c r="K99" s="70"/>
      <c r="L99" s="70">
        <v>16</v>
      </c>
      <c r="M99" s="70"/>
      <c r="N99" s="70">
        <v>15.4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3.1</v>
      </c>
      <c r="G100" s="70"/>
      <c r="H100" s="70">
        <v>2.9</v>
      </c>
      <c r="I100" s="70"/>
      <c r="J100" s="70">
        <v>2.8</v>
      </c>
      <c r="K100" s="70"/>
      <c r="L100" s="70">
        <v>4.8</v>
      </c>
      <c r="M100" s="70"/>
      <c r="N100" s="70">
        <v>4.9000000000000004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0.08</v>
      </c>
      <c r="E101" s="69"/>
      <c r="F101" s="70">
        <v>7.0000000000000007E-2</v>
      </c>
      <c r="G101" s="70"/>
      <c r="H101" s="70">
        <v>0.17</v>
      </c>
      <c r="I101" s="70"/>
      <c r="J101" s="70">
        <v>0.16</v>
      </c>
      <c r="K101" s="70"/>
      <c r="L101" s="70">
        <v>0.34</v>
      </c>
      <c r="M101" s="70"/>
      <c r="N101" s="70">
        <v>0.34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45778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45778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45779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45780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45781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45782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45783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45784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45785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45786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45787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45788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45789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45790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45791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45792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45793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45794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45795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45796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45797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45798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45799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45800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45801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45802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45803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45804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45805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45806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45807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45808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2</v>
      </c>
      <c r="AS5">
        <v>2</v>
      </c>
      <c r="AT5">
        <v>2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2021-04-27T10:06:28Z</cp:lastPrinted>
  <dcterms:created xsi:type="dcterms:W3CDTF">2020-11-06T01:25:08Z</dcterms:created>
  <dcterms:modified xsi:type="dcterms:W3CDTF">2025-06-13T05:45:25Z</dcterms:modified>
</cp:coreProperties>
</file>