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AEAED1FE-7EA2-4881-8C47-E231CC5061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入" sheetId="14" state="hidden" r:id="rId4"/>
    <sheet name="cnt_山の駅" sheetId="15" state="hidden" r:id="rId5"/>
    <sheet name="cnt_小田木" sheetId="19" state="hidden" r:id="rId6"/>
    <sheet name="cnt_田津原" sheetId="12" state="hidden" r:id="rId7"/>
    <sheet name="cnt_押川" sheetId="16" state="hidden" r:id="rId8"/>
    <sheet name="cnt_川手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月報!$A$1:$N$130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2" i="5" s="1"/>
  <c r="H12" i="5" s="1"/>
  <c r="I96" i="5"/>
  <c r="I95" i="5"/>
  <c r="I83" i="5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5" i="5"/>
  <c r="I44" i="5"/>
  <c r="I42" i="5"/>
  <c r="I40" i="5"/>
  <c r="I38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I10" i="5"/>
  <c r="I11" i="5" l="1"/>
  <c r="H11" i="5" s="1"/>
  <c r="O9" i="5" l="1"/>
  <c r="M9" i="5"/>
  <c r="M11" i="5" s="1"/>
  <c r="K9" i="5"/>
  <c r="K11" i="5" s="1"/>
  <c r="Q9" i="5"/>
  <c r="G9" i="5"/>
  <c r="G12" i="5" s="1"/>
  <c r="E9" i="5"/>
  <c r="E12" i="5" s="1"/>
  <c r="O12" i="5"/>
  <c r="O11" i="5"/>
  <c r="Q11" i="5" l="1"/>
  <c r="Q12" i="5"/>
  <c r="G11" i="5"/>
  <c r="M12" i="5"/>
  <c r="K12" i="5"/>
  <c r="E11" i="5"/>
  <c r="Y12" i="5" l="1"/>
  <c r="W12" i="5"/>
  <c r="V12" i="5"/>
  <c r="U12" i="5"/>
  <c r="T12" i="5"/>
  <c r="S12" i="5"/>
  <c r="R12" i="5"/>
  <c r="N12" i="5"/>
  <c r="L12" i="5"/>
  <c r="J12" i="5"/>
  <c r="F12" i="5"/>
  <c r="D12" i="5"/>
  <c r="Y11" i="5"/>
  <c r="W11" i="5"/>
  <c r="V11" i="5"/>
  <c r="U11" i="5"/>
  <c r="T11" i="5"/>
  <c r="S11" i="5"/>
  <c r="R11" i="5"/>
  <c r="N11" i="5"/>
  <c r="L11" i="5"/>
  <c r="J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Y95" i="5" l="1"/>
  <c r="W95" i="5"/>
  <c r="U95" i="5"/>
  <c r="S95" i="5"/>
  <c r="O95" i="5"/>
  <c r="M95" i="5"/>
  <c r="K95" i="5"/>
  <c r="Q95" i="5"/>
  <c r="G95" i="5"/>
  <c r="E95" i="5"/>
  <c r="Y83" i="5" l="1"/>
  <c r="W83" i="5"/>
  <c r="U83" i="5"/>
  <c r="S83" i="5"/>
  <c r="O83" i="5"/>
  <c r="M83" i="5"/>
  <c r="K83" i="5"/>
  <c r="Q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Q45" i="5"/>
  <c r="Q44" i="5"/>
  <c r="Q42" i="5"/>
  <c r="Q40" i="5"/>
  <c r="Q38" i="5"/>
  <c r="G45" i="5"/>
  <c r="G44" i="5"/>
  <c r="G42" i="5"/>
  <c r="G40" i="5"/>
  <c r="G38" i="5"/>
  <c r="E45" i="5"/>
  <c r="E44" i="5"/>
  <c r="E40" i="5"/>
  <c r="E38" i="5"/>
  <c r="O96" i="5" l="1"/>
  <c r="M96" i="5"/>
  <c r="K96" i="5"/>
  <c r="Q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U75" i="5" l="1"/>
  <c r="U74" i="5"/>
  <c r="U73" i="5"/>
  <c r="U72" i="5"/>
  <c r="U71" i="5"/>
  <c r="U70" i="5"/>
  <c r="S75" i="5"/>
  <c r="S74" i="5"/>
  <c r="S73" i="5"/>
  <c r="S72" i="5"/>
  <c r="S71" i="5"/>
  <c r="S70" i="5"/>
  <c r="O75" i="5"/>
  <c r="O74" i="5"/>
  <c r="O73" i="5"/>
  <c r="O72" i="5"/>
  <c r="O71" i="5"/>
  <c r="O70" i="5"/>
  <c r="M75" i="5"/>
  <c r="M74" i="5"/>
  <c r="M73" i="5"/>
  <c r="M72" i="5"/>
  <c r="M71" i="5"/>
  <c r="M70" i="5"/>
  <c r="U10" i="5"/>
  <c r="S10" i="5"/>
  <c r="O10" i="5"/>
  <c r="M10" i="5"/>
  <c r="K10" i="5"/>
  <c r="Q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Q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Q75" i="5" l="1"/>
  <c r="Q74" i="5"/>
  <c r="Q73" i="5"/>
  <c r="Q72" i="5"/>
  <c r="Q71" i="5"/>
  <c r="Q70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<sst xmlns="http://schemas.openxmlformats.org/spreadsheetml/2006/main" count="2729" uniqueCount="405">
  <si>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</si>
  <si>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</si>
  <si>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</si>
  <si>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</si>
  <si>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</si>
  <si>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</si>
  <si>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</si>
  <si>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</si>
  <si>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</si>
  <si>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</si>
  <si>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</si>
  <si>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</si>
  <si>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</si>
  <si>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</si>
  <si>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</si>
  <si>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</si>
  <si>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</si>
  <si>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</si>
  <si>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</si>
  <si>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</si>
  <si>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</si>
  <si>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</si>
  <si>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</si>
  <si>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</si>
  <si>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</si>
  <si>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</si>
  <si>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</si>
  <si>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</si>
  <si>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</si>
  <si>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</si>
  <si>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</si>
  <si>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</si>
  <si>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</si>
  <si>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</si>
  <si>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</si>
  <si>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</si>
  <si>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</si>
  <si>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</si>
  <si>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</si>
  <si>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</si>
  <si>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</si>
  <si>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</si>
  <si>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</si>
  <si>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</si>
  <si>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</si>
  <si>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</si>
  <si>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</si>
  <si>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</si>
  <si>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</si>
  <si>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</si>
  <si>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</si>
  <si>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</si>
  <si>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</si>
  <si>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</si>
  <si>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</si>
  <si>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</si>
  <si>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</si>
  <si>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</si>
  <si>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</si>
  <si>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</si>
  <si>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</si>
  <si>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</si>
  <si>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</si>
  <si>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</si>
  <si>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</si>
  <si>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</si>
  <si>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</si>
  <si>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</si>
  <si>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</si>
  <si>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</si>
  <si>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</si>
  <si>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</si>
  <si>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</si>
  <si>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</si>
  <si>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</si>
  <si>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</si>
  <si>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</si>
  <si>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</si>
  <si>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</si>
  <si>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</si>
  <si>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</si>
  <si>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</si>
  <si>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</si>
  <si>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</si>
  <si>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</si>
  <si>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</si>
  <si>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</si>
  <si>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</si>
  <si>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</si>
  <si>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</si>
  <si>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</si>
  <si>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</si>
  <si>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</si>
  <si>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</si>
  <si>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</si>
  <si>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</si>
  <si>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</si>
  <si>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</si>
  <si>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</si>
  <si>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</si>
  <si>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</si>
  <si>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</si>
  <si>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</si>
  <si>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</si>
  <si>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</si>
  <si>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</si>
  <si>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</si>
  <si>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</si>
  <si>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</si>
  <si>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</si>
  <si>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</si>
  <si>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</si>
  <si>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</si>
  <si>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</si>
  <si>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</si>
  <si>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</si>
  <si>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</si>
  <si>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</si>
  <si>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</si>
  <si>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</si>
  <si>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</si>
  <si>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</si>
  <si>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</si>
  <si>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</si>
  <si>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</si>
  <si>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</si>
  <si>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</si>
  <si>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</si>
  <si>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</si>
  <si>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</si>
  <si>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</si>
  <si>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</si>
  <si>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</si>
  <si>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</si>
  <si>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</si>
  <si>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</si>
  <si>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</si>
  <si>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</si>
  <si>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</si>
  <si>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</si>
  <si>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</si>
  <si>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</si>
  <si>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</si>
  <si>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</si>
  <si>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</si>
  <si>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</si>
  <si>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</si>
  <si>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</si>
  <si>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</si>
  <si>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</si>
  <si>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</si>
  <si>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</si>
  <si>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</si>
  <si>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</si>
  <si>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</si>
  <si>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</si>
  <si>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</si>
  <si>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</si>
  <si>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</si>
  <si>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</si>
  <si>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</si>
  <si>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</si>
  <si>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</si>
  <si>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</si>
  <si>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</si>
  <si>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</si>
  <si>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</si>
  <si>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</si>
  <si>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</si>
  <si>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</si>
  <si>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</si>
  <si>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</si>
  <si>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</si>
  <si>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</si>
  <si>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</si>
  <si>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</si>
  <si>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</si>
  <si>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</si>
  <si>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</si>
  <si>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</si>
  <si>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</si>
  <si>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</si>
  <si>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</si>
  <si>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</si>
  <si>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</si>
  <si>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</si>
  <si>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</si>
  <si>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</si>
  <si>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</si>
  <si>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</si>
  <si>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</si>
  <si>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</si>
  <si>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</si>
  <si>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</si>
  <si>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</si>
  <si>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</si>
  <si>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</si>
  <si>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</si>
  <si>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</si>
  <si>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</si>
  <si>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</si>
  <si>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</si>
  <si>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</si>
  <si>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</si>
  <si>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</si>
  <si>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</si>
  <si>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</si>
  <si>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</si>
  <si>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</si>
  <si>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</si>
  <si>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</si>
  <si>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</si>
  <si>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</si>
  <si>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</si>
  <si>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</si>
  <si>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</si>
  <si>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</si>
  <si>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</si>
  <si>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</si>
  <si>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</si>
  <si>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</si>
  <si>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</si>
  <si>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</si>
  <si>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</si>
  <si>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</si>
  <si>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</si>
  <si>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</si>
  <si>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</si>
  <si>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</si>
  <si>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</si>
  <si>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</si>
  <si>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</si>
  <si>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</si>
  <si>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</si>
  <si>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</si>
  <si>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</si>
  <si>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</si>
  <si>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</si>
  <si>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</si>
  <si>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</si>
  <si>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</si>
  <si>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</si>
  <si>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</si>
  <si>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</si>
  <si>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</si>
  <si>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</si>
  <si>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</si>
  <si>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</si>
  <si>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</si>
  <si>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</si>
  <si>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</si>
  <si>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</si>
  <si>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</si>
  <si>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</si>
  <si>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</si>
  <si>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</si>
  <si>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</si>
  <si>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</si>
  <si>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</si>
  <si>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</si>
  <si>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</si>
  <si>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</si>
  <si>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</si>
  <si>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</si>
  <si>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</si>
  <si>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</si>
  <si>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</si>
  <si>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</si>
  <si>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</si>
  <si>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</si>
  <si>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</si>
  <si>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</si>
  <si>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</si>
  <si>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</si>
  <si>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</si>
  <si>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</si>
  <si>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</si>
  <si>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</si>
  <si>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</si>
  <si>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</si>
  <si>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</si>
  <si>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</si>
  <si>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</si>
  <si>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</si>
  <si>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</si>
  <si>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</si>
  <si>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</si>
  <si>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</si>
  <si>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</si>
  <si>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</si>
  <si>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</si>
  <si>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</si>
  <si>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</si>
  <si>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</si>
  <si>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</si>
  <si>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</si>
  <si>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</si>
  <si>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</si>
  <si>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</si>
  <si>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</si>
  <si>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</si>
  <si>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</si>
  <si>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</si>
  <si>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5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</si>
  <si>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</si>
  <si>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</si>
  <si>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</si>
  <si>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</si>
  <si>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</si>
  <si>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</si>
  <si>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</si>
  <si>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</si>
  <si>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</si>
  <si>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</si>
  <si>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</si>
  <si>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</si>
  <si>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</si>
  <si>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</si>
  <si>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</si>
  <si>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</si>
  <si>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</si>
  <si>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</si>
  <si>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</si>
  <si>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</si>
  <si>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</si>
  <si>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</si>
  <si>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</si>
  <si>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</si>
  <si>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</si>
  <si>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</si>
  <si>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</si>
  <si>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</si>
  <si>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</si>
  <si>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</si>
  <si>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</si>
  <si>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</si>
  <si>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</si>
  <si>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</si>
  <si>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</si>
  <si>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</si>
  <si>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</si>
  <si>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</si>
  <si>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</si>
  <si>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</si>
  <si>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</si>
  <si>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</si>
  <si>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</si>
  <si>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</si>
  <si>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野入浄水場</t>
    <phoneticPr fontId="2"/>
  </si>
  <si>
    <t>野入浄水場</t>
    <phoneticPr fontId="1"/>
  </si>
  <si>
    <t>野入町井ノ入14-2</t>
    <phoneticPr fontId="2"/>
  </si>
  <si>
    <t>田津原公会堂</t>
    <phoneticPr fontId="1"/>
  </si>
  <si>
    <t>田津原公会堂</t>
    <phoneticPr fontId="2"/>
  </si>
  <si>
    <t>押川浄水場</t>
    <phoneticPr fontId="2"/>
  </si>
  <si>
    <t>押川浄水場</t>
    <phoneticPr fontId="1"/>
  </si>
  <si>
    <t>押山町上川入630-15</t>
    <phoneticPr fontId="2"/>
  </si>
  <si>
    <t>川手消防詰所</t>
    <phoneticPr fontId="1"/>
  </si>
  <si>
    <t>川手消防詰所</t>
    <phoneticPr fontId="2"/>
  </si>
  <si>
    <t>川手町前田11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</si>
  <si>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</si>
  <si>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</si>
  <si>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</si>
  <si>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</si>
  <si>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</si>
  <si>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</si>
  <si>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</si>
  <si>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</si>
  <si>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</si>
  <si>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野入浄水場</t>
  </si>
  <si>
    <t>田津原公会堂</t>
  </si>
  <si>
    <t>押川浄水場</t>
  </si>
  <si>
    <t>川手消防詰所</t>
  </si>
  <si>
    <t>小田木浄水場</t>
  </si>
  <si>
    <t>小田木浄水場</t>
    <phoneticPr fontId="1"/>
  </si>
  <si>
    <t>小田木浄水場</t>
    <phoneticPr fontId="2"/>
  </si>
  <si>
    <t>小田木町タカドヤ1-29</t>
    <phoneticPr fontId="2"/>
  </si>
  <si>
    <t>山の駅大野瀬</t>
    <phoneticPr fontId="2"/>
  </si>
  <si>
    <t>山の駅大野瀬</t>
    <phoneticPr fontId="1"/>
  </si>
  <si>
    <t>山の駅大野瀬</t>
    <phoneticPr fontId="1"/>
  </si>
  <si>
    <t>大野瀬町ヤシロジマ
25-16</t>
    <rPh sb="0" eb="2">
      <t>オオノ</t>
    </rPh>
    <rPh sb="2" eb="3">
      <t>セ</t>
    </rPh>
    <rPh sb="3" eb="4">
      <t>マチ</t>
    </rPh>
    <phoneticPr fontId="2"/>
  </si>
  <si>
    <t>田津原町松ケ下
19-1</t>
    <rPh sb="3" eb="4">
      <t>マチ</t>
    </rPh>
    <rPh sb="4" eb="7">
      <t>マツガシタ</t>
    </rPh>
    <phoneticPr fontId="2"/>
  </si>
  <si>
    <t/>
  </si>
  <si>
    <t>晴</t>
  </si>
  <si>
    <t>晴|曇</t>
  </si>
  <si>
    <t>晴/曇</t>
  </si>
  <si>
    <t>曇</t>
  </si>
  <si>
    <t>曇|雨</t>
  </si>
  <si>
    <t>曇|晴</t>
  </si>
  <si>
    <t>2024/12/09</t>
  </si>
  <si>
    <t>10:51</t>
  </si>
  <si>
    <t>10:35</t>
  </si>
  <si>
    <t>09:36</t>
  </si>
  <si>
    <t>11:33</t>
  </si>
  <si>
    <t>10:11</t>
  </si>
  <si>
    <t>11:07</t>
  </si>
  <si>
    <t>0.004未満</t>
  </si>
  <si>
    <t>0.05未満</t>
  </si>
  <si>
    <t>0.0002未満</t>
  </si>
  <si>
    <t>0.001未満</t>
  </si>
  <si>
    <t>0.2未満</t>
  </si>
  <si>
    <t>異常なし</t>
  </si>
  <si>
    <t>0.5未満</t>
  </si>
  <si>
    <t>0.1未満</t>
  </si>
  <si>
    <t>0.008未満</t>
  </si>
  <si>
    <t>0.000005未満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</si>
</sst>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8" formatCode="&quot;月報　：　水道浄水　&quot;ggge&quot;年度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236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8" borderId="58" xfId="0" applyFont="1" applyFill="1" applyBorder="1" applyAlignment="1">
      <alignment wrapText="1"/>
    </xf>
    <xf numFmtId="0" fontId="6" fillId="9" borderId="59" xfId="0" applyFont="1" applyFill="1" applyBorder="1" applyAlignment="1">
      <alignment wrapText="1"/>
    </xf>
    <xf numFmtId="0" fontId="7" fillId="7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182" fontId="17" fillId="0" borderId="0" xfId="0" applyNumberFormat="1" applyFont="1" applyAlignment="1">
      <alignment horizontal="left" vertical="center"/>
    </xf>
    <xf numFmtId="0" fontId="16" fillId="0" borderId="19" xfId="0" applyFont="1" applyBorder="1">
      <alignment vertical="center"/>
    </xf>
    <xf numFmtId="0" fontId="16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top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top"/>
    </xf>
    <xf numFmtId="0" fontId="20" fillId="4" borderId="0" xfId="0" applyFont="1" applyFill="1" applyAlignment="1">
      <alignment horizontal="left" vertical="top" wrapText="1"/>
    </xf>
    <xf numFmtId="0" fontId="20" fillId="4" borderId="55" xfId="0" applyFont="1" applyFill="1" applyBorder="1" applyAlignment="1">
      <alignment horizontal="left" vertical="top" wrapText="1"/>
    </xf>
    <xf numFmtId="0" fontId="18" fillId="0" borderId="21" xfId="0" applyFont="1" applyBorder="1">
      <alignment vertical="center"/>
    </xf>
    <xf numFmtId="0" fontId="18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0" fillId="4" borderId="26" xfId="0" applyFont="1" applyFill="1" applyBorder="1" applyAlignment="1">
      <alignment horizontal="left" vertical="top" wrapText="1"/>
    </xf>
    <xf numFmtId="0" fontId="20" fillId="4" borderId="29" xfId="0" applyFont="1" applyFill="1" applyBorder="1" applyAlignment="1">
      <alignment horizontal="left" vertical="top" wrapText="1"/>
    </xf>
    <xf numFmtId="0" fontId="16" fillId="0" borderId="12" xfId="0" applyFont="1" applyBorder="1">
      <alignment vertical="center"/>
    </xf>
    <xf numFmtId="0" fontId="16" fillId="0" borderId="35" xfId="0" applyFont="1" applyBorder="1">
      <alignment vertical="center"/>
    </xf>
    <xf numFmtId="0" fontId="18" fillId="0" borderId="3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177" fontId="16" fillId="0" borderId="43" xfId="0" quotePrefix="1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shrinkToFit="1"/>
    </xf>
    <xf numFmtId="14" fontId="16" fillId="4" borderId="33" xfId="0" applyNumberFormat="1" applyFont="1" applyFill="1" applyBorder="1" applyAlignment="1">
      <alignment horizontal="center" vertical="center" shrinkToFit="1"/>
    </xf>
    <xf numFmtId="178" fontId="16" fillId="0" borderId="8" xfId="0" applyNumberFormat="1" applyFont="1" applyBorder="1" applyAlignment="1">
      <alignment horizontal="center" vertical="center" shrinkToFit="1"/>
    </xf>
    <xf numFmtId="178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177" fontId="16" fillId="0" borderId="41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31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177" fontId="16" fillId="0" borderId="44" xfId="0" quotePrefix="1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0" fontId="16" fillId="0" borderId="34" xfId="0" applyFont="1" applyBorder="1">
      <alignment vertical="center"/>
    </xf>
    <xf numFmtId="176" fontId="16" fillId="0" borderId="35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48" xfId="0" applyFont="1" applyBorder="1">
      <alignment vertical="center"/>
    </xf>
    <xf numFmtId="0" fontId="16" fillId="0" borderId="4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0" xfId="0" applyFont="1" applyBorder="1">
      <alignment vertical="center"/>
    </xf>
    <xf numFmtId="0" fontId="16" fillId="5" borderId="7" xfId="0" applyFont="1" applyFill="1" applyBorder="1" applyAlignment="1">
      <alignment horizontal="left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horizontal="center" vertical="center" shrinkToFit="1"/>
    </xf>
    <xf numFmtId="184" fontId="16" fillId="0" borderId="1" xfId="0" applyNumberFormat="1" applyFont="1" applyBorder="1" applyAlignment="1">
      <alignment horizontal="center" vertical="center" shrinkToFit="1"/>
    </xf>
    <xf numFmtId="186" fontId="16" fillId="0" borderId="8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183" fontId="16" fillId="0" borderId="8" xfId="0" applyNumberFormat="1" applyFont="1" applyBorder="1" applyAlignment="1">
      <alignment horizontal="center" vertical="center" shrinkToFit="1"/>
    </xf>
    <xf numFmtId="183" fontId="16" fillId="0" borderId="1" xfId="0" applyNumberFormat="1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5" fontId="16" fillId="0" borderId="8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 shrinkToFit="1"/>
    </xf>
    <xf numFmtId="0" fontId="16" fillId="0" borderId="41" xfId="0" quotePrefix="1" applyFont="1" applyBorder="1" applyAlignment="1">
      <alignment horizontal="center" vertical="center"/>
    </xf>
    <xf numFmtId="0" fontId="16" fillId="0" borderId="1" xfId="0" quotePrefix="1" applyFont="1" applyBorder="1">
      <alignment vertical="center"/>
    </xf>
    <xf numFmtId="0" fontId="16" fillId="0" borderId="49" xfId="0" applyFont="1" applyBorder="1">
      <alignment vertical="center"/>
    </xf>
    <xf numFmtId="0" fontId="16" fillId="0" borderId="46" xfId="0" applyFont="1" applyBorder="1" applyAlignment="1">
      <alignment horizontal="left" vertical="center"/>
    </xf>
    <xf numFmtId="0" fontId="16" fillId="0" borderId="42" xfId="0" applyFont="1" applyBorder="1" applyAlignment="1">
      <alignment horizontal="center" vertical="center"/>
    </xf>
    <xf numFmtId="176" fontId="16" fillId="0" borderId="39" xfId="0" applyNumberFormat="1" applyFont="1" applyBorder="1" applyAlignment="1">
      <alignment horizontal="center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182" fontId="23" fillId="0" borderId="50" xfId="0" applyNumberFormat="1" applyFont="1" applyBorder="1" applyAlignment="1">
      <alignment horizontal="left" vertical="center"/>
    </xf>
    <xf numFmtId="0" fontId="16" fillId="0" borderId="50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 shrinkToFit="1"/>
    </xf>
    <xf numFmtId="0" fontId="20" fillId="0" borderId="45" xfId="3" quotePrefix="1" applyFont="1" applyBorder="1" applyAlignment="1">
      <alignment vertical="center"/>
    </xf>
    <xf numFmtId="183" fontId="16" fillId="0" borderId="33" xfId="0" applyNumberFormat="1" applyFont="1" applyBorder="1" applyAlignment="1">
      <alignment horizontal="center" vertical="center" shrinkToFit="1"/>
    </xf>
    <xf numFmtId="183" fontId="16" fillId="0" borderId="4" xfId="0" applyNumberFormat="1" applyFont="1" applyBorder="1" applyAlignment="1">
      <alignment horizontal="center" vertical="center" shrinkToFit="1"/>
    </xf>
    <xf numFmtId="0" fontId="20" fillId="0" borderId="5" xfId="3" quotePrefix="1" applyFont="1" applyBorder="1" applyAlignment="1">
      <alignment vertical="center"/>
    </xf>
    <xf numFmtId="0" fontId="20" fillId="6" borderId="5" xfId="3" quotePrefix="1" applyFont="1" applyFill="1" applyBorder="1" applyAlignment="1">
      <alignment vertical="center"/>
    </xf>
    <xf numFmtId="0" fontId="20" fillId="0" borderId="41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49" fontId="20" fillId="0" borderId="41" xfId="3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0" fillId="0" borderId="0" xfId="3" quotePrefix="1" applyFont="1" applyAlignment="1">
      <alignment vertical="center"/>
    </xf>
    <xf numFmtId="2" fontId="16" fillId="0" borderId="57" xfId="0" applyNumberFormat="1" applyFont="1" applyBorder="1" applyAlignment="1">
      <alignment horizontal="center" vertical="center" shrinkToFit="1"/>
    </xf>
    <xf numFmtId="2" fontId="16" fillId="0" borderId="37" xfId="0" applyNumberFormat="1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left" vertical="center"/>
    </xf>
    <xf numFmtId="0" fontId="20" fillId="0" borderId="6" xfId="0" quotePrefix="1" applyFont="1" applyBorder="1">
      <alignment vertical="center"/>
    </xf>
    <xf numFmtId="0" fontId="20" fillId="2" borderId="40" xfId="0" applyFont="1" applyFill="1" applyBorder="1" applyAlignment="1">
      <alignment horizontal="center" vertical="center"/>
    </xf>
    <xf numFmtId="176" fontId="16" fillId="0" borderId="33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20" fillId="0" borderId="7" xfId="0" quotePrefix="1" applyFont="1" applyBorder="1">
      <alignment vertical="center"/>
    </xf>
    <xf numFmtId="0" fontId="20" fillId="2" borderId="41" xfId="0" applyFont="1" applyFill="1" applyBorder="1" applyAlignment="1">
      <alignment horizontal="center" vertical="center"/>
    </xf>
    <xf numFmtId="0" fontId="20" fillId="3" borderId="7" xfId="0" quotePrefix="1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20" fillId="6" borderId="7" xfId="3" quotePrefix="1" applyFont="1" applyFill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38" xfId="0" applyFont="1" applyBorder="1">
      <alignment vertical="center"/>
    </xf>
    <xf numFmtId="0" fontId="20" fillId="0" borderId="42" xfId="3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 shrinkToFit="1"/>
    </xf>
    <xf numFmtId="180" fontId="23" fillId="0" borderId="50" xfId="0" applyNumberFormat="1" applyFont="1" applyBorder="1">
      <alignment vertical="center"/>
    </xf>
    <xf numFmtId="182" fontId="23" fillId="0" borderId="50" xfId="0" applyNumberFormat="1" applyFont="1" applyBorder="1">
      <alignment vertical="center"/>
    </xf>
    <xf numFmtId="179" fontId="16" fillId="0" borderId="33" xfId="0" applyNumberFormat="1" applyFont="1" applyBorder="1" applyAlignment="1">
      <alignment horizontal="center" vertical="center" shrinkToFit="1"/>
    </xf>
    <xf numFmtId="0" fontId="20" fillId="0" borderId="56" xfId="3" quotePrefix="1" applyFont="1" applyBorder="1" applyAlignment="1">
      <alignment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7" xfId="3" quotePrefix="1" applyFont="1" applyBorder="1" applyAlignment="1">
      <alignment vertical="center"/>
    </xf>
    <xf numFmtId="0" fontId="16" fillId="0" borderId="24" xfId="0" applyFont="1" applyBorder="1" applyAlignment="1">
      <alignment horizontal="center" vertical="center" shrinkToFit="1"/>
    </xf>
    <xf numFmtId="0" fontId="10" fillId="7" borderId="60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shrinkToFit="1"/>
    </xf>
    <xf numFmtId="0" fontId="20" fillId="0" borderId="61" xfId="3" quotePrefix="1" applyFont="1" applyBorder="1" applyAlignment="1">
      <alignment vertical="center"/>
    </xf>
    <xf numFmtId="0" fontId="16" fillId="0" borderId="61" xfId="0" applyFont="1" applyBorder="1" applyAlignment="1">
      <alignment horizontal="center" vertical="center"/>
    </xf>
    <xf numFmtId="0" fontId="16" fillId="4" borderId="37" xfId="0" applyFont="1" applyFill="1" applyBorder="1" applyAlignment="1">
      <alignment horizontal="center" vertical="center" shrinkToFit="1"/>
    </xf>
    <xf numFmtId="2" fontId="16" fillId="0" borderId="39" xfId="0" applyNumberFormat="1" applyFont="1" applyBorder="1" applyAlignment="1">
      <alignment horizontal="center" vertical="center" shrinkToFit="1"/>
    </xf>
    <xf numFmtId="0" fontId="0" fillId="0" borderId="6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6" fillId="0" borderId="37" xfId="0" applyNumberFormat="1" applyFont="1" applyBorder="1" applyAlignment="1">
      <alignment horizontal="center" vertical="center" shrinkToFit="1"/>
    </xf>
    <xf numFmtId="55" fontId="8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6" fillId="0" borderId="6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64" xfId="0" applyNumberFormat="1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184" fontId="16" fillId="0" borderId="5" xfId="0" applyNumberFormat="1" applyFont="1" applyBorder="1" applyAlignment="1">
      <alignment horizontal="center" vertical="center" shrinkToFit="1"/>
    </xf>
    <xf numFmtId="186" fontId="16" fillId="0" borderId="5" xfId="0" applyNumberFormat="1" applyFont="1" applyBorder="1" applyAlignment="1">
      <alignment horizontal="center" vertical="center" shrinkToFit="1"/>
    </xf>
    <xf numFmtId="183" fontId="16" fillId="0" borderId="5" xfId="0" applyNumberFormat="1" applyFont="1" applyBorder="1" applyAlignment="1">
      <alignment horizontal="center" vertical="center" shrinkToFit="1"/>
    </xf>
    <xf numFmtId="2" fontId="16" fillId="0" borderId="5" xfId="0" applyNumberFormat="1" applyFont="1" applyBorder="1" applyAlignment="1">
      <alignment horizontal="center" vertical="center" shrinkToFit="1"/>
    </xf>
    <xf numFmtId="185" fontId="16" fillId="0" borderId="5" xfId="0" applyNumberFormat="1" applyFont="1" applyBorder="1" applyAlignment="1">
      <alignment horizontal="center" vertical="center" shrinkToFit="1"/>
    </xf>
    <xf numFmtId="176" fontId="16" fillId="0" borderId="38" xfId="0" applyNumberFormat="1" applyFont="1" applyBorder="1" applyAlignment="1">
      <alignment horizontal="center" vertical="center" shrinkToFit="1"/>
    </xf>
    <xf numFmtId="185" fontId="16" fillId="0" borderId="38" xfId="0" applyNumberFormat="1" applyFont="1" applyBorder="1" applyAlignment="1">
      <alignment horizontal="center" vertical="center" shrinkToFit="1"/>
    </xf>
    <xf numFmtId="176" fontId="16" fillId="0" borderId="45" xfId="0" applyNumberFormat="1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188" fontId="23" fillId="0" borderId="50" xfId="0" applyNumberFormat="1" applyFont="1" applyBorder="1" applyAlignment="1">
      <alignment horizontal="right" vertical="center"/>
    </xf>
    <xf numFmtId="182" fontId="23" fillId="0" borderId="50" xfId="0" applyNumberFormat="1" applyFont="1" applyBorder="1" applyAlignment="1">
      <alignment horizontal="left" vertical="center"/>
    </xf>
    <xf numFmtId="188" fontId="17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left" vertical="center"/>
    </xf>
    <xf numFmtId="0" fontId="18" fillId="0" borderId="13" xfId="0" applyFont="1" applyBorder="1" applyAlignment="1">
      <alignment horizontal="left" vertical="top"/>
    </xf>
    <xf numFmtId="0" fontId="18" fillId="0" borderId="22" xfId="0" applyFont="1" applyBorder="1" applyAlignment="1">
      <alignment horizontal="left" vertical="top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 wrapText="1" shrinkToFit="1"/>
    </xf>
    <xf numFmtId="0" fontId="18" fillId="0" borderId="29" xfId="0" applyFont="1" applyBorder="1" applyAlignment="1">
      <alignment horizontal="left" vertical="top" wrapText="1" shrinkToFit="1"/>
    </xf>
    <xf numFmtId="0" fontId="18" fillId="0" borderId="0" xfId="0" applyFont="1" applyAlignment="1">
      <alignment horizontal="left" vertical="top" wrapText="1" shrinkToFit="1"/>
    </xf>
    <xf numFmtId="0" fontId="18" fillId="0" borderId="26" xfId="0" applyFont="1" applyBorder="1" applyAlignment="1">
      <alignment horizontal="left" vertical="top" wrapText="1" shrinkToFit="1"/>
    </xf>
    <xf numFmtId="0" fontId="19" fillId="0" borderId="53" xfId="0" applyFont="1" applyBorder="1" applyAlignment="1">
      <alignment horizontal="left" vertical="top" wrapText="1"/>
    </xf>
    <xf numFmtId="0" fontId="19" fillId="0" borderId="54" xfId="0" applyFont="1" applyBorder="1" applyAlignment="1">
      <alignment horizontal="left" vertical="top" wrapText="1"/>
    </xf>
    <xf numFmtId="0" fontId="18" fillId="0" borderId="60" xfId="0" applyFont="1" applyBorder="1" applyAlignment="1">
      <alignment horizontal="left" vertical="top" wrapText="1" shrinkToFit="1"/>
    </xf>
    <xf numFmtId="0" fontId="18" fillId="0" borderId="63" xfId="0" applyFont="1" applyBorder="1" applyAlignment="1">
      <alignment horizontal="left" vertical="top" wrapText="1" shrinkToFit="1"/>
    </xf>
    <xf numFmtId="181" fontId="23" fillId="0" borderId="50" xfId="0" applyNumberFormat="1" applyFont="1" applyBorder="1" applyAlignment="1">
      <alignment horizontal="right" vertical="center"/>
    </xf>
    <xf numFmtId="0" fontId="19" fillId="0" borderId="53" xfId="0" applyFont="1" applyBorder="1" applyAlignment="1">
      <alignment horizontal="center" vertical="top" wrapText="1"/>
    </xf>
    <xf numFmtId="0" fontId="19" fillId="0" borderId="51" xfId="0" applyFont="1" applyBorder="1" applyAlignment="1">
      <alignment horizontal="center" vertical="top" wrapText="1"/>
    </xf>
    <xf numFmtId="0" fontId="19" fillId="0" borderId="54" xfId="0" applyFont="1" applyBorder="1" applyAlignment="1">
      <alignment horizontal="center" vertical="top" wrapText="1"/>
    </xf>
    <xf numFmtId="0" fontId="19" fillId="0" borderId="52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181" fontId="17" fillId="0" borderId="0" xfId="0" applyNumberFormat="1" applyFont="1" applyAlignment="1">
      <alignment horizontal="right" vertical="center"/>
    </xf>
    <xf numFmtId="0" fontId="18" fillId="0" borderId="13" xfId="0" applyFont="1" applyBorder="1" applyAlignment="1">
      <alignment horizontal="center" vertical="top"/>
    </xf>
    <xf numFmtId="0" fontId="18" fillId="0" borderId="51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52" xfId="0" applyFont="1" applyBorder="1" applyAlignment="1">
      <alignment horizontal="center" vertical="top"/>
    </xf>
    <xf numFmtId="0" fontId="18" fillId="0" borderId="53" xfId="0" applyFont="1" applyBorder="1" applyAlignment="1">
      <alignment horizontal="center" vertical="top" wrapText="1"/>
    </xf>
    <xf numFmtId="0" fontId="18" fillId="0" borderId="51" xfId="0" applyFont="1" applyBorder="1" applyAlignment="1">
      <alignment horizontal="center" vertical="top" wrapText="1"/>
    </xf>
    <xf numFmtId="0" fontId="18" fillId="0" borderId="54" xfId="0" applyFont="1" applyBorder="1" applyAlignment="1">
      <alignment horizontal="center" vertical="top" wrapText="1"/>
    </xf>
    <xf numFmtId="0" fontId="18" fillId="0" borderId="52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0"/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130"/>
  <sheetViews>
    <sheetView tabSelected="1" view="pageBreakPreview" topLeftCell="A37" zoomScaleNormal="100" zoomScaleSheetLayoutView="100" workbookViewId="0">
      <selection activeCell="E66" sqref="E66"/>
    </sheetView>
  </sheetViews>
  <sheetFormatPr defaultColWidth="9" defaultRowHeight="9.75" x14ac:dyDescent="0.4"/>
  <cols>
    <col min="1" max="1" width="3.125" style="31" customWidth="1"/>
    <col min="2" max="2" width="25.625" style="31" customWidth="1"/>
    <col min="3" max="3" width="6" style="31" customWidth="1"/>
    <col min="4" max="14" width="12.625" style="32" customWidth="1"/>
    <col min="15" max="16384" width="9" style="31"/>
  </cols>
  <sheetData>
    <row r="2" spans="1:14" ht="11.25" x14ac:dyDescent="0.4">
      <c r="A2" s="184">
        <v>45536</v>
      </c>
      <c r="B2" s="184"/>
      <c r="C2" s="185">
        <v>45627</v>
      </c>
      <c r="D2" s="185"/>
    </row>
    <row r="3" spans="1:14" ht="10.15" customHeight="1" thickBot="1" x14ac:dyDescent="0.45"/>
    <row r="4" spans="1:14" ht="11.1" customHeight="1" x14ac:dyDescent="0.4">
      <c r="A4" s="35"/>
      <c r="B4" s="36"/>
      <c r="C4" s="37" t="s">
        <v>87</v>
      </c>
      <c r="D4" s="186" t="s">
        <v>348</v>
      </c>
      <c r="E4" s="202" t="s">
        <v>376</v>
      </c>
      <c r="F4" s="188" t="s">
        <v>374</v>
      </c>
      <c r="G4" s="188" t="s">
        <v>352</v>
      </c>
      <c r="H4" s="198" t="s">
        <v>353</v>
      </c>
      <c r="I4" s="188" t="s">
        <v>357</v>
      </c>
      <c r="J4" s="200"/>
      <c r="K4" s="188"/>
      <c r="L4" s="198"/>
      <c r="M4" s="188"/>
      <c r="N4" s="208"/>
    </row>
    <row r="5" spans="1:14" ht="11.1" customHeight="1" x14ac:dyDescent="0.4">
      <c r="A5" s="38"/>
      <c r="B5" s="39"/>
      <c r="C5" s="40"/>
      <c r="D5" s="187"/>
      <c r="E5" s="203"/>
      <c r="F5" s="189"/>
      <c r="G5" s="189"/>
      <c r="H5" s="199"/>
      <c r="I5" s="189"/>
      <c r="J5" s="201"/>
      <c r="K5" s="189"/>
      <c r="L5" s="199"/>
      <c r="M5" s="189"/>
      <c r="N5" s="209"/>
    </row>
    <row r="6" spans="1:14" ht="11.1" customHeight="1" x14ac:dyDescent="0.4">
      <c r="A6" s="38"/>
      <c r="B6" s="41"/>
      <c r="C6" s="42" t="s">
        <v>88</v>
      </c>
      <c r="D6" s="194" t="s">
        <v>350</v>
      </c>
      <c r="E6" s="196" t="s">
        <v>379</v>
      </c>
      <c r="F6" s="190" t="s">
        <v>375</v>
      </c>
      <c r="G6" s="190" t="s">
        <v>380</v>
      </c>
      <c r="H6" s="192" t="s">
        <v>355</v>
      </c>
      <c r="I6" s="190" t="s">
        <v>358</v>
      </c>
      <c r="J6" s="192"/>
      <c r="K6" s="190"/>
      <c r="L6" s="206"/>
      <c r="M6" s="204"/>
      <c r="N6" s="210"/>
    </row>
    <row r="7" spans="1:14" ht="11.1" customHeight="1" thickBot="1" x14ac:dyDescent="0.45">
      <c r="A7" s="45" t="s">
        <v>85</v>
      </c>
      <c r="B7" s="46" t="s">
        <v>86</v>
      </c>
      <c r="C7" s="47"/>
      <c r="D7" s="195"/>
      <c r="E7" s="197"/>
      <c r="F7" s="191"/>
      <c r="G7" s="191"/>
      <c r="H7" s="193"/>
      <c r="I7" s="191"/>
      <c r="J7" s="193"/>
      <c r="K7" s="191"/>
      <c r="L7" s="207"/>
      <c r="M7" s="205"/>
      <c r="N7" s="211"/>
    </row>
    <row r="8" spans="1:14" ht="11.1" customHeight="1" thickBot="1" x14ac:dyDescent="0.45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4" ht="11.1" customHeight="1" x14ac:dyDescent="0.4">
      <c r="A9" s="55">
        <v>1</v>
      </c>
      <c r="B9" s="56" t="s">
        <v>80</v>
      </c>
      <c r="C9" s="57" t="s">
        <v>75</v>
      </c>
      <c r="D9" s="150" t="s">
        <v>388</v>
      </c>
      <c r="E9" s="150" t="s">
        <v>388</v>
      </c>
      <c r="F9" s="150" t="s">
        <v>388</v>
      </c>
      <c r="G9" s="150" t="s">
        <v>388</v>
      </c>
      <c r="H9" s="150" t="s">
        <v>388</v>
      </c>
      <c r="I9" s="150" t="s">
        <v>388</v>
      </c>
      <c r="J9" s="150"/>
      <c r="K9" s="150"/>
      <c r="L9" s="150"/>
      <c r="M9" s="150"/>
      <c r="N9" s="169"/>
    </row>
    <row r="10" spans="1:14" ht="11.1" customHeight="1" x14ac:dyDescent="0.4">
      <c r="A10" s="63">
        <v>2</v>
      </c>
      <c r="B10" s="64" t="s">
        <v>81</v>
      </c>
      <c r="C10" s="65" t="s">
        <v>75</v>
      </c>
      <c r="D10" s="66" t="s">
        <v>389</v>
      </c>
      <c r="E10" s="68" t="s">
        <v>390</v>
      </c>
      <c r="F10" s="68" t="s">
        <v>391</v>
      </c>
      <c r="G10" s="68" t="s">
        <v>392</v>
      </c>
      <c r="H10" s="68" t="s">
        <v>393</v>
      </c>
      <c r="I10" s="68" t="s">
        <v>394</v>
      </c>
      <c r="J10" s="68"/>
      <c r="K10" s="68"/>
      <c r="L10" s="68"/>
      <c r="M10" s="68"/>
      <c r="N10" s="115"/>
    </row>
    <row r="11" spans="1:14" ht="11.1" customHeight="1" x14ac:dyDescent="0.4">
      <c r="A11" s="63">
        <v>3</v>
      </c>
      <c r="B11" s="64" t="s">
        <v>82</v>
      </c>
      <c r="C11" s="65" t="s">
        <v>75</v>
      </c>
      <c r="D11" s="66" t="s">
        <v>383</v>
      </c>
      <c r="E11" s="68" t="s">
        <v>383</v>
      </c>
      <c r="F11" s="68" t="s">
        <v>383</v>
      </c>
      <c r="G11" s="68" t="s">
        <v>383</v>
      </c>
      <c r="H11" s="68" t="s">
        <v>383</v>
      </c>
      <c r="I11" s="68" t="s">
        <v>383</v>
      </c>
      <c r="J11" s="68"/>
      <c r="K11" s="68"/>
      <c r="L11" s="68"/>
      <c r="M11" s="68"/>
      <c r="N11" s="115"/>
    </row>
    <row r="12" spans="1:14" ht="11.1" customHeight="1" x14ac:dyDescent="0.4">
      <c r="A12" s="63">
        <v>4</v>
      </c>
      <c r="B12" s="64" t="s">
        <v>83</v>
      </c>
      <c r="C12" s="65" t="s">
        <v>75</v>
      </c>
      <c r="D12" s="66" t="s">
        <v>382</v>
      </c>
      <c r="E12" s="68" t="s">
        <v>382</v>
      </c>
      <c r="F12" s="68" t="s">
        <v>382</v>
      </c>
      <c r="G12" s="68" t="s">
        <v>382</v>
      </c>
      <c r="H12" s="68" t="s">
        <v>382</v>
      </c>
      <c r="I12" s="68" t="s">
        <v>382</v>
      </c>
      <c r="J12" s="68"/>
      <c r="K12" s="68"/>
      <c r="L12" s="68"/>
      <c r="M12" s="68"/>
      <c r="N12" s="115"/>
    </row>
    <row r="13" spans="1:14" ht="11.1" customHeight="1" x14ac:dyDescent="0.4">
      <c r="A13" s="63">
        <v>5</v>
      </c>
      <c r="B13" s="64" t="s">
        <v>44</v>
      </c>
      <c r="C13" s="65" t="s">
        <v>84</v>
      </c>
      <c r="D13" s="69">
        <v>1.2</v>
      </c>
      <c r="E13" s="70">
        <v>0.5</v>
      </c>
      <c r="F13" s="70">
        <v>0.1</v>
      </c>
      <c r="G13" s="70">
        <v>6.4</v>
      </c>
      <c r="H13" s="70">
        <v>-2</v>
      </c>
      <c r="I13" s="70">
        <v>3.2</v>
      </c>
      <c r="J13" s="70"/>
      <c r="K13" s="70"/>
      <c r="L13" s="70"/>
      <c r="M13" s="70"/>
      <c r="N13" s="170"/>
    </row>
    <row r="14" spans="1:14" ht="11.1" customHeight="1" thickBot="1" x14ac:dyDescent="0.45">
      <c r="A14" s="73">
        <v>6</v>
      </c>
      <c r="B14" s="74" t="s">
        <v>45</v>
      </c>
      <c r="C14" s="75" t="s">
        <v>84</v>
      </c>
      <c r="D14" s="76">
        <v>4.4000000000000004</v>
      </c>
      <c r="E14" s="77">
        <v>12.2</v>
      </c>
      <c r="F14" s="77">
        <v>6.4</v>
      </c>
      <c r="G14" s="77">
        <v>10</v>
      </c>
      <c r="H14" s="77">
        <v>6.9</v>
      </c>
      <c r="I14" s="77">
        <v>13</v>
      </c>
      <c r="J14" s="77"/>
      <c r="K14" s="77"/>
      <c r="L14" s="77"/>
      <c r="M14" s="77"/>
      <c r="N14" s="171"/>
    </row>
    <row r="15" spans="1:14" ht="11.1" customHeight="1" thickBot="1" x14ac:dyDescent="0.45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</row>
    <row r="16" spans="1:14" ht="11.1" customHeight="1" x14ac:dyDescent="0.4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72"/>
    </row>
    <row r="17" spans="1:14" ht="11.1" customHeight="1" x14ac:dyDescent="0.4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</row>
    <row r="18" spans="1:14" ht="11.1" customHeight="1" x14ac:dyDescent="0.4">
      <c r="A18" s="87">
        <v>3</v>
      </c>
      <c r="B18" s="64" t="s">
        <v>1</v>
      </c>
      <c r="C18" s="90" t="s">
        <v>78</v>
      </c>
      <c r="D18" s="92" t="s">
        <v>381</v>
      </c>
      <c r="E18" s="92" t="s">
        <v>381</v>
      </c>
      <c r="F18" s="92" t="s">
        <v>381</v>
      </c>
      <c r="G18" s="92" t="s">
        <v>381</v>
      </c>
      <c r="H18" s="92" t="s">
        <v>381</v>
      </c>
      <c r="I18" s="92" t="s">
        <v>381</v>
      </c>
      <c r="J18" s="92"/>
      <c r="K18" s="92"/>
      <c r="L18" s="92"/>
      <c r="M18" s="92"/>
      <c r="N18" s="173"/>
    </row>
    <row r="19" spans="1:14" ht="11.1" customHeight="1" x14ac:dyDescent="0.4">
      <c r="A19" s="87">
        <v>4</v>
      </c>
      <c r="B19" s="64" t="s">
        <v>2</v>
      </c>
      <c r="C19" s="90" t="s">
        <v>78</v>
      </c>
      <c r="D19" s="94" t="s">
        <v>381</v>
      </c>
      <c r="E19" s="94" t="s">
        <v>381</v>
      </c>
      <c r="F19" s="94" t="s">
        <v>381</v>
      </c>
      <c r="G19" s="94" t="s">
        <v>381</v>
      </c>
      <c r="H19" s="94" t="s">
        <v>381</v>
      </c>
      <c r="I19" s="94" t="s">
        <v>381</v>
      </c>
      <c r="J19" s="94"/>
      <c r="K19" s="94"/>
      <c r="L19" s="94"/>
      <c r="M19" s="94"/>
      <c r="N19" s="174"/>
    </row>
    <row r="20" spans="1:14" ht="11.1" customHeight="1" x14ac:dyDescent="0.4">
      <c r="A20" s="87">
        <v>5</v>
      </c>
      <c r="B20" s="64" t="s">
        <v>3</v>
      </c>
      <c r="C20" s="90" t="s">
        <v>78</v>
      </c>
      <c r="D20" s="96" t="s">
        <v>381</v>
      </c>
      <c r="E20" s="96" t="s">
        <v>381</v>
      </c>
      <c r="F20" s="96" t="s">
        <v>381</v>
      </c>
      <c r="G20" s="96" t="s">
        <v>381</v>
      </c>
      <c r="H20" s="96" t="s">
        <v>381</v>
      </c>
      <c r="I20" s="96" t="s">
        <v>381</v>
      </c>
      <c r="J20" s="96"/>
      <c r="K20" s="96"/>
      <c r="L20" s="96"/>
      <c r="M20" s="96"/>
      <c r="N20" s="175"/>
    </row>
    <row r="21" spans="1:14" ht="11.1" customHeight="1" x14ac:dyDescent="0.4">
      <c r="A21" s="87">
        <v>6</v>
      </c>
      <c r="B21" s="64" t="s">
        <v>4</v>
      </c>
      <c r="C21" s="90" t="s">
        <v>78</v>
      </c>
      <c r="D21" s="96" t="s">
        <v>381</v>
      </c>
      <c r="E21" s="96" t="s">
        <v>381</v>
      </c>
      <c r="F21" s="96" t="s">
        <v>381</v>
      </c>
      <c r="G21" s="96" t="s">
        <v>381</v>
      </c>
      <c r="H21" s="96" t="s">
        <v>381</v>
      </c>
      <c r="I21" s="96" t="s">
        <v>381</v>
      </c>
      <c r="J21" s="96"/>
      <c r="K21" s="96"/>
      <c r="L21" s="96"/>
      <c r="M21" s="96"/>
      <c r="N21" s="175"/>
    </row>
    <row r="22" spans="1:14" ht="11.1" customHeight="1" x14ac:dyDescent="0.4">
      <c r="A22" s="87">
        <v>7</v>
      </c>
      <c r="B22" s="64" t="s">
        <v>5</v>
      </c>
      <c r="C22" s="90" t="s">
        <v>78</v>
      </c>
      <c r="D22" s="96" t="s">
        <v>381</v>
      </c>
      <c r="E22" s="96" t="s">
        <v>381</v>
      </c>
      <c r="F22" s="96" t="s">
        <v>381</v>
      </c>
      <c r="G22" s="96" t="s">
        <v>381</v>
      </c>
      <c r="H22" s="96" t="s">
        <v>381</v>
      </c>
      <c r="I22" s="96" t="s">
        <v>381</v>
      </c>
      <c r="J22" s="96"/>
      <c r="K22" s="96"/>
      <c r="L22" s="96"/>
      <c r="M22" s="96"/>
      <c r="N22" s="175"/>
    </row>
    <row r="23" spans="1:14" ht="11.1" customHeight="1" x14ac:dyDescent="0.4">
      <c r="A23" s="87">
        <v>8</v>
      </c>
      <c r="B23" s="64" t="s">
        <v>6</v>
      </c>
      <c r="C23" s="90" t="s">
        <v>78</v>
      </c>
      <c r="D23" s="96" t="s">
        <v>381</v>
      </c>
      <c r="E23" s="96" t="s">
        <v>381</v>
      </c>
      <c r="F23" s="96" t="s">
        <v>381</v>
      </c>
      <c r="G23" s="96" t="s">
        <v>381</v>
      </c>
      <c r="H23" s="96" t="s">
        <v>381</v>
      </c>
      <c r="I23" s="96" t="s">
        <v>381</v>
      </c>
      <c r="J23" s="96"/>
      <c r="K23" s="96"/>
      <c r="L23" s="96"/>
      <c r="M23" s="96"/>
      <c r="N23" s="175"/>
    </row>
    <row r="24" spans="1:14" ht="11.1" customHeight="1" x14ac:dyDescent="0.4">
      <c r="A24" s="87">
        <v>9</v>
      </c>
      <c r="B24" s="64" t="s">
        <v>7</v>
      </c>
      <c r="C24" s="90" t="s">
        <v>78</v>
      </c>
      <c r="D24" s="96" t="s">
        <v>395</v>
      </c>
      <c r="E24" s="96" t="s">
        <v>395</v>
      </c>
      <c r="F24" s="96" t="s">
        <v>395</v>
      </c>
      <c r="G24" s="96" t="s">
        <v>395</v>
      </c>
      <c r="H24" s="96" t="s">
        <v>395</v>
      </c>
      <c r="I24" s="96" t="s">
        <v>395</v>
      </c>
      <c r="J24" s="96"/>
      <c r="K24" s="96"/>
      <c r="L24" s="96"/>
      <c r="M24" s="96"/>
      <c r="N24" s="175"/>
    </row>
    <row r="25" spans="1:14" ht="11.1" customHeight="1" x14ac:dyDescent="0.4">
      <c r="A25" s="87">
        <v>10</v>
      </c>
      <c r="B25" s="64" t="s">
        <v>8</v>
      </c>
      <c r="C25" s="90" t="s">
        <v>78</v>
      </c>
      <c r="D25" s="96" t="s">
        <v>381</v>
      </c>
      <c r="E25" s="96" t="s">
        <v>381</v>
      </c>
      <c r="F25" s="96" t="s">
        <v>381</v>
      </c>
      <c r="G25" s="96" t="s">
        <v>381</v>
      </c>
      <c r="H25" s="96" t="s">
        <v>381</v>
      </c>
      <c r="I25" s="96" t="s">
        <v>381</v>
      </c>
      <c r="J25" s="96"/>
      <c r="K25" s="96"/>
      <c r="L25" s="96"/>
      <c r="M25" s="96"/>
      <c r="N25" s="175"/>
    </row>
    <row r="26" spans="1:14" ht="11.1" customHeight="1" x14ac:dyDescent="0.4">
      <c r="A26" s="87">
        <v>11</v>
      </c>
      <c r="B26" s="64" t="s">
        <v>9</v>
      </c>
      <c r="C26" s="90" t="s">
        <v>78</v>
      </c>
      <c r="D26" s="98">
        <v>0.09</v>
      </c>
      <c r="E26" s="98">
        <v>0.08</v>
      </c>
      <c r="F26" s="98">
        <v>0.17</v>
      </c>
      <c r="G26" s="98">
        <v>0.16</v>
      </c>
      <c r="H26" s="98">
        <v>0.23</v>
      </c>
      <c r="I26" s="98">
        <v>0.24</v>
      </c>
      <c r="J26" s="98"/>
      <c r="K26" s="98"/>
      <c r="L26" s="98"/>
      <c r="M26" s="98"/>
      <c r="N26" s="176"/>
    </row>
    <row r="27" spans="1:14" ht="11.1" customHeight="1" x14ac:dyDescent="0.4">
      <c r="A27" s="87">
        <v>12</v>
      </c>
      <c r="B27" s="64" t="s">
        <v>10</v>
      </c>
      <c r="C27" s="90" t="s">
        <v>78</v>
      </c>
      <c r="D27" s="98" t="s">
        <v>396</v>
      </c>
      <c r="E27" s="98" t="s">
        <v>396</v>
      </c>
      <c r="F27" s="98" t="s">
        <v>396</v>
      </c>
      <c r="G27" s="98" t="s">
        <v>396</v>
      </c>
      <c r="H27" s="98" t="s">
        <v>396</v>
      </c>
      <c r="I27" s="98" t="s">
        <v>396</v>
      </c>
      <c r="J27" s="98"/>
      <c r="K27" s="98"/>
      <c r="L27" s="98"/>
      <c r="M27" s="98"/>
      <c r="N27" s="176"/>
    </row>
    <row r="28" spans="1:14" ht="11.1" customHeight="1" x14ac:dyDescent="0.4">
      <c r="A28" s="87">
        <v>13</v>
      </c>
      <c r="B28" s="64" t="s">
        <v>11</v>
      </c>
      <c r="C28" s="90" t="s">
        <v>78</v>
      </c>
      <c r="D28" s="98" t="s">
        <v>381</v>
      </c>
      <c r="E28" s="98" t="s">
        <v>381</v>
      </c>
      <c r="F28" s="98" t="s">
        <v>381</v>
      </c>
      <c r="G28" s="98" t="s">
        <v>381</v>
      </c>
      <c r="H28" s="98" t="s">
        <v>381</v>
      </c>
      <c r="I28" s="98" t="s">
        <v>381</v>
      </c>
      <c r="J28" s="98"/>
      <c r="K28" s="98"/>
      <c r="L28" s="98"/>
      <c r="M28" s="98"/>
      <c r="N28" s="176"/>
    </row>
    <row r="29" spans="1:14" ht="11.1" customHeight="1" x14ac:dyDescent="0.4">
      <c r="A29" s="87">
        <v>14</v>
      </c>
      <c r="B29" s="64" t="s">
        <v>12</v>
      </c>
      <c r="C29" s="90" t="s">
        <v>78</v>
      </c>
      <c r="D29" s="92" t="s">
        <v>397</v>
      </c>
      <c r="E29" s="92" t="s">
        <v>397</v>
      </c>
      <c r="F29" s="92" t="s">
        <v>397</v>
      </c>
      <c r="G29" s="92" t="s">
        <v>397</v>
      </c>
      <c r="H29" s="92" t="s">
        <v>397</v>
      </c>
      <c r="I29" s="92" t="s">
        <v>397</v>
      </c>
      <c r="J29" s="92"/>
      <c r="K29" s="92"/>
      <c r="L29" s="92"/>
      <c r="M29" s="92"/>
      <c r="N29" s="173"/>
    </row>
    <row r="30" spans="1:14" ht="11.1" customHeight="1" x14ac:dyDescent="0.4">
      <c r="A30" s="87">
        <v>15</v>
      </c>
      <c r="B30" s="64" t="s">
        <v>100</v>
      </c>
      <c r="C30" s="90" t="s">
        <v>78</v>
      </c>
      <c r="D30" s="96" t="s">
        <v>398</v>
      </c>
      <c r="E30" s="96" t="s">
        <v>398</v>
      </c>
      <c r="F30" s="96" t="s">
        <v>398</v>
      </c>
      <c r="G30" s="96" t="s">
        <v>398</v>
      </c>
      <c r="H30" s="96" t="s">
        <v>398</v>
      </c>
      <c r="I30" s="96" t="s">
        <v>398</v>
      </c>
      <c r="J30" s="96"/>
      <c r="K30" s="96"/>
      <c r="L30" s="96"/>
      <c r="M30" s="96"/>
      <c r="N30" s="175"/>
    </row>
    <row r="31" spans="1:14" ht="11.1" customHeight="1" x14ac:dyDescent="0.4">
      <c r="A31" s="87">
        <v>16</v>
      </c>
      <c r="B31" s="64" t="s">
        <v>101</v>
      </c>
      <c r="C31" s="90" t="s">
        <v>78</v>
      </c>
      <c r="D31" s="96" t="s">
        <v>395</v>
      </c>
      <c r="E31" s="96" t="s">
        <v>395</v>
      </c>
      <c r="F31" s="96" t="s">
        <v>395</v>
      </c>
      <c r="G31" s="96" t="s">
        <v>395</v>
      </c>
      <c r="H31" s="96" t="s">
        <v>395</v>
      </c>
      <c r="I31" s="96" t="s">
        <v>395</v>
      </c>
      <c r="J31" s="96"/>
      <c r="K31" s="96"/>
      <c r="L31" s="96"/>
      <c r="M31" s="96"/>
      <c r="N31" s="175"/>
    </row>
    <row r="32" spans="1:14" ht="11.1" customHeight="1" x14ac:dyDescent="0.4">
      <c r="A32" s="87">
        <v>17</v>
      </c>
      <c r="B32" s="64" t="s">
        <v>13</v>
      </c>
      <c r="C32" s="90" t="s">
        <v>78</v>
      </c>
      <c r="D32" s="96" t="s">
        <v>398</v>
      </c>
      <c r="E32" s="96" t="s">
        <v>398</v>
      </c>
      <c r="F32" s="96" t="s">
        <v>398</v>
      </c>
      <c r="G32" s="96" t="s">
        <v>398</v>
      </c>
      <c r="H32" s="96" t="s">
        <v>398</v>
      </c>
      <c r="I32" s="96" t="s">
        <v>398</v>
      </c>
      <c r="J32" s="96"/>
      <c r="K32" s="96"/>
      <c r="L32" s="96"/>
      <c r="M32" s="96"/>
      <c r="N32" s="175"/>
    </row>
    <row r="33" spans="1:14" ht="11.1" customHeight="1" x14ac:dyDescent="0.4">
      <c r="A33" s="87">
        <v>18</v>
      </c>
      <c r="B33" s="64" t="s">
        <v>14</v>
      </c>
      <c r="C33" s="90" t="s">
        <v>78</v>
      </c>
      <c r="D33" s="96" t="s">
        <v>398</v>
      </c>
      <c r="E33" s="96" t="s">
        <v>398</v>
      </c>
      <c r="F33" s="96" t="s">
        <v>398</v>
      </c>
      <c r="G33" s="96" t="s">
        <v>398</v>
      </c>
      <c r="H33" s="96" t="s">
        <v>398</v>
      </c>
      <c r="I33" s="96" t="s">
        <v>398</v>
      </c>
      <c r="J33" s="96"/>
      <c r="K33" s="96"/>
      <c r="L33" s="96"/>
      <c r="M33" s="96"/>
      <c r="N33" s="175"/>
    </row>
    <row r="34" spans="1:14" ht="11.1" customHeight="1" x14ac:dyDescent="0.4">
      <c r="A34" s="87">
        <v>19</v>
      </c>
      <c r="B34" s="64" t="s">
        <v>15</v>
      </c>
      <c r="C34" s="90" t="s">
        <v>78</v>
      </c>
      <c r="D34" s="96" t="s">
        <v>398</v>
      </c>
      <c r="E34" s="96" t="s">
        <v>398</v>
      </c>
      <c r="F34" s="96" t="s">
        <v>398</v>
      </c>
      <c r="G34" s="96" t="s">
        <v>398</v>
      </c>
      <c r="H34" s="96" t="s">
        <v>398</v>
      </c>
      <c r="I34" s="96" t="s">
        <v>398</v>
      </c>
      <c r="J34" s="96"/>
      <c r="K34" s="96"/>
      <c r="L34" s="96"/>
      <c r="M34" s="96"/>
      <c r="N34" s="175"/>
    </row>
    <row r="35" spans="1:14" ht="11.1" customHeight="1" x14ac:dyDescent="0.4">
      <c r="A35" s="87">
        <v>20</v>
      </c>
      <c r="B35" s="64" t="s">
        <v>16</v>
      </c>
      <c r="C35" s="90" t="s">
        <v>78</v>
      </c>
      <c r="D35" s="96" t="s">
        <v>398</v>
      </c>
      <c r="E35" s="96" t="s">
        <v>398</v>
      </c>
      <c r="F35" s="96" t="s">
        <v>398</v>
      </c>
      <c r="G35" s="96" t="s">
        <v>398</v>
      </c>
      <c r="H35" s="96" t="s">
        <v>398</v>
      </c>
      <c r="I35" s="96" t="s">
        <v>398</v>
      </c>
      <c r="J35" s="96"/>
      <c r="K35" s="96"/>
      <c r="L35" s="96"/>
      <c r="M35" s="96"/>
      <c r="N35" s="175"/>
    </row>
    <row r="36" spans="1:14" ht="11.1" customHeight="1" x14ac:dyDescent="0.4">
      <c r="A36" s="87">
        <v>21</v>
      </c>
      <c r="B36" s="64" t="s">
        <v>17</v>
      </c>
      <c r="C36" s="90" t="s">
        <v>78</v>
      </c>
      <c r="D36" s="98">
        <v>0.09</v>
      </c>
      <c r="E36" s="98">
        <v>0.09</v>
      </c>
      <c r="F36" s="98">
        <v>0.11</v>
      </c>
      <c r="G36" s="98">
        <v>0.1</v>
      </c>
      <c r="H36" s="98">
        <v>0.08</v>
      </c>
      <c r="I36" s="98">
        <v>0.08</v>
      </c>
      <c r="J36" s="98"/>
      <c r="K36" s="98"/>
      <c r="L36" s="98"/>
      <c r="M36" s="98"/>
      <c r="N36" s="176"/>
    </row>
    <row r="37" spans="1:14" ht="11.1" customHeight="1" x14ac:dyDescent="0.4">
      <c r="A37" s="87">
        <v>22</v>
      </c>
      <c r="B37" s="64" t="s">
        <v>18</v>
      </c>
      <c r="C37" s="90" t="s">
        <v>78</v>
      </c>
      <c r="D37" s="96" t="s">
        <v>381</v>
      </c>
      <c r="E37" s="96" t="s">
        <v>381</v>
      </c>
      <c r="F37" s="96" t="s">
        <v>381</v>
      </c>
      <c r="G37" s="96" t="s">
        <v>381</v>
      </c>
      <c r="H37" s="96" t="s">
        <v>381</v>
      </c>
      <c r="I37" s="96" t="s">
        <v>381</v>
      </c>
      <c r="J37" s="96"/>
      <c r="K37" s="96"/>
      <c r="L37" s="96"/>
      <c r="M37" s="96"/>
      <c r="N37" s="175"/>
    </row>
    <row r="38" spans="1:14" ht="11.1" customHeight="1" x14ac:dyDescent="0.4">
      <c r="A38" s="87">
        <v>23</v>
      </c>
      <c r="B38" s="64" t="s">
        <v>19</v>
      </c>
      <c r="C38" s="90" t="s">
        <v>78</v>
      </c>
      <c r="D38" s="96" t="s">
        <v>398</v>
      </c>
      <c r="E38" s="96">
        <v>1E-3</v>
      </c>
      <c r="F38" s="96">
        <v>2E-3</v>
      </c>
      <c r="G38" s="96">
        <v>7.0000000000000001E-3</v>
      </c>
      <c r="H38" s="96" t="s">
        <v>398</v>
      </c>
      <c r="I38" s="96">
        <v>3.0000000000000001E-3</v>
      </c>
      <c r="J38" s="96"/>
      <c r="K38" s="96"/>
      <c r="L38" s="96"/>
      <c r="M38" s="96"/>
      <c r="N38" s="175"/>
    </row>
    <row r="39" spans="1:14" ht="11.1" customHeight="1" x14ac:dyDescent="0.4">
      <c r="A39" s="87">
        <v>24</v>
      </c>
      <c r="B39" s="64" t="s">
        <v>20</v>
      </c>
      <c r="C39" s="90" t="s">
        <v>78</v>
      </c>
      <c r="D39" s="96" t="s">
        <v>381</v>
      </c>
      <c r="E39" s="96" t="s">
        <v>381</v>
      </c>
      <c r="F39" s="96" t="s">
        <v>381</v>
      </c>
      <c r="G39" s="96" t="s">
        <v>381</v>
      </c>
      <c r="H39" s="96" t="s">
        <v>381</v>
      </c>
      <c r="I39" s="96" t="s">
        <v>381</v>
      </c>
      <c r="J39" s="96"/>
      <c r="K39" s="96"/>
      <c r="L39" s="96"/>
      <c r="M39" s="96"/>
      <c r="N39" s="175"/>
    </row>
    <row r="40" spans="1:14" ht="11.1" customHeight="1" x14ac:dyDescent="0.4">
      <c r="A40" s="87">
        <v>25</v>
      </c>
      <c r="B40" s="64" t="s">
        <v>21</v>
      </c>
      <c r="C40" s="90" t="s">
        <v>78</v>
      </c>
      <c r="D40" s="96" t="s">
        <v>398</v>
      </c>
      <c r="E40" s="96" t="s">
        <v>398</v>
      </c>
      <c r="F40" s="96" t="s">
        <v>398</v>
      </c>
      <c r="G40" s="96" t="s">
        <v>398</v>
      </c>
      <c r="H40" s="96" t="s">
        <v>398</v>
      </c>
      <c r="I40" s="96" t="s">
        <v>398</v>
      </c>
      <c r="J40" s="96"/>
      <c r="K40" s="96"/>
      <c r="L40" s="96"/>
      <c r="M40" s="96"/>
      <c r="N40" s="175"/>
    </row>
    <row r="41" spans="1:14" ht="11.1" customHeight="1" x14ac:dyDescent="0.4">
      <c r="A41" s="87">
        <v>26</v>
      </c>
      <c r="B41" s="64" t="s">
        <v>22</v>
      </c>
      <c r="C41" s="90" t="s">
        <v>78</v>
      </c>
      <c r="D41" s="96" t="s">
        <v>381</v>
      </c>
      <c r="E41" s="96" t="s">
        <v>381</v>
      </c>
      <c r="F41" s="96" t="s">
        <v>381</v>
      </c>
      <c r="G41" s="96" t="s">
        <v>381</v>
      </c>
      <c r="H41" s="96" t="s">
        <v>381</v>
      </c>
      <c r="I41" s="96" t="s">
        <v>381</v>
      </c>
      <c r="J41" s="96"/>
      <c r="K41" s="96"/>
      <c r="L41" s="96"/>
      <c r="M41" s="96"/>
      <c r="N41" s="175"/>
    </row>
    <row r="42" spans="1:14" ht="11.1" customHeight="1" x14ac:dyDescent="0.4">
      <c r="A42" s="87">
        <v>27</v>
      </c>
      <c r="B42" s="64" t="s">
        <v>23</v>
      </c>
      <c r="C42" s="90" t="s">
        <v>78</v>
      </c>
      <c r="D42" s="96" t="s">
        <v>398</v>
      </c>
      <c r="E42" s="96">
        <v>2E-3</v>
      </c>
      <c r="F42" s="96">
        <v>2E-3</v>
      </c>
      <c r="G42" s="96">
        <v>8.0000000000000002E-3</v>
      </c>
      <c r="H42" s="96" t="s">
        <v>398</v>
      </c>
      <c r="I42" s="96">
        <v>4.0000000000000001E-3</v>
      </c>
      <c r="J42" s="96"/>
      <c r="K42" s="96"/>
      <c r="L42" s="96"/>
      <c r="M42" s="96"/>
      <c r="N42" s="175"/>
    </row>
    <row r="43" spans="1:14" ht="11.1" customHeight="1" x14ac:dyDescent="0.4">
      <c r="A43" s="87">
        <v>28</v>
      </c>
      <c r="B43" s="64" t="s">
        <v>24</v>
      </c>
      <c r="C43" s="90" t="s">
        <v>78</v>
      </c>
      <c r="D43" s="96" t="s">
        <v>381</v>
      </c>
      <c r="E43" s="96" t="s">
        <v>381</v>
      </c>
      <c r="F43" s="96" t="s">
        <v>381</v>
      </c>
      <c r="G43" s="96" t="s">
        <v>381</v>
      </c>
      <c r="H43" s="96" t="s">
        <v>381</v>
      </c>
      <c r="I43" s="96" t="s">
        <v>381</v>
      </c>
      <c r="J43" s="96"/>
      <c r="K43" s="96"/>
      <c r="L43" s="96"/>
      <c r="M43" s="96"/>
      <c r="N43" s="175"/>
    </row>
    <row r="44" spans="1:14" ht="11.1" customHeight="1" x14ac:dyDescent="0.4">
      <c r="A44" s="87">
        <v>29</v>
      </c>
      <c r="B44" s="64" t="s">
        <v>25</v>
      </c>
      <c r="C44" s="90" t="s">
        <v>78</v>
      </c>
      <c r="D44" s="96" t="s">
        <v>398</v>
      </c>
      <c r="E44" s="96">
        <v>1E-3</v>
      </c>
      <c r="F44" s="96" t="s">
        <v>398</v>
      </c>
      <c r="G44" s="96">
        <v>1E-3</v>
      </c>
      <c r="H44" s="96" t="s">
        <v>398</v>
      </c>
      <c r="I44" s="96">
        <v>1E-3</v>
      </c>
      <c r="J44" s="96"/>
      <c r="K44" s="96"/>
      <c r="L44" s="96"/>
      <c r="M44" s="96"/>
      <c r="N44" s="175"/>
    </row>
    <row r="45" spans="1:14" ht="11.1" customHeight="1" x14ac:dyDescent="0.4">
      <c r="A45" s="87">
        <v>30</v>
      </c>
      <c r="B45" s="64" t="s">
        <v>26</v>
      </c>
      <c r="C45" s="90" t="s">
        <v>78</v>
      </c>
      <c r="D45" s="96" t="s">
        <v>398</v>
      </c>
      <c r="E45" s="96" t="s">
        <v>398</v>
      </c>
      <c r="F45" s="96" t="s">
        <v>398</v>
      </c>
      <c r="G45" s="96" t="s">
        <v>398</v>
      </c>
      <c r="H45" s="96" t="s">
        <v>398</v>
      </c>
      <c r="I45" s="96" t="s">
        <v>398</v>
      </c>
      <c r="J45" s="96"/>
      <c r="K45" s="96"/>
      <c r="L45" s="96"/>
      <c r="M45" s="96"/>
      <c r="N45" s="175"/>
    </row>
    <row r="46" spans="1:14" ht="11.1" customHeight="1" x14ac:dyDescent="0.4">
      <c r="A46" s="87">
        <v>31</v>
      </c>
      <c r="B46" s="64" t="s">
        <v>27</v>
      </c>
      <c r="C46" s="90" t="s">
        <v>78</v>
      </c>
      <c r="D46" s="96" t="s">
        <v>381</v>
      </c>
      <c r="E46" s="96" t="s">
        <v>381</v>
      </c>
      <c r="F46" s="96" t="s">
        <v>381</v>
      </c>
      <c r="G46" s="96" t="s">
        <v>381</v>
      </c>
      <c r="H46" s="96" t="s">
        <v>381</v>
      </c>
      <c r="I46" s="96" t="s">
        <v>381</v>
      </c>
      <c r="J46" s="96"/>
      <c r="K46" s="96"/>
      <c r="L46" s="96"/>
      <c r="M46" s="96"/>
      <c r="N46" s="175"/>
    </row>
    <row r="47" spans="1:14" ht="11.1" customHeight="1" x14ac:dyDescent="0.4">
      <c r="A47" s="87">
        <v>32</v>
      </c>
      <c r="B47" s="64" t="s">
        <v>28</v>
      </c>
      <c r="C47" s="90" t="s">
        <v>78</v>
      </c>
      <c r="D47" s="96" t="s">
        <v>381</v>
      </c>
      <c r="E47" s="96" t="s">
        <v>381</v>
      </c>
      <c r="F47" s="96" t="s">
        <v>381</v>
      </c>
      <c r="G47" s="96" t="s">
        <v>381</v>
      </c>
      <c r="H47" s="96" t="s">
        <v>381</v>
      </c>
      <c r="I47" s="96" t="s">
        <v>381</v>
      </c>
      <c r="J47" s="96"/>
      <c r="K47" s="96"/>
      <c r="L47" s="96"/>
      <c r="M47" s="96"/>
      <c r="N47" s="175"/>
    </row>
    <row r="48" spans="1:14" ht="11.1" customHeight="1" x14ac:dyDescent="0.4">
      <c r="A48" s="87">
        <v>33</v>
      </c>
      <c r="B48" s="64" t="s">
        <v>29</v>
      </c>
      <c r="C48" s="90" t="s">
        <v>78</v>
      </c>
      <c r="D48" s="98" t="s">
        <v>381</v>
      </c>
      <c r="E48" s="98" t="s">
        <v>381</v>
      </c>
      <c r="F48" s="98" t="s">
        <v>381</v>
      </c>
      <c r="G48" s="98" t="s">
        <v>381</v>
      </c>
      <c r="H48" s="98" t="s">
        <v>381</v>
      </c>
      <c r="I48" s="98" t="s">
        <v>381</v>
      </c>
      <c r="J48" s="98"/>
      <c r="K48" s="98"/>
      <c r="L48" s="98"/>
      <c r="M48" s="98"/>
      <c r="N48" s="176"/>
    </row>
    <row r="49" spans="1:14" ht="11.1" customHeight="1" x14ac:dyDescent="0.4">
      <c r="A49" s="87">
        <v>34</v>
      </c>
      <c r="B49" s="64" t="s">
        <v>30</v>
      </c>
      <c r="C49" s="90" t="s">
        <v>78</v>
      </c>
      <c r="D49" s="98" t="s">
        <v>381</v>
      </c>
      <c r="E49" s="98" t="s">
        <v>381</v>
      </c>
      <c r="F49" s="98" t="s">
        <v>381</v>
      </c>
      <c r="G49" s="98" t="s">
        <v>381</v>
      </c>
      <c r="H49" s="98" t="s">
        <v>381</v>
      </c>
      <c r="I49" s="98" t="s">
        <v>381</v>
      </c>
      <c r="J49" s="98"/>
      <c r="K49" s="98"/>
      <c r="L49" s="98"/>
      <c r="M49" s="98"/>
      <c r="N49" s="176"/>
    </row>
    <row r="50" spans="1:14" ht="11.1" customHeight="1" x14ac:dyDescent="0.4">
      <c r="A50" s="87">
        <v>35</v>
      </c>
      <c r="B50" s="64" t="s">
        <v>31</v>
      </c>
      <c r="C50" s="90" t="s">
        <v>78</v>
      </c>
      <c r="D50" s="96" t="s">
        <v>381</v>
      </c>
      <c r="E50" s="96" t="s">
        <v>381</v>
      </c>
      <c r="F50" s="96" t="s">
        <v>381</v>
      </c>
      <c r="G50" s="96" t="s">
        <v>381</v>
      </c>
      <c r="H50" s="96" t="s">
        <v>381</v>
      </c>
      <c r="I50" s="96" t="s">
        <v>381</v>
      </c>
      <c r="J50" s="96"/>
      <c r="K50" s="96"/>
      <c r="L50" s="96"/>
      <c r="M50" s="96"/>
      <c r="N50" s="175"/>
    </row>
    <row r="51" spans="1:14" ht="11.1" customHeight="1" x14ac:dyDescent="0.4">
      <c r="A51" s="87">
        <v>36</v>
      </c>
      <c r="B51" s="64" t="s">
        <v>32</v>
      </c>
      <c r="C51" s="90" t="s">
        <v>78</v>
      </c>
      <c r="D51" s="70" t="s">
        <v>381</v>
      </c>
      <c r="E51" s="70" t="s">
        <v>381</v>
      </c>
      <c r="F51" s="70" t="s">
        <v>381</v>
      </c>
      <c r="G51" s="70" t="s">
        <v>381</v>
      </c>
      <c r="H51" s="70" t="s">
        <v>381</v>
      </c>
      <c r="I51" s="70" t="s">
        <v>381</v>
      </c>
      <c r="J51" s="70"/>
      <c r="K51" s="70"/>
      <c r="L51" s="70"/>
      <c r="M51" s="70"/>
      <c r="N51" s="170"/>
    </row>
    <row r="52" spans="1:14" ht="11.1" customHeight="1" x14ac:dyDescent="0.4">
      <c r="A52" s="87">
        <v>37</v>
      </c>
      <c r="B52" s="64" t="s">
        <v>34</v>
      </c>
      <c r="C52" s="90" t="s">
        <v>78</v>
      </c>
      <c r="D52" s="96" t="s">
        <v>381</v>
      </c>
      <c r="E52" s="96" t="s">
        <v>381</v>
      </c>
      <c r="F52" s="96" t="s">
        <v>381</v>
      </c>
      <c r="G52" s="96" t="s">
        <v>381</v>
      </c>
      <c r="H52" s="96" t="s">
        <v>381</v>
      </c>
      <c r="I52" s="96" t="s">
        <v>381</v>
      </c>
      <c r="J52" s="96"/>
      <c r="K52" s="96"/>
      <c r="L52" s="96"/>
      <c r="M52" s="96"/>
      <c r="N52" s="175"/>
    </row>
    <row r="53" spans="1:14" ht="11.1" customHeight="1" x14ac:dyDescent="0.4">
      <c r="A53" s="87">
        <v>38</v>
      </c>
      <c r="B53" s="64" t="s">
        <v>35</v>
      </c>
      <c r="C53" s="90" t="s">
        <v>78</v>
      </c>
      <c r="D53" s="70">
        <v>3</v>
      </c>
      <c r="E53" s="70">
        <v>3.2</v>
      </c>
      <c r="F53" s="70">
        <v>1.7</v>
      </c>
      <c r="G53" s="70">
        <v>1.7</v>
      </c>
      <c r="H53" s="70">
        <v>2.2000000000000002</v>
      </c>
      <c r="I53" s="70">
        <v>2.2999999999999998</v>
      </c>
      <c r="J53" s="70"/>
      <c r="K53" s="70"/>
      <c r="L53" s="70"/>
      <c r="M53" s="70"/>
      <c r="N53" s="170"/>
    </row>
    <row r="54" spans="1:14" ht="11.1" customHeight="1" x14ac:dyDescent="0.4">
      <c r="A54" s="87">
        <v>39</v>
      </c>
      <c r="B54" s="64" t="s">
        <v>36</v>
      </c>
      <c r="C54" s="90" t="s">
        <v>78</v>
      </c>
      <c r="D54" s="70" t="s">
        <v>381</v>
      </c>
      <c r="E54" s="70" t="s">
        <v>381</v>
      </c>
      <c r="F54" s="70" t="s">
        <v>381</v>
      </c>
      <c r="G54" s="70" t="s">
        <v>381</v>
      </c>
      <c r="H54" s="70" t="s">
        <v>381</v>
      </c>
      <c r="I54" s="70" t="s">
        <v>381</v>
      </c>
      <c r="J54" s="70"/>
      <c r="K54" s="70"/>
      <c r="L54" s="70"/>
      <c r="M54" s="70"/>
      <c r="N54" s="170"/>
    </row>
    <row r="55" spans="1:14" ht="11.1" customHeight="1" x14ac:dyDescent="0.4">
      <c r="A55" s="87">
        <v>40</v>
      </c>
      <c r="B55" s="64" t="s">
        <v>48</v>
      </c>
      <c r="C55" s="90" t="s">
        <v>78</v>
      </c>
      <c r="D55" s="68" t="s">
        <v>381</v>
      </c>
      <c r="E55" s="68" t="s">
        <v>381</v>
      </c>
      <c r="F55" s="68" t="s">
        <v>381</v>
      </c>
      <c r="G55" s="68" t="s">
        <v>381</v>
      </c>
      <c r="H55" s="68" t="s">
        <v>381</v>
      </c>
      <c r="I55" s="68" t="s">
        <v>381</v>
      </c>
      <c r="J55" s="68"/>
      <c r="K55" s="68"/>
      <c r="L55" s="68"/>
      <c r="M55" s="68"/>
      <c r="N55" s="115"/>
    </row>
    <row r="56" spans="1:14" ht="11.1" customHeight="1" x14ac:dyDescent="0.4">
      <c r="A56" s="87">
        <v>41</v>
      </c>
      <c r="B56" s="64" t="s">
        <v>37</v>
      </c>
      <c r="C56" s="90" t="s">
        <v>78</v>
      </c>
      <c r="D56" s="98" t="s">
        <v>381</v>
      </c>
      <c r="E56" s="98" t="s">
        <v>381</v>
      </c>
      <c r="F56" s="98" t="s">
        <v>381</v>
      </c>
      <c r="G56" s="98" t="s">
        <v>381</v>
      </c>
      <c r="H56" s="98" t="s">
        <v>381</v>
      </c>
      <c r="I56" s="98" t="s">
        <v>381</v>
      </c>
      <c r="J56" s="98"/>
      <c r="K56" s="98"/>
      <c r="L56" s="98"/>
      <c r="M56" s="98"/>
      <c r="N56" s="176"/>
    </row>
    <row r="57" spans="1:14" ht="11.1" customHeight="1" x14ac:dyDescent="0.4">
      <c r="A57" s="87">
        <v>42</v>
      </c>
      <c r="B57" s="64" t="s">
        <v>38</v>
      </c>
      <c r="C57" s="90" t="s">
        <v>78</v>
      </c>
      <c r="D57" s="102" t="s">
        <v>381</v>
      </c>
      <c r="E57" s="102" t="s">
        <v>381</v>
      </c>
      <c r="F57" s="102" t="s">
        <v>381</v>
      </c>
      <c r="G57" s="102" t="s">
        <v>381</v>
      </c>
      <c r="H57" s="102" t="s">
        <v>381</v>
      </c>
      <c r="I57" s="102" t="s">
        <v>381</v>
      </c>
      <c r="J57" s="102"/>
      <c r="K57" s="102"/>
      <c r="L57" s="102"/>
      <c r="M57" s="102"/>
      <c r="N57" s="177"/>
    </row>
    <row r="58" spans="1:14" ht="11.1" customHeight="1" x14ac:dyDescent="0.4">
      <c r="A58" s="87">
        <v>43</v>
      </c>
      <c r="B58" s="64" t="s">
        <v>102</v>
      </c>
      <c r="C58" s="90" t="s">
        <v>78</v>
      </c>
      <c r="D58" s="102" t="s">
        <v>381</v>
      </c>
      <c r="E58" s="102" t="s">
        <v>381</v>
      </c>
      <c r="F58" s="102" t="s">
        <v>381</v>
      </c>
      <c r="G58" s="102" t="s">
        <v>381</v>
      </c>
      <c r="H58" s="102" t="s">
        <v>381</v>
      </c>
      <c r="I58" s="102" t="s">
        <v>381</v>
      </c>
      <c r="J58" s="102"/>
      <c r="K58" s="102"/>
      <c r="L58" s="102"/>
      <c r="M58" s="102"/>
      <c r="N58" s="177"/>
    </row>
    <row r="59" spans="1:14" ht="11.1" customHeight="1" x14ac:dyDescent="0.4">
      <c r="A59" s="87">
        <v>44</v>
      </c>
      <c r="B59" s="64" t="s">
        <v>39</v>
      </c>
      <c r="C59" s="90" t="s">
        <v>78</v>
      </c>
      <c r="D59" s="96" t="s">
        <v>381</v>
      </c>
      <c r="E59" s="96" t="s">
        <v>381</v>
      </c>
      <c r="F59" s="96" t="s">
        <v>381</v>
      </c>
      <c r="G59" s="96" t="s">
        <v>381</v>
      </c>
      <c r="H59" s="96" t="s">
        <v>381</v>
      </c>
      <c r="I59" s="96" t="s">
        <v>381</v>
      </c>
      <c r="J59" s="96"/>
      <c r="K59" s="96"/>
      <c r="L59" s="96"/>
      <c r="M59" s="96"/>
      <c r="N59" s="175"/>
    </row>
    <row r="60" spans="1:14" ht="11.1" customHeight="1" x14ac:dyDescent="0.4">
      <c r="A60" s="87">
        <v>45</v>
      </c>
      <c r="B60" s="64" t="s">
        <v>40</v>
      </c>
      <c r="C60" s="90" t="s">
        <v>78</v>
      </c>
      <c r="D60" s="92" t="s">
        <v>381</v>
      </c>
      <c r="E60" s="92" t="s">
        <v>381</v>
      </c>
      <c r="F60" s="92" t="s">
        <v>381</v>
      </c>
      <c r="G60" s="92" t="s">
        <v>381</v>
      </c>
      <c r="H60" s="92" t="s">
        <v>381</v>
      </c>
      <c r="I60" s="92" t="s">
        <v>381</v>
      </c>
      <c r="J60" s="92"/>
      <c r="K60" s="92"/>
      <c r="L60" s="92"/>
      <c r="M60" s="92"/>
      <c r="N60" s="173"/>
    </row>
    <row r="61" spans="1:14" ht="10.5" customHeight="1" x14ac:dyDescent="0.4">
      <c r="A61" s="87">
        <v>46</v>
      </c>
      <c r="B61" s="64" t="s">
        <v>347</v>
      </c>
      <c r="C61" s="90" t="s">
        <v>78</v>
      </c>
      <c r="D61" s="70" t="s">
        <v>399</v>
      </c>
      <c r="E61" s="70" t="s">
        <v>399</v>
      </c>
      <c r="F61" s="70">
        <v>0.4</v>
      </c>
      <c r="G61" s="70">
        <v>0.4</v>
      </c>
      <c r="H61" s="70">
        <v>0.2</v>
      </c>
      <c r="I61" s="70">
        <v>0.2</v>
      </c>
      <c r="J61" s="70"/>
      <c r="K61" s="70"/>
      <c r="L61" s="70"/>
      <c r="M61" s="70"/>
      <c r="N61" s="170"/>
    </row>
    <row r="62" spans="1:14" ht="11.1" customHeight="1" x14ac:dyDescent="0.4">
      <c r="A62" s="87">
        <v>47</v>
      </c>
      <c r="B62" s="64" t="s">
        <v>72</v>
      </c>
      <c r="C62" s="103" t="s">
        <v>75</v>
      </c>
      <c r="D62" s="70">
        <v>7.2</v>
      </c>
      <c r="E62" s="70">
        <v>7.2</v>
      </c>
      <c r="F62" s="70">
        <v>7.2</v>
      </c>
      <c r="G62" s="70">
        <v>7.5</v>
      </c>
      <c r="H62" s="70">
        <v>7</v>
      </c>
      <c r="I62" s="70">
        <v>6.9</v>
      </c>
      <c r="J62" s="70"/>
      <c r="K62" s="70"/>
      <c r="L62" s="70"/>
      <c r="M62" s="70"/>
      <c r="N62" s="170"/>
    </row>
    <row r="63" spans="1:14" ht="11.1" customHeight="1" x14ac:dyDescent="0.4">
      <c r="A63" s="87">
        <v>48</v>
      </c>
      <c r="B63" s="64" t="s">
        <v>33</v>
      </c>
      <c r="C63" s="103" t="s">
        <v>75</v>
      </c>
      <c r="D63" s="68" t="s">
        <v>400</v>
      </c>
      <c r="E63" s="68" t="s">
        <v>400</v>
      </c>
      <c r="F63" s="68" t="s">
        <v>400</v>
      </c>
      <c r="G63" s="68" t="s">
        <v>400</v>
      </c>
      <c r="H63" s="68" t="s">
        <v>400</v>
      </c>
      <c r="I63" s="68" t="s">
        <v>400</v>
      </c>
      <c r="J63" s="68"/>
      <c r="K63" s="68"/>
      <c r="L63" s="68"/>
      <c r="M63" s="68"/>
      <c r="N63" s="115"/>
    </row>
    <row r="64" spans="1:14" ht="11.1" customHeight="1" x14ac:dyDescent="0.4">
      <c r="A64" s="87">
        <v>49</v>
      </c>
      <c r="B64" s="64" t="s">
        <v>41</v>
      </c>
      <c r="C64" s="103" t="s">
        <v>75</v>
      </c>
      <c r="D64" s="68" t="s">
        <v>400</v>
      </c>
      <c r="E64" s="68" t="s">
        <v>400</v>
      </c>
      <c r="F64" s="68" t="s">
        <v>400</v>
      </c>
      <c r="G64" s="68" t="s">
        <v>400</v>
      </c>
      <c r="H64" s="68" t="s">
        <v>400</v>
      </c>
      <c r="I64" s="68" t="s">
        <v>400</v>
      </c>
      <c r="J64" s="68"/>
      <c r="K64" s="68"/>
      <c r="L64" s="68"/>
      <c r="M64" s="68"/>
      <c r="N64" s="115"/>
    </row>
    <row r="65" spans="1:14" ht="11.1" customHeight="1" x14ac:dyDescent="0.4">
      <c r="A65" s="87">
        <v>50</v>
      </c>
      <c r="B65" s="64" t="s">
        <v>42</v>
      </c>
      <c r="C65" s="90" t="s">
        <v>79</v>
      </c>
      <c r="D65" s="70" t="s">
        <v>401</v>
      </c>
      <c r="E65" s="70" t="s">
        <v>401</v>
      </c>
      <c r="F65" s="70">
        <v>0.8</v>
      </c>
      <c r="G65" s="70">
        <v>0.6</v>
      </c>
      <c r="H65" s="70" t="s">
        <v>401</v>
      </c>
      <c r="I65" s="70" t="s">
        <v>401</v>
      </c>
      <c r="J65" s="70"/>
      <c r="K65" s="70"/>
      <c r="L65" s="70"/>
      <c r="M65" s="70"/>
      <c r="N65" s="170"/>
    </row>
    <row r="66" spans="1:14" ht="11.1" customHeight="1" thickBot="1" x14ac:dyDescent="0.45">
      <c r="A66" s="105">
        <v>51</v>
      </c>
      <c r="B66" s="106" t="s">
        <v>43</v>
      </c>
      <c r="C66" s="107" t="s">
        <v>79</v>
      </c>
      <c r="D66" s="109" t="s">
        <v>402</v>
      </c>
      <c r="E66" s="109" t="s">
        <v>402</v>
      </c>
      <c r="F66" s="109" t="s">
        <v>402</v>
      </c>
      <c r="G66" s="109" t="s">
        <v>402</v>
      </c>
      <c r="H66" s="109" t="s">
        <v>402</v>
      </c>
      <c r="I66" s="109" t="s">
        <v>402</v>
      </c>
      <c r="J66" s="109"/>
      <c r="K66" s="109"/>
      <c r="L66" s="109"/>
      <c r="M66" s="109"/>
      <c r="N66" s="178"/>
    </row>
    <row r="67" spans="1:14" ht="11.1" customHeight="1" thickBot="1" x14ac:dyDescent="0.45">
      <c r="B67" s="111"/>
      <c r="C67" s="33"/>
      <c r="N67" s="155"/>
    </row>
    <row r="68" spans="1:14" ht="11.1" customHeight="1" thickTop="1" x14ac:dyDescent="0.4">
      <c r="A68" s="182">
        <v>45536</v>
      </c>
      <c r="B68" s="182"/>
      <c r="C68" s="183">
        <v>45627</v>
      </c>
      <c r="D68" s="183"/>
      <c r="E68" s="113"/>
      <c r="F68" s="113"/>
      <c r="G68" s="113"/>
      <c r="H68" s="113"/>
      <c r="I68" s="113"/>
      <c r="J68" s="113"/>
      <c r="K68" s="113"/>
      <c r="L68" s="113"/>
      <c r="M68" s="113"/>
      <c r="N68" s="113"/>
    </row>
    <row r="69" spans="1:14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</row>
    <row r="70" spans="1:14" ht="11.1" customHeight="1" x14ac:dyDescent="0.4">
      <c r="A70" s="82">
        <v>1</v>
      </c>
      <c r="B70" s="120" t="s">
        <v>61</v>
      </c>
      <c r="C70" s="83" t="s">
        <v>78</v>
      </c>
      <c r="D70" s="96" t="s">
        <v>381</v>
      </c>
      <c r="E70" s="96" t="s">
        <v>381</v>
      </c>
      <c r="F70" s="96" t="s">
        <v>381</v>
      </c>
      <c r="G70" s="96" t="s">
        <v>381</v>
      </c>
      <c r="H70" s="96" t="s">
        <v>381</v>
      </c>
      <c r="I70" s="96" t="s">
        <v>381</v>
      </c>
      <c r="J70" s="96"/>
      <c r="K70" s="96"/>
      <c r="L70" s="96"/>
      <c r="M70" s="96"/>
      <c r="N70" s="175"/>
    </row>
    <row r="71" spans="1:14" ht="11.1" customHeight="1" x14ac:dyDescent="0.4">
      <c r="A71" s="87">
        <v>2</v>
      </c>
      <c r="B71" s="123" t="s">
        <v>62</v>
      </c>
      <c r="C71" s="90" t="s">
        <v>78</v>
      </c>
      <c r="D71" s="92" t="s">
        <v>381</v>
      </c>
      <c r="E71" s="92" t="s">
        <v>381</v>
      </c>
      <c r="F71" s="92" t="s">
        <v>381</v>
      </c>
      <c r="G71" s="92" t="s">
        <v>381</v>
      </c>
      <c r="H71" s="92" t="s">
        <v>381</v>
      </c>
      <c r="I71" s="92" t="s">
        <v>381</v>
      </c>
      <c r="J71" s="92"/>
      <c r="K71" s="92"/>
      <c r="L71" s="92"/>
      <c r="M71" s="92"/>
      <c r="N71" s="173"/>
    </row>
    <row r="72" spans="1:14" ht="11.1" customHeight="1" x14ac:dyDescent="0.4">
      <c r="A72" s="87">
        <v>3</v>
      </c>
      <c r="B72" s="123" t="s">
        <v>63</v>
      </c>
      <c r="C72" s="90" t="s">
        <v>78</v>
      </c>
      <c r="D72" s="96" t="s">
        <v>381</v>
      </c>
      <c r="E72" s="96" t="s">
        <v>381</v>
      </c>
      <c r="F72" s="96" t="s">
        <v>381</v>
      </c>
      <c r="G72" s="96" t="s">
        <v>381</v>
      </c>
      <c r="H72" s="96" t="s">
        <v>381</v>
      </c>
      <c r="I72" s="96" t="s">
        <v>381</v>
      </c>
      <c r="J72" s="96"/>
      <c r="K72" s="96"/>
      <c r="L72" s="96"/>
      <c r="M72" s="96"/>
      <c r="N72" s="175"/>
    </row>
    <row r="73" spans="1:14" ht="11.1" customHeight="1" x14ac:dyDescent="0.4">
      <c r="A73" s="87">
        <v>4</v>
      </c>
      <c r="B73" s="123" t="s">
        <v>97</v>
      </c>
      <c r="C73" s="90" t="s">
        <v>78</v>
      </c>
      <c r="D73" s="92" t="s">
        <v>397</v>
      </c>
      <c r="E73" s="92" t="s">
        <v>397</v>
      </c>
      <c r="F73" s="92" t="s">
        <v>397</v>
      </c>
      <c r="G73" s="92" t="s">
        <v>397</v>
      </c>
      <c r="H73" s="92" t="s">
        <v>397</v>
      </c>
      <c r="I73" s="92" t="s">
        <v>397</v>
      </c>
      <c r="J73" s="92"/>
      <c r="K73" s="92"/>
      <c r="L73" s="92"/>
      <c r="M73" s="92"/>
      <c r="N73" s="173"/>
    </row>
    <row r="74" spans="1:14" ht="11.1" customHeight="1" x14ac:dyDescent="0.4">
      <c r="A74" s="87">
        <v>5</v>
      </c>
      <c r="B74" s="123" t="s">
        <v>49</v>
      </c>
      <c r="C74" s="90" t="s">
        <v>78</v>
      </c>
      <c r="D74" s="96" t="s">
        <v>398</v>
      </c>
      <c r="E74" s="96" t="s">
        <v>398</v>
      </c>
      <c r="F74" s="96" t="s">
        <v>398</v>
      </c>
      <c r="G74" s="96" t="s">
        <v>398</v>
      </c>
      <c r="H74" s="96" t="s">
        <v>398</v>
      </c>
      <c r="I74" s="96" t="s">
        <v>398</v>
      </c>
      <c r="J74" s="96"/>
      <c r="K74" s="96"/>
      <c r="L74" s="96"/>
      <c r="M74" s="96"/>
      <c r="N74" s="175"/>
    </row>
    <row r="75" spans="1:14" ht="11.1" customHeight="1" x14ac:dyDescent="0.4">
      <c r="A75" s="87">
        <v>6</v>
      </c>
      <c r="B75" s="123" t="s">
        <v>96</v>
      </c>
      <c r="C75" s="90" t="s">
        <v>78</v>
      </c>
      <c r="D75" s="96" t="s">
        <v>403</v>
      </c>
      <c r="E75" s="96" t="s">
        <v>403</v>
      </c>
      <c r="F75" s="96" t="s">
        <v>403</v>
      </c>
      <c r="G75" s="96" t="s">
        <v>403</v>
      </c>
      <c r="H75" s="96" t="s">
        <v>403</v>
      </c>
      <c r="I75" s="96" t="s">
        <v>403</v>
      </c>
      <c r="J75" s="96"/>
      <c r="K75" s="96"/>
      <c r="L75" s="96"/>
      <c r="M75" s="96"/>
      <c r="N75" s="175"/>
    </row>
    <row r="76" spans="1:14" ht="11.1" customHeight="1" x14ac:dyDescent="0.4">
      <c r="A76" s="87">
        <v>7</v>
      </c>
      <c r="B76" s="123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</row>
    <row r="77" spans="1:14" ht="11.1" customHeight="1" x14ac:dyDescent="0.4">
      <c r="A77" s="87">
        <v>8</v>
      </c>
      <c r="B77" s="123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</row>
    <row r="78" spans="1:14" ht="11.1" customHeight="1" x14ac:dyDescent="0.4">
      <c r="A78" s="87">
        <v>9</v>
      </c>
      <c r="B78" s="123" t="s">
        <v>52</v>
      </c>
      <c r="C78" s="90" t="s">
        <v>78</v>
      </c>
      <c r="D78" s="96" t="s">
        <v>381</v>
      </c>
      <c r="E78" s="96" t="s">
        <v>381</v>
      </c>
      <c r="F78" s="96" t="s">
        <v>381</v>
      </c>
      <c r="G78" s="96" t="s">
        <v>381</v>
      </c>
      <c r="H78" s="96" t="s">
        <v>381</v>
      </c>
      <c r="I78" s="96" t="s">
        <v>381</v>
      </c>
      <c r="J78" s="96"/>
      <c r="K78" s="96"/>
      <c r="L78" s="96"/>
      <c r="M78" s="96"/>
      <c r="N78" s="175"/>
    </row>
    <row r="79" spans="1:14" ht="11.1" customHeight="1" x14ac:dyDescent="0.4">
      <c r="A79" s="87">
        <v>10</v>
      </c>
      <c r="B79" s="123" t="s">
        <v>53</v>
      </c>
      <c r="C79" s="90" t="s">
        <v>78</v>
      </c>
      <c r="D79" s="96" t="s">
        <v>381</v>
      </c>
      <c r="E79" s="96" t="s">
        <v>381</v>
      </c>
      <c r="F79" s="96" t="s">
        <v>381</v>
      </c>
      <c r="G79" s="96" t="s">
        <v>381</v>
      </c>
      <c r="H79" s="96" t="s">
        <v>381</v>
      </c>
      <c r="I79" s="96" t="s">
        <v>381</v>
      </c>
      <c r="J79" s="96"/>
      <c r="K79" s="96"/>
      <c r="L79" s="96"/>
      <c r="M79" s="96"/>
      <c r="N79" s="175"/>
    </row>
    <row r="80" spans="1:14" ht="11.1" customHeight="1" x14ac:dyDescent="0.4">
      <c r="A80" s="87">
        <v>11</v>
      </c>
      <c r="B80" s="123" t="s">
        <v>94</v>
      </c>
      <c r="C80" s="103" t="s">
        <v>90</v>
      </c>
      <c r="D80" s="70" t="s">
        <v>381</v>
      </c>
      <c r="E80" s="70" t="s">
        <v>381</v>
      </c>
      <c r="F80" s="70" t="s">
        <v>381</v>
      </c>
      <c r="G80" s="70" t="s">
        <v>381</v>
      </c>
      <c r="H80" s="70" t="s">
        <v>381</v>
      </c>
      <c r="I80" s="70" t="s">
        <v>381</v>
      </c>
      <c r="J80" s="70"/>
      <c r="K80" s="70"/>
      <c r="L80" s="70"/>
      <c r="M80" s="70"/>
      <c r="N80" s="170"/>
    </row>
    <row r="81" spans="1:14" ht="11.1" customHeight="1" x14ac:dyDescent="0.4">
      <c r="A81" s="87">
        <v>12</v>
      </c>
      <c r="B81" s="123" t="s">
        <v>54</v>
      </c>
      <c r="C81" s="90" t="s">
        <v>78</v>
      </c>
      <c r="D81" s="70">
        <v>0.8</v>
      </c>
      <c r="E81" s="70">
        <v>0.6</v>
      </c>
      <c r="F81" s="70">
        <v>1</v>
      </c>
      <c r="G81" s="70">
        <v>0.8</v>
      </c>
      <c r="H81" s="70">
        <v>0.8</v>
      </c>
      <c r="I81" s="70">
        <v>0.6</v>
      </c>
      <c r="J81" s="70"/>
      <c r="K81" s="70"/>
      <c r="L81" s="70"/>
      <c r="M81" s="70"/>
      <c r="N81" s="170"/>
    </row>
    <row r="82" spans="1:14" ht="11.1" customHeight="1" x14ac:dyDescent="0.4">
      <c r="A82" s="87">
        <v>13</v>
      </c>
      <c r="B82" s="123" t="s">
        <v>64</v>
      </c>
      <c r="C82" s="90" t="s">
        <v>78</v>
      </c>
      <c r="D82" s="70" t="s">
        <v>381</v>
      </c>
      <c r="E82" s="70" t="s">
        <v>381</v>
      </c>
      <c r="F82" s="70" t="s">
        <v>381</v>
      </c>
      <c r="G82" s="70" t="s">
        <v>381</v>
      </c>
      <c r="H82" s="70" t="s">
        <v>381</v>
      </c>
      <c r="I82" s="70" t="s">
        <v>381</v>
      </c>
      <c r="J82" s="70"/>
      <c r="K82" s="70"/>
      <c r="L82" s="70"/>
      <c r="M82" s="70"/>
      <c r="N82" s="170"/>
    </row>
    <row r="83" spans="1:14" ht="11.1" customHeight="1" x14ac:dyDescent="0.4">
      <c r="A83" s="87">
        <v>14</v>
      </c>
      <c r="B83" s="123" t="s">
        <v>65</v>
      </c>
      <c r="C83" s="90" t="s">
        <v>78</v>
      </c>
      <c r="D83" s="96" t="s">
        <v>381</v>
      </c>
      <c r="E83" s="96" t="s">
        <v>381</v>
      </c>
      <c r="F83" s="96" t="s">
        <v>381</v>
      </c>
      <c r="G83" s="96" t="s">
        <v>381</v>
      </c>
      <c r="H83" s="96" t="s">
        <v>381</v>
      </c>
      <c r="I83" s="96" t="s">
        <v>381</v>
      </c>
      <c r="J83" s="96"/>
      <c r="K83" s="96"/>
      <c r="L83" s="96"/>
      <c r="M83" s="96"/>
      <c r="N83" s="175"/>
    </row>
    <row r="84" spans="1:14" ht="11.1" customHeight="1" x14ac:dyDescent="0.4">
      <c r="A84" s="87">
        <v>15</v>
      </c>
      <c r="B84" s="123" t="s">
        <v>55</v>
      </c>
      <c r="C84" s="90" t="s">
        <v>78</v>
      </c>
      <c r="D84" s="70" t="s">
        <v>381</v>
      </c>
      <c r="E84" s="70" t="s">
        <v>381</v>
      </c>
      <c r="F84" s="70" t="s">
        <v>381</v>
      </c>
      <c r="G84" s="70" t="s">
        <v>381</v>
      </c>
      <c r="H84" s="70" t="s">
        <v>381</v>
      </c>
      <c r="I84" s="70" t="s">
        <v>381</v>
      </c>
      <c r="J84" s="70"/>
      <c r="K84" s="70"/>
      <c r="L84" s="70"/>
      <c r="M84" s="70"/>
      <c r="N84" s="170"/>
    </row>
    <row r="85" spans="1:14" ht="11.1" customHeight="1" x14ac:dyDescent="0.4">
      <c r="A85" s="87">
        <v>16</v>
      </c>
      <c r="B85" s="123" t="s">
        <v>95</v>
      </c>
      <c r="C85" s="90" t="s">
        <v>78</v>
      </c>
      <c r="D85" s="96" t="s">
        <v>398</v>
      </c>
      <c r="E85" s="96" t="s">
        <v>398</v>
      </c>
      <c r="F85" s="96" t="s">
        <v>398</v>
      </c>
      <c r="G85" s="96" t="s">
        <v>398</v>
      </c>
      <c r="H85" s="96" t="s">
        <v>398</v>
      </c>
      <c r="I85" s="96" t="s">
        <v>398</v>
      </c>
      <c r="J85" s="96"/>
      <c r="K85" s="96"/>
      <c r="L85" s="96"/>
      <c r="M85" s="96"/>
      <c r="N85" s="175"/>
    </row>
    <row r="86" spans="1:14" ht="11.1" customHeight="1" x14ac:dyDescent="0.4">
      <c r="A86" s="87">
        <v>17</v>
      </c>
      <c r="B86" s="123" t="s">
        <v>66</v>
      </c>
      <c r="C86" s="90" t="s">
        <v>78</v>
      </c>
      <c r="D86" s="96" t="s">
        <v>398</v>
      </c>
      <c r="E86" s="96" t="s">
        <v>398</v>
      </c>
      <c r="F86" s="96" t="s">
        <v>398</v>
      </c>
      <c r="G86" s="96" t="s">
        <v>398</v>
      </c>
      <c r="H86" s="96" t="s">
        <v>398</v>
      </c>
      <c r="I86" s="96" t="s">
        <v>398</v>
      </c>
      <c r="J86" s="96"/>
      <c r="K86" s="96"/>
      <c r="L86" s="96"/>
      <c r="M86" s="96"/>
      <c r="N86" s="175"/>
    </row>
    <row r="87" spans="1:14" ht="11.1" customHeight="1" x14ac:dyDescent="0.4">
      <c r="A87" s="87">
        <v>18</v>
      </c>
      <c r="B87" s="123" t="s">
        <v>67</v>
      </c>
      <c r="C87" s="90" t="s">
        <v>78</v>
      </c>
      <c r="D87" s="70">
        <v>0.6</v>
      </c>
      <c r="E87" s="70">
        <v>0.9</v>
      </c>
      <c r="F87" s="70">
        <v>1.6</v>
      </c>
      <c r="G87" s="70">
        <v>1.3</v>
      </c>
      <c r="H87" s="70">
        <v>0.9</v>
      </c>
      <c r="I87" s="70">
        <v>0.9</v>
      </c>
      <c r="J87" s="70"/>
      <c r="K87" s="70"/>
      <c r="L87" s="70"/>
      <c r="M87" s="70"/>
      <c r="N87" s="170"/>
    </row>
    <row r="88" spans="1:14" ht="11.1" customHeight="1" x14ac:dyDescent="0.4">
      <c r="A88" s="87">
        <v>19</v>
      </c>
      <c r="B88" s="123" t="s">
        <v>98</v>
      </c>
      <c r="C88" s="103" t="s">
        <v>90</v>
      </c>
      <c r="D88" s="68" t="s">
        <v>381</v>
      </c>
      <c r="E88" s="68" t="s">
        <v>381</v>
      </c>
      <c r="F88" s="68" t="s">
        <v>381</v>
      </c>
      <c r="G88" s="68" t="s">
        <v>381</v>
      </c>
      <c r="H88" s="68" t="s">
        <v>381</v>
      </c>
      <c r="I88" s="68" t="s">
        <v>381</v>
      </c>
      <c r="J88" s="68"/>
      <c r="K88" s="68"/>
      <c r="L88" s="68"/>
      <c r="M88" s="68"/>
      <c r="N88" s="115"/>
    </row>
    <row r="89" spans="1:14" ht="11.1" customHeight="1" x14ac:dyDescent="0.4">
      <c r="A89" s="87">
        <v>20</v>
      </c>
      <c r="B89" s="123" t="s">
        <v>56</v>
      </c>
      <c r="C89" s="90" t="s">
        <v>78</v>
      </c>
      <c r="D89" s="68" t="s">
        <v>381</v>
      </c>
      <c r="E89" s="68" t="s">
        <v>381</v>
      </c>
      <c r="F89" s="68" t="s">
        <v>381</v>
      </c>
      <c r="G89" s="68" t="s">
        <v>381</v>
      </c>
      <c r="H89" s="68" t="s">
        <v>381</v>
      </c>
      <c r="I89" s="68" t="s">
        <v>381</v>
      </c>
      <c r="J89" s="68"/>
      <c r="K89" s="68"/>
      <c r="L89" s="68"/>
      <c r="M89" s="68"/>
      <c r="N89" s="115"/>
    </row>
    <row r="90" spans="1:14" ht="11.1" customHeight="1" x14ac:dyDescent="0.4">
      <c r="A90" s="87">
        <v>21</v>
      </c>
      <c r="B90" s="123" t="s">
        <v>43</v>
      </c>
      <c r="C90" s="125" t="s">
        <v>91</v>
      </c>
      <c r="D90" s="70" t="s">
        <v>402</v>
      </c>
      <c r="E90" s="70" t="s">
        <v>402</v>
      </c>
      <c r="F90" s="70" t="s">
        <v>402</v>
      </c>
      <c r="G90" s="70" t="s">
        <v>402</v>
      </c>
      <c r="H90" s="70" t="s">
        <v>402</v>
      </c>
      <c r="I90" s="70" t="s">
        <v>402</v>
      </c>
      <c r="J90" s="70"/>
      <c r="K90" s="70"/>
      <c r="L90" s="70"/>
      <c r="M90" s="70"/>
      <c r="N90" s="170"/>
    </row>
    <row r="91" spans="1:14" ht="11.1" customHeight="1" x14ac:dyDescent="0.4">
      <c r="A91" s="87">
        <v>22</v>
      </c>
      <c r="B91" s="123" t="s">
        <v>103</v>
      </c>
      <c r="C91" s="103" t="s">
        <v>90</v>
      </c>
      <c r="D91" s="70">
        <v>7.2</v>
      </c>
      <c r="E91" s="70">
        <v>7.2</v>
      </c>
      <c r="F91" s="70">
        <v>7.2</v>
      </c>
      <c r="G91" s="70">
        <v>7.5</v>
      </c>
      <c r="H91" s="70">
        <v>7</v>
      </c>
      <c r="I91" s="70">
        <v>6.9</v>
      </c>
      <c r="J91" s="70"/>
      <c r="K91" s="70"/>
      <c r="L91" s="70"/>
      <c r="M91" s="70"/>
      <c r="N91" s="170"/>
    </row>
    <row r="92" spans="1:14" ht="11.1" customHeight="1" x14ac:dyDescent="0.4">
      <c r="A92" s="87">
        <v>23</v>
      </c>
      <c r="B92" s="123" t="s">
        <v>175</v>
      </c>
      <c r="C92" s="103" t="s">
        <v>90</v>
      </c>
      <c r="D92" s="70" t="s">
        <v>381</v>
      </c>
      <c r="E92" s="70" t="s">
        <v>381</v>
      </c>
      <c r="F92" s="70" t="s">
        <v>381</v>
      </c>
      <c r="G92" s="70" t="s">
        <v>381</v>
      </c>
      <c r="H92" s="70" t="s">
        <v>381</v>
      </c>
      <c r="I92" s="70" t="s">
        <v>381</v>
      </c>
      <c r="J92" s="70"/>
      <c r="K92" s="70"/>
      <c r="L92" s="70"/>
      <c r="M92" s="70"/>
      <c r="N92" s="170"/>
    </row>
    <row r="93" spans="1:14" ht="11.1" customHeight="1" x14ac:dyDescent="0.4">
      <c r="A93" s="87">
        <v>24</v>
      </c>
      <c r="B93" s="126" t="s">
        <v>58</v>
      </c>
      <c r="C93" s="127" t="s">
        <v>92</v>
      </c>
      <c r="D93" s="68" t="s">
        <v>381</v>
      </c>
      <c r="E93" s="68" t="s">
        <v>381</v>
      </c>
      <c r="F93" s="68" t="s">
        <v>381</v>
      </c>
      <c r="G93" s="68" t="s">
        <v>381</v>
      </c>
      <c r="H93" s="68" t="s">
        <v>381</v>
      </c>
      <c r="I93" s="68" t="s">
        <v>381</v>
      </c>
      <c r="J93" s="68"/>
      <c r="K93" s="68"/>
      <c r="L93" s="68"/>
      <c r="M93" s="68"/>
      <c r="N93" s="115"/>
    </row>
    <row r="94" spans="1:14" ht="11.1" customHeight="1" x14ac:dyDescent="0.4">
      <c r="A94" s="87">
        <v>25</v>
      </c>
      <c r="B94" s="123" t="s">
        <v>104</v>
      </c>
      <c r="C94" s="90" t="s">
        <v>78</v>
      </c>
      <c r="D94" s="96" t="s">
        <v>398</v>
      </c>
      <c r="E94" s="96" t="s">
        <v>398</v>
      </c>
      <c r="F94" s="96" t="s">
        <v>398</v>
      </c>
      <c r="G94" s="96" t="s">
        <v>398</v>
      </c>
      <c r="H94" s="96" t="s">
        <v>398</v>
      </c>
      <c r="I94" s="96" t="s">
        <v>398</v>
      </c>
      <c r="J94" s="96"/>
      <c r="K94" s="96"/>
      <c r="L94" s="96"/>
      <c r="M94" s="96"/>
      <c r="N94" s="175"/>
    </row>
    <row r="95" spans="1:14" ht="11.1" customHeight="1" x14ac:dyDescent="0.4">
      <c r="A95" s="87">
        <v>26</v>
      </c>
      <c r="B95" s="151" t="s">
        <v>68</v>
      </c>
      <c r="C95" s="90" t="s">
        <v>78</v>
      </c>
      <c r="D95" s="98" t="s">
        <v>381</v>
      </c>
      <c r="E95" s="98" t="s">
        <v>381</v>
      </c>
      <c r="F95" s="98" t="s">
        <v>381</v>
      </c>
      <c r="G95" s="98" t="s">
        <v>381</v>
      </c>
      <c r="H95" s="98" t="s">
        <v>381</v>
      </c>
      <c r="I95" s="98" t="s">
        <v>381</v>
      </c>
      <c r="J95" s="98"/>
      <c r="K95" s="98"/>
      <c r="L95" s="98"/>
      <c r="M95" s="98"/>
      <c r="N95" s="176"/>
    </row>
    <row r="96" spans="1:14" ht="11.1" customHeight="1" thickBot="1" x14ac:dyDescent="0.45">
      <c r="A96" s="130">
        <v>27</v>
      </c>
      <c r="B96" s="131" t="s">
        <v>176</v>
      </c>
      <c r="C96" s="107" t="s">
        <v>360</v>
      </c>
      <c r="D96" s="166" t="s">
        <v>404</v>
      </c>
      <c r="E96" s="166" t="s">
        <v>404</v>
      </c>
      <c r="F96" s="166" t="s">
        <v>404</v>
      </c>
      <c r="G96" s="166" t="s">
        <v>404</v>
      </c>
      <c r="H96" s="166" t="s">
        <v>404</v>
      </c>
      <c r="I96" s="166" t="s">
        <v>404</v>
      </c>
      <c r="J96" s="166"/>
      <c r="K96" s="166"/>
      <c r="L96" s="166"/>
      <c r="M96" s="166"/>
      <c r="N96" s="179"/>
    </row>
    <row r="97" spans="1:14" ht="11.1" customHeight="1" thickBot="1" x14ac:dyDescent="0.45">
      <c r="A97" s="78" t="s">
        <v>93</v>
      </c>
      <c r="B97" s="134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</row>
    <row r="98" spans="1:14" ht="11.1" customHeight="1" x14ac:dyDescent="0.4">
      <c r="A98" s="82">
        <v>1</v>
      </c>
      <c r="B98" s="135" t="s">
        <v>178</v>
      </c>
      <c r="C98" s="152" t="s">
        <v>60</v>
      </c>
      <c r="D98" s="138" t="s">
        <v>381</v>
      </c>
      <c r="E98" s="138" t="s">
        <v>381</v>
      </c>
      <c r="F98" s="138" t="s">
        <v>381</v>
      </c>
      <c r="G98" s="138" t="s">
        <v>381</v>
      </c>
      <c r="H98" s="138" t="s">
        <v>381</v>
      </c>
      <c r="I98" s="138" t="s">
        <v>381</v>
      </c>
      <c r="J98" s="138"/>
      <c r="K98" s="138"/>
      <c r="L98" s="138"/>
      <c r="M98" s="138"/>
      <c r="N98" s="180"/>
    </row>
    <row r="99" spans="1:14" ht="11.1" customHeight="1" x14ac:dyDescent="0.4">
      <c r="A99" s="87">
        <v>2</v>
      </c>
      <c r="B99" s="139" t="s">
        <v>179</v>
      </c>
      <c r="C99" s="153" t="s">
        <v>60</v>
      </c>
      <c r="D99" s="70" t="s">
        <v>381</v>
      </c>
      <c r="E99" s="70" t="s">
        <v>381</v>
      </c>
      <c r="F99" s="70" t="s">
        <v>381</v>
      </c>
      <c r="G99" s="70" t="s">
        <v>381</v>
      </c>
      <c r="H99" s="70" t="s">
        <v>381</v>
      </c>
      <c r="I99" s="70" t="s">
        <v>381</v>
      </c>
      <c r="J99" s="70"/>
      <c r="K99" s="70"/>
      <c r="L99" s="70"/>
      <c r="M99" s="70"/>
      <c r="N99" s="170"/>
    </row>
    <row r="100" spans="1:14" ht="11.1" customHeight="1" x14ac:dyDescent="0.4">
      <c r="A100" s="87">
        <v>3</v>
      </c>
      <c r="B100" s="139" t="s">
        <v>59</v>
      </c>
      <c r="C100" s="153" t="s">
        <v>362</v>
      </c>
      <c r="D100" s="70">
        <v>3</v>
      </c>
      <c r="E100" s="70">
        <v>3.3</v>
      </c>
      <c r="F100" s="70">
        <v>2.5</v>
      </c>
      <c r="G100" s="70">
        <v>2.6</v>
      </c>
      <c r="H100" s="70">
        <v>4.5</v>
      </c>
      <c r="I100" s="70">
        <v>4.5999999999999996</v>
      </c>
      <c r="J100" s="70"/>
      <c r="K100" s="70"/>
      <c r="L100" s="70"/>
      <c r="M100" s="70"/>
      <c r="N100" s="170"/>
    </row>
    <row r="101" spans="1:14" ht="11.1" customHeight="1" x14ac:dyDescent="0.4">
      <c r="A101" s="87">
        <v>4</v>
      </c>
      <c r="B101" s="139" t="s">
        <v>219</v>
      </c>
      <c r="C101" s="153" t="s">
        <v>360</v>
      </c>
      <c r="D101" s="98">
        <v>0.09</v>
      </c>
      <c r="E101" s="98">
        <v>0.08</v>
      </c>
      <c r="F101" s="98">
        <v>0.17</v>
      </c>
      <c r="G101" s="98">
        <v>0.16</v>
      </c>
      <c r="H101" s="98">
        <v>0.23</v>
      </c>
      <c r="I101" s="98">
        <v>0.24</v>
      </c>
      <c r="J101" s="98"/>
      <c r="K101" s="98"/>
      <c r="L101" s="98"/>
      <c r="M101" s="98"/>
      <c r="N101" s="176"/>
    </row>
    <row r="102" spans="1:14" ht="11.1" customHeight="1" x14ac:dyDescent="0.4">
      <c r="A102" s="87">
        <v>5</v>
      </c>
      <c r="B102" s="144" t="s">
        <v>177</v>
      </c>
      <c r="C102" s="125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</row>
    <row r="103" spans="1:14" ht="11.1" customHeight="1" x14ac:dyDescent="0.4">
      <c r="A103" s="87">
        <v>6</v>
      </c>
      <c r="B103" s="154" t="s">
        <v>69</v>
      </c>
      <c r="C103" s="125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</row>
    <row r="104" spans="1:14" ht="11.1" customHeight="1" x14ac:dyDescent="0.4">
      <c r="A104" s="87">
        <v>7</v>
      </c>
      <c r="B104" s="144" t="s">
        <v>70</v>
      </c>
      <c r="C104" s="125" t="s">
        <v>60</v>
      </c>
      <c r="D104" s="68" t="s">
        <v>381</v>
      </c>
      <c r="E104" s="68" t="s">
        <v>381</v>
      </c>
      <c r="F104" s="68" t="s">
        <v>381</v>
      </c>
      <c r="G104" s="68" t="s">
        <v>381</v>
      </c>
      <c r="H104" s="68" t="s">
        <v>381</v>
      </c>
      <c r="I104" s="68" t="s">
        <v>381</v>
      </c>
      <c r="J104" s="68"/>
      <c r="K104" s="68"/>
      <c r="L104" s="68"/>
      <c r="M104" s="68"/>
      <c r="N104" s="115"/>
    </row>
    <row r="105" spans="1:14" ht="11.1" customHeight="1" thickBot="1" x14ac:dyDescent="0.45">
      <c r="A105" s="105">
        <v>8</v>
      </c>
      <c r="B105" s="145" t="s">
        <v>71</v>
      </c>
      <c r="C105" s="146" t="s">
        <v>60</v>
      </c>
      <c r="D105" s="110" t="s">
        <v>381</v>
      </c>
      <c r="E105" s="110" t="s">
        <v>381</v>
      </c>
      <c r="F105" s="110" t="s">
        <v>381</v>
      </c>
      <c r="G105" s="110" t="s">
        <v>381</v>
      </c>
      <c r="H105" s="110" t="s">
        <v>381</v>
      </c>
      <c r="I105" s="110" t="s">
        <v>381</v>
      </c>
      <c r="J105" s="110"/>
      <c r="K105" s="110"/>
      <c r="L105" s="110"/>
      <c r="M105" s="110"/>
      <c r="N105" s="181"/>
    </row>
    <row r="106" spans="1:14" ht="11.1" customHeight="1" x14ac:dyDescent="0.4"/>
    <row r="107" spans="1:14" ht="11.1" customHeight="1" x14ac:dyDescent="0.4"/>
    <row r="108" spans="1:14" ht="11.1" customHeight="1" x14ac:dyDescent="0.4"/>
    <row r="109" spans="1:14" ht="11.1" customHeight="1" x14ac:dyDescent="0.4"/>
    <row r="110" spans="1:14" ht="11.1" customHeight="1" x14ac:dyDescent="0.4"/>
    <row r="111" spans="1:14" ht="11.1" customHeight="1" x14ac:dyDescent="0.4"/>
    <row r="112" spans="1:1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14" ht="11.1" customHeight="1" thickBot="1" x14ac:dyDescent="0.45"/>
    <row r="130" spans="1:14" ht="11.1" customHeight="1" thickTop="1" x14ac:dyDescent="0.4">
      <c r="A130" s="182">
        <v>45536</v>
      </c>
      <c r="B130" s="182"/>
      <c r="C130" s="183">
        <v>45627</v>
      </c>
      <c r="D130" s="183"/>
      <c r="E130" s="148"/>
      <c r="F130" s="113"/>
      <c r="G130" s="113"/>
      <c r="H130" s="113"/>
      <c r="I130" s="113"/>
      <c r="J130" s="113"/>
      <c r="K130" s="113"/>
      <c r="L130" s="113"/>
      <c r="M130" s="113"/>
      <c r="N130" s="113"/>
    </row>
  </sheetData>
  <mergeCells count="28">
    <mergeCell ref="L6:L7"/>
    <mergeCell ref="M4:M5"/>
    <mergeCell ref="L4:L5"/>
    <mergeCell ref="N4:N5"/>
    <mergeCell ref="N6:N7"/>
    <mergeCell ref="M6:M7"/>
    <mergeCell ref="E6:E7"/>
    <mergeCell ref="I4:I5"/>
    <mergeCell ref="H4:H5"/>
    <mergeCell ref="G4:G5"/>
    <mergeCell ref="J4:J5"/>
    <mergeCell ref="E4:E5"/>
    <mergeCell ref="F4:F5"/>
    <mergeCell ref="A130:B130"/>
    <mergeCell ref="C130:D130"/>
    <mergeCell ref="A2:B2"/>
    <mergeCell ref="C2:D2"/>
    <mergeCell ref="A68:B68"/>
    <mergeCell ref="C68:D68"/>
    <mergeCell ref="D4:D5"/>
    <mergeCell ref="K4:K5"/>
    <mergeCell ref="I6:I7"/>
    <mergeCell ref="F6:F7"/>
    <mergeCell ref="K6:K7"/>
    <mergeCell ref="H6:H7"/>
    <mergeCell ref="G6:G7"/>
    <mergeCell ref="J6:J7"/>
    <mergeCell ref="D6:D7"/>
  </mergeCells>
  <phoneticPr fontId="2"/>
  <printOptions verticalCentered="1"/>
  <pageMargins left="1.0236220472440944" right="0.23622047244094491" top="0.74803149606299213" bottom="0.74803149606299213" header="0.31496062992125984" footer="0.31496062992125984"/>
  <pageSetup paperSize="9" scale="4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230" t="s">
        <v>180</v>
      </c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</row>
    <row r="2" spans="1:35" ht="19.5" thickBot="1" x14ac:dyDescent="0.45"/>
    <row r="3" spans="1:35" x14ac:dyDescent="0.4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33" t="s">
        <v>365</v>
      </c>
      <c r="AI3" s="164"/>
    </row>
    <row r="4" spans="1:35" ht="19.5" thickBot="1" x14ac:dyDescent="0.45">
      <c r="A4" t="s">
        <v>183</v>
      </c>
      <c r="B4" t="s">
        <v>364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34"/>
      <c r="AI4" s="164"/>
    </row>
    <row r="5" spans="1:35" ht="19.5" thickBot="1" x14ac:dyDescent="0.45">
      <c r="A5" t="s">
        <v>184</v>
      </c>
      <c r="B5" t="s">
        <v>381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  <c r="I5" t="s">
        <v>381</v>
      </c>
      <c r="J5" t="s">
        <v>381</v>
      </c>
      <c r="K5" t="s">
        <v>381</v>
      </c>
      <c r="L5" t="s">
        <v>381</v>
      </c>
      <c r="M5" t="s">
        <v>381</v>
      </c>
      <c r="N5" t="s">
        <v>381</v>
      </c>
      <c r="O5" t="s">
        <v>381</v>
      </c>
      <c r="P5" t="s">
        <v>381</v>
      </c>
      <c r="Q5" t="s">
        <v>381</v>
      </c>
      <c r="R5" t="s">
        <v>381</v>
      </c>
      <c r="S5" t="s">
        <v>381</v>
      </c>
      <c r="T5" t="s">
        <v>381</v>
      </c>
      <c r="U5" t="s">
        <v>381</v>
      </c>
      <c r="V5" t="s">
        <v>381</v>
      </c>
      <c r="W5" t="s">
        <v>381</v>
      </c>
      <c r="X5" t="s">
        <v>381</v>
      </c>
      <c r="Y5" t="s">
        <v>381</v>
      </c>
      <c r="Z5" t="s">
        <v>381</v>
      </c>
      <c r="AA5" t="s">
        <v>381</v>
      </c>
      <c r="AB5" t="s">
        <v>381</v>
      </c>
      <c r="AC5" t="s">
        <v>381</v>
      </c>
      <c r="AD5" t="s">
        <v>381</v>
      </c>
      <c r="AE5" t="s">
        <v>381</v>
      </c>
      <c r="AF5" t="s">
        <v>381</v>
      </c>
      <c r="AG5" t="s">
        <v>381</v>
      </c>
    </row>
    <row r="6" spans="1:35" ht="19.5" thickBot="1" x14ac:dyDescent="0.45">
      <c r="A6" t="s">
        <v>185</v>
      </c>
      <c r="AH6" s="165">
        <f>INDEX(C41:AG41,MATCH(MAX(C41:AG41)+1,C41:AG41,1))</f>
        <v>20</v>
      </c>
      <c r="AI6" s="165">
        <f>AH6*1</f>
        <v>20</v>
      </c>
    </row>
    <row r="7" spans="1:35" x14ac:dyDescent="0.4">
      <c r="A7" t="s">
        <v>186</v>
      </c>
      <c r="AH7" t="s">
        <v>366</v>
      </c>
    </row>
    <row r="8" spans="1:35" x14ac:dyDescent="0.4">
      <c r="A8" t="s">
        <v>187</v>
      </c>
      <c r="AH8" s="29" t="s">
        <v>381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28" x14ac:dyDescent="0.4">
      <c r="A17" t="s">
        <v>196</v>
      </c>
    </row>
    <row r="18" spans="1:28" x14ac:dyDescent="0.4">
      <c r="A18" t="s">
        <v>197</v>
      </c>
    </row>
    <row r="19" spans="1:28" x14ac:dyDescent="0.4">
      <c r="A19" t="s">
        <v>198</v>
      </c>
    </row>
    <row r="20" spans="1:28" x14ac:dyDescent="0.4">
      <c r="A20" t="s">
        <v>199</v>
      </c>
    </row>
    <row r="21" spans="1:28" x14ac:dyDescent="0.4">
      <c r="A21" t="s">
        <v>200</v>
      </c>
    </row>
    <row r="22" spans="1:28" x14ac:dyDescent="0.4">
      <c r="A22" t="s">
        <v>201</v>
      </c>
    </row>
    <row r="23" spans="1:28" x14ac:dyDescent="0.4">
      <c r="A23" t="s">
        <v>202</v>
      </c>
    </row>
    <row r="24" spans="1:28" x14ac:dyDescent="0.4">
      <c r="A24" t="s">
        <v>203</v>
      </c>
    </row>
    <row r="25" spans="1:28" x14ac:dyDescent="0.4">
      <c r="A25" t="s">
        <v>204</v>
      </c>
    </row>
    <row r="26" spans="1:28" x14ac:dyDescent="0.4">
      <c r="A26" t="s">
        <v>205</v>
      </c>
    </row>
    <row r="27" spans="1:28" x14ac:dyDescent="0.4">
      <c r="A27" t="s">
        <v>206</v>
      </c>
    </row>
    <row r="28" spans="1:28" x14ac:dyDescent="0.4">
      <c r="A28" t="s">
        <v>207</v>
      </c>
    </row>
    <row r="29" spans="1:28" x14ac:dyDescent="0.4">
      <c r="A29" t="s">
        <v>208</v>
      </c>
    </row>
    <row r="30" spans="1:28" x14ac:dyDescent="0.4">
      <c r="A30" t="s">
        <v>209</v>
      </c>
    </row>
    <row r="31" spans="1:28" x14ac:dyDescent="0.4">
      <c r="A31" t="s">
        <v>210</v>
      </c>
      <c r="C31" t="s">
        <v>382</v>
      </c>
      <c r="D31" t="s">
        <v>382</v>
      </c>
      <c r="E31" t="s">
        <v>382</v>
      </c>
      <c r="F31" t="s">
        <v>382</v>
      </c>
      <c r="G31" t="s">
        <v>383</v>
      </c>
      <c r="H31" t="s">
        <v>383</v>
      </c>
      <c r="I31" t="s">
        <v>384</v>
      </c>
      <c r="J31" t="s">
        <v>383</v>
      </c>
      <c r="K31" t="s">
        <v>382</v>
      </c>
      <c r="L31" t="s">
        <v>383</v>
      </c>
      <c r="M31" t="s">
        <v>385</v>
      </c>
      <c r="N31" t="s">
        <v>382</v>
      </c>
      <c r="O31" t="s">
        <v>385</v>
      </c>
      <c r="P31" t="s">
        <v>382</v>
      </c>
      <c r="Q31" t="s">
        <v>383</v>
      </c>
      <c r="R31" t="s">
        <v>383</v>
      </c>
      <c r="S31" t="s">
        <v>382</v>
      </c>
      <c r="T31" t="s">
        <v>383</v>
      </c>
      <c r="U31" t="s">
        <v>382</v>
      </c>
      <c r="V31" t="s">
        <v>383</v>
      </c>
      <c r="W31" t="s">
        <v>386</v>
      </c>
      <c r="X31" t="s">
        <v>383</v>
      </c>
      <c r="Y31" t="s">
        <v>383</v>
      </c>
      <c r="Z31" t="s">
        <v>382</v>
      </c>
      <c r="AA31" t="s">
        <v>383</v>
      </c>
      <c r="AB31" t="s">
        <v>387</v>
      </c>
    </row>
    <row r="32" spans="1:28" x14ac:dyDescent="0.4">
      <c r="A32" t="s">
        <v>211</v>
      </c>
    </row>
    <row r="33" spans="1:34" x14ac:dyDescent="0.4">
      <c r="A33" t="s">
        <v>212</v>
      </c>
    </row>
    <row r="34" spans="1:34" x14ac:dyDescent="0.4">
      <c r="A34" t="s">
        <v>213</v>
      </c>
    </row>
    <row r="35" spans="1:34" x14ac:dyDescent="0.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x14ac:dyDescent="0.4">
      <c r="A36" t="s">
        <v>215</v>
      </c>
    </row>
    <row r="37" spans="1:34" x14ac:dyDescent="0.4">
      <c r="A37" t="s">
        <v>216</v>
      </c>
      <c r="B37" s="2" t="str">
        <f>IF(B5="","",VLOOKUP(B5,変換!$B$1:$C$28,2,FALSE))</f>
        <v/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晴</v>
      </c>
      <c r="F37" s="2" t="str">
        <f t="shared" si="0"/>
        <v>晴</v>
      </c>
      <c r="G37" s="2" t="str">
        <f t="shared" si="0"/>
        <v>晴|曇</v>
      </c>
      <c r="H37" s="2" t="str">
        <f t="shared" si="0"/>
        <v>晴|曇</v>
      </c>
      <c r="I37" s="2" t="str">
        <f t="shared" si="0"/>
        <v>晴/曇</v>
      </c>
      <c r="J37" s="2" t="str">
        <f t="shared" si="0"/>
        <v>晴|曇</v>
      </c>
      <c r="K37" s="2" t="str">
        <f t="shared" si="0"/>
        <v>晴</v>
      </c>
      <c r="L37" s="2" t="str">
        <f t="shared" si="0"/>
        <v>晴|曇</v>
      </c>
      <c r="M37" s="2" t="str">
        <f t="shared" si="0"/>
        <v>曇</v>
      </c>
      <c r="N37" s="2" t="str">
        <f t="shared" si="0"/>
        <v>晴</v>
      </c>
      <c r="O37" s="2" t="str">
        <f t="shared" si="0"/>
        <v>曇</v>
      </c>
      <c r="P37" s="2" t="str">
        <f t="shared" si="0"/>
        <v>晴</v>
      </c>
      <c r="Q37" s="2" t="str">
        <f t="shared" si="0"/>
        <v>晴|曇</v>
      </c>
      <c r="R37" s="2" t="str">
        <f t="shared" si="0"/>
        <v>晴|曇</v>
      </c>
      <c r="S37" s="2" t="str">
        <f t="shared" si="0"/>
        <v>晴</v>
      </c>
      <c r="T37" s="2" t="str">
        <f t="shared" si="0"/>
        <v>晴|曇</v>
      </c>
      <c r="U37" s="2" t="str">
        <f t="shared" si="0"/>
        <v>晴</v>
      </c>
      <c r="V37" s="2" t="str">
        <f t="shared" si="0"/>
        <v>晴|曇</v>
      </c>
      <c r="W37" s="2" t="str">
        <f t="shared" si="0"/>
        <v>曇|雨</v>
      </c>
      <c r="X37" s="2" t="str">
        <f t="shared" si="0"/>
        <v>晴|曇</v>
      </c>
      <c r="Y37" s="2" t="str">
        <f t="shared" si="0"/>
        <v>晴|曇</v>
      </c>
      <c r="Z37" s="2" t="str">
        <f t="shared" si="0"/>
        <v>晴</v>
      </c>
      <c r="AA37" s="2" t="str">
        <f t="shared" si="0"/>
        <v>晴|曇</v>
      </c>
      <c r="AB37" s="2" t="str">
        <f t="shared" si="0"/>
        <v>曇|晴</v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 x14ac:dyDescent="0.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 x14ac:dyDescent="0.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 x14ac:dyDescent="0.4">
      <c r="A41" t="s">
        <v>124</v>
      </c>
      <c r="B41" s="163"/>
      <c r="C41" s="2">
        <f>IF(C37="","",VLOOKUP(C37,変換!$B$31:$C$58,2,FALSE))</f>
        <v>1</v>
      </c>
      <c r="D41" s="2">
        <f>IF(D37="","",VLOOKUP(D37,変換!$B$31:$C$58,2,FALSE))</f>
        <v>1</v>
      </c>
      <c r="E41" s="2">
        <f>IF(E37="","",VLOOKUP(E37,変換!$B$31:$C$58,2,FALSE))</f>
        <v>1</v>
      </c>
      <c r="F41" s="2">
        <f>IF(F37="","",VLOOKUP(F37,変換!$B$31:$C$58,2,FALSE))</f>
        <v>1</v>
      </c>
      <c r="G41" s="2">
        <f>IF(G37="","",VLOOKUP(G37,変換!$B$31:$C$58,2,FALSE))</f>
        <v>17</v>
      </c>
      <c r="H41" s="2">
        <f>IF(H37="","",VLOOKUP(H37,変換!$B$31:$C$58,2,FALSE))</f>
        <v>17</v>
      </c>
      <c r="I41" s="2">
        <f>IF(I37="","",VLOOKUP(I37,変換!$B$31:$C$58,2,FALSE))</f>
        <v>5</v>
      </c>
      <c r="J41" s="2">
        <f>IF(J37="","",VLOOKUP(J37,変換!$B$31:$C$58,2,FALSE))</f>
        <v>17</v>
      </c>
      <c r="K41" s="2">
        <f>IF(K37="","",VLOOKUP(K37,変換!$B$31:$C$58,2,FALSE))</f>
        <v>1</v>
      </c>
      <c r="L41" s="2">
        <f>IF(L37="","",VLOOKUP(L37,変換!$B$31:$C$58,2,FALSE))</f>
        <v>17</v>
      </c>
      <c r="M41" s="2">
        <f>IF(M37="","",VLOOKUP(M37,変換!$B$31:$C$58,2,FALSE))</f>
        <v>2</v>
      </c>
      <c r="N41" s="2">
        <f>IF(N37="","",VLOOKUP(N37,変換!$B$31:$C$58,2,FALSE))</f>
        <v>1</v>
      </c>
      <c r="O41" s="2">
        <f>IF(O37="","",VLOOKUP(O37,変換!$B$31:$C$58,2,FALSE))</f>
        <v>2</v>
      </c>
      <c r="P41" s="2">
        <f>IF(P37="","",VLOOKUP(P37,変換!$B$31:$C$58,2,FALSE))</f>
        <v>1</v>
      </c>
      <c r="Q41" s="2">
        <f>IF(Q37="","",VLOOKUP(Q37,変換!$B$31:$C$58,2,FALSE))</f>
        <v>17</v>
      </c>
      <c r="R41" s="2">
        <f>IF(R37="","",VLOOKUP(R37,変換!$B$31:$C$58,2,FALSE))</f>
        <v>17</v>
      </c>
      <c r="S41" s="2">
        <f>IF(S37="","",VLOOKUP(S37,変換!$B$31:$C$58,2,FALSE))</f>
        <v>1</v>
      </c>
      <c r="T41" s="2">
        <f>IF(T37="","",VLOOKUP(T37,変換!$B$31:$C$58,2,FALSE))</f>
        <v>17</v>
      </c>
      <c r="U41" s="2">
        <f>IF(U37="","",VLOOKUP(U37,変換!$B$31:$C$58,2,FALSE))</f>
        <v>1</v>
      </c>
      <c r="V41" s="2">
        <f>IF(V37="","",VLOOKUP(V37,変換!$B$31:$C$58,2,FALSE))</f>
        <v>17</v>
      </c>
      <c r="W41" s="2">
        <f>IF(W37="","",VLOOKUP(W37,変換!$B$31:$C$58,2,FALSE))</f>
        <v>21</v>
      </c>
      <c r="X41" s="2">
        <f>IF(X37="","",VLOOKUP(X37,変換!$B$31:$C$58,2,FALSE))</f>
        <v>17</v>
      </c>
      <c r="Y41" s="2">
        <f>IF(Y37="","",VLOOKUP(Y37,変換!$B$31:$C$58,2,FALSE))</f>
        <v>17</v>
      </c>
      <c r="Z41" s="2">
        <f>IF(Z37="","",VLOOKUP(Z37,変換!$B$31:$C$58,2,FALSE))</f>
        <v>1</v>
      </c>
      <c r="AA41" s="2">
        <f>IF(AA37="","",VLOOKUP(AA37,変換!$B$31:$C$58,2,FALSE))</f>
        <v>17</v>
      </c>
      <c r="AB41" s="2">
        <f>IF(AB37="","",VLOOKUP(AB37,変換!$B$31:$C$58,2,FALSE))</f>
        <v>20</v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235" t="s">
        <v>363</v>
      </c>
      <c r="B30" s="235"/>
      <c r="C30" s="235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 x14ac:dyDescent="0.4"/>
  <cols>
    <col min="1" max="1" width="3.125" style="31" customWidth="1"/>
    <col min="2" max="2" width="21.75" style="31" customWidth="1"/>
    <col min="3" max="3" width="6" style="31" customWidth="1"/>
    <col min="4" max="25" width="9.75" style="32" customWidth="1"/>
    <col min="26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 x14ac:dyDescent="0.4">
      <c r="B1" s="31">
        <v>45627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 x14ac:dyDescent="0.4">
      <c r="A2" s="219"/>
      <c r="B2" s="219"/>
      <c r="C2" s="185"/>
      <c r="D2" s="185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 x14ac:dyDescent="0.45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 x14ac:dyDescent="0.4">
      <c r="A4" s="35"/>
      <c r="B4" s="36"/>
      <c r="C4" s="37" t="s">
        <v>87</v>
      </c>
      <c r="D4" s="220" t="s">
        <v>349</v>
      </c>
      <c r="E4" s="221"/>
      <c r="F4" s="224" t="s">
        <v>377</v>
      </c>
      <c r="G4" s="225"/>
      <c r="H4" s="213" t="s">
        <v>373</v>
      </c>
      <c r="I4" s="214"/>
      <c r="J4" s="213" t="s">
        <v>351</v>
      </c>
      <c r="K4" s="214"/>
      <c r="L4" s="213" t="s">
        <v>354</v>
      </c>
      <c r="M4" s="214"/>
      <c r="N4" s="213" t="s">
        <v>356</v>
      </c>
      <c r="O4" s="214"/>
      <c r="P4" s="224"/>
      <c r="Q4" s="228"/>
      <c r="R4" s="213"/>
      <c r="S4" s="214"/>
      <c r="T4" s="213"/>
      <c r="U4" s="214"/>
      <c r="V4" s="213"/>
      <c r="W4" s="214"/>
      <c r="X4" s="213"/>
      <c r="Y4" s="217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 x14ac:dyDescent="0.4">
      <c r="A5" s="38"/>
      <c r="B5" s="39"/>
      <c r="C5" s="40"/>
      <c r="D5" s="222"/>
      <c r="E5" s="223"/>
      <c r="F5" s="226"/>
      <c r="G5" s="227"/>
      <c r="H5" s="215"/>
      <c r="I5" s="216"/>
      <c r="J5" s="215"/>
      <c r="K5" s="216"/>
      <c r="L5" s="215"/>
      <c r="M5" s="216"/>
      <c r="N5" s="215"/>
      <c r="O5" s="216"/>
      <c r="P5" s="226"/>
      <c r="Q5" s="229"/>
      <c r="R5" s="215"/>
      <c r="S5" s="216"/>
      <c r="T5" s="215"/>
      <c r="U5" s="216"/>
      <c r="V5" s="215"/>
      <c r="W5" s="216"/>
      <c r="X5" s="215"/>
      <c r="Y5" s="218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 x14ac:dyDescent="0.4">
      <c r="A6" s="38"/>
      <c r="B6" s="41"/>
      <c r="C6" s="42" t="s">
        <v>88</v>
      </c>
      <c r="D6" s="194"/>
      <c r="E6" s="43"/>
      <c r="F6" s="196"/>
      <c r="G6" s="44"/>
      <c r="H6" s="190"/>
      <c r="I6" s="43"/>
      <c r="J6" s="190"/>
      <c r="K6" s="43"/>
      <c r="L6" s="192"/>
      <c r="M6" s="43"/>
      <c r="N6" s="190"/>
      <c r="O6" s="43"/>
      <c r="P6" s="192"/>
      <c r="Q6" s="43"/>
      <c r="R6" s="190"/>
      <c r="S6" s="43"/>
      <c r="T6" s="206"/>
      <c r="U6" s="43"/>
      <c r="V6" s="204"/>
      <c r="W6" s="43"/>
      <c r="X6" s="204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 x14ac:dyDescent="0.45">
      <c r="A7" s="45" t="s">
        <v>85</v>
      </c>
      <c r="B7" s="46" t="s">
        <v>86</v>
      </c>
      <c r="C7" s="47"/>
      <c r="D7" s="195"/>
      <c r="E7" s="48" t="s">
        <v>124</v>
      </c>
      <c r="F7" s="197"/>
      <c r="G7" s="49" t="s">
        <v>124</v>
      </c>
      <c r="H7" s="191"/>
      <c r="I7" s="48" t="s">
        <v>124</v>
      </c>
      <c r="J7" s="191"/>
      <c r="K7" s="48" t="s">
        <v>124</v>
      </c>
      <c r="L7" s="193"/>
      <c r="M7" s="48" t="s">
        <v>124</v>
      </c>
      <c r="N7" s="191"/>
      <c r="O7" s="48" t="s">
        <v>124</v>
      </c>
      <c r="P7" s="193"/>
      <c r="Q7" s="48" t="s">
        <v>124</v>
      </c>
      <c r="R7" s="191"/>
      <c r="S7" s="48" t="s">
        <v>124</v>
      </c>
      <c r="T7" s="207"/>
      <c r="U7" s="48" t="s">
        <v>124</v>
      </c>
      <c r="V7" s="205"/>
      <c r="W7" s="48" t="s">
        <v>124</v>
      </c>
      <c r="X7" s="205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 x14ac:dyDescent="0.45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 x14ac:dyDescent="0.4">
      <c r="A9" s="55">
        <v>1</v>
      </c>
      <c r="B9" s="56" t="s">
        <v>80</v>
      </c>
      <c r="C9" s="57" t="s">
        <v>75</v>
      </c>
      <c r="D9" s="58">
        <v>20241209</v>
      </c>
      <c r="E9" s="59" t="str">
        <f>IF(手入力!C3="",REPLACE(D9,5,0,"/"),REPLACE(手入力!C3,5,0,"/"))</f>
        <v>2024/1209</v>
      </c>
      <c r="F9" s="58">
        <v>20241209</v>
      </c>
      <c r="G9" s="59" t="str">
        <f>IF(手入力!D3="",REPLACE(F9,5,0,"/"),REPLACE(手入力!D3,5,0,"/"))</f>
        <v>2024/1209</v>
      </c>
      <c r="H9" s="58">
        <v>20241209</v>
      </c>
      <c r="I9" s="59" t="str">
        <f>IF(手入力!E3="",REPLACE(H9,5,0,"/"),REPLACE(手入力!E3,5,0,"/"))</f>
        <v>2024/1209</v>
      </c>
      <c r="J9" s="58">
        <v>20241209</v>
      </c>
      <c r="K9" s="59" t="str">
        <f>IF(手入力!F3="",REPLACE(J9,5,0,"/"),REPLACE(手入力!F3,5,0,"/"))</f>
        <v>2024/1209</v>
      </c>
      <c r="L9" s="58">
        <v>20241209</v>
      </c>
      <c r="M9" s="59" t="str">
        <f>IF(手入力!G3="",REPLACE(L9,5,0,"/"),REPLACE(手入力!G3,5,0,"/"))</f>
        <v>2024/1209</v>
      </c>
      <c r="N9" s="58">
        <v>20241209</v>
      </c>
      <c r="O9" s="59" t="str">
        <f>IF(手入力!H3="",REPLACE(N9,5,0,"/"),REPLACE(手入力!H3,5,0,"/"))</f>
        <v>2024/1209</v>
      </c>
      <c r="P9" s="58"/>
      <c r="Q9" s="59" t="str">
        <f>IF(手入力!I3="",REPLACE(P9,5,0,"/"),REPLACE(手入力!I3,5,0,"/"))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 x14ac:dyDescent="0.4">
      <c r="A10" s="63">
        <v>2</v>
      </c>
      <c r="B10" s="64" t="s">
        <v>81</v>
      </c>
      <c r="C10" s="65" t="s">
        <v>75</v>
      </c>
      <c r="D10" s="66">
        <v>1051</v>
      </c>
      <c r="E10" s="67" t="str">
        <f>TEXT(D10,"0000")</f>
        <v>1051</v>
      </c>
      <c r="F10" s="68">
        <v>1035</v>
      </c>
      <c r="G10" s="67" t="str">
        <f>TEXT(F10,"0000")</f>
        <v>1035</v>
      </c>
      <c r="H10" s="68">
        <v>936</v>
      </c>
      <c r="I10" s="67" t="str">
        <f>TEXT(H10,"0000")</f>
        <v>0936</v>
      </c>
      <c r="J10" s="68">
        <v>1133</v>
      </c>
      <c r="K10" s="67" t="str">
        <f>TEXT(J10,"0000")</f>
        <v>1133</v>
      </c>
      <c r="L10" s="68">
        <v>1011</v>
      </c>
      <c r="M10" s="67" t="str">
        <f>TEXT(L10,"0000")</f>
        <v>1011</v>
      </c>
      <c r="N10" s="68">
        <v>1107</v>
      </c>
      <c r="O10" s="67" t="str">
        <f>TEXT(N10,"0000")</f>
        <v>1107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 x14ac:dyDescent="0.4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晴|曇</v>
      </c>
      <c r="E11" s="68">
        <f>IF(E9=0,"",(RIGHT(E9,2))-1)</f>
        <v>8</v>
      </c>
      <c r="F11" s="68" t="str">
        <f>IF(F$9=0,"",HLOOKUP(G11,天気タグ!$B$3:$AG$39,35))</f>
        <v>晴|曇</v>
      </c>
      <c r="G11" s="68">
        <f>IF(G9=0,"",(RIGHT(G9,2))-1)</f>
        <v>8</v>
      </c>
      <c r="H11" s="68" t="str">
        <f>IF(H$9=0,"",HLOOKUP(I11,天気タグ!$B$3:$AG$39,35))</f>
        <v>晴|曇</v>
      </c>
      <c r="I11" s="68">
        <f>IF(I9=0,"",(RIGHT(I9,2))-1)</f>
        <v>8</v>
      </c>
      <c r="J11" s="68" t="str">
        <f>IF(J$9=0,"",HLOOKUP(K11,天気タグ!$B$3:$AG$39,35))</f>
        <v>晴|曇</v>
      </c>
      <c r="K11" s="68">
        <f>IF(K9=0,"",(RIGHT(K9,2))-1)</f>
        <v>8</v>
      </c>
      <c r="L11" s="68" t="str">
        <f>IF(L$9=0,"",HLOOKUP(M11,天気タグ!$B$3:$AG$39,35))</f>
        <v>晴|曇</v>
      </c>
      <c r="M11" s="68">
        <f>IF(M9=0,"",(RIGHT(M9,2))-1)</f>
        <v>8</v>
      </c>
      <c r="N11" s="68" t="str">
        <f>IF(N$9=0,"",HLOOKUP(O11,天気タグ!$B$3:$AG$39,35))</f>
        <v>晴|曇</v>
      </c>
      <c r="O11" s="68">
        <f>IF(O9=0,"",(RIGHT(O9,2))-1)</f>
        <v>8</v>
      </c>
      <c r="P11" s="68"/>
      <c r="Q11" s="68" t="e">
        <f>IF(Q9=0,"",(RIGHT(Q9,2))-1)</f>
        <v>#VALUE!</v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 x14ac:dyDescent="0.4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</v>
      </c>
      <c r="E12" s="68">
        <f>IF(E9=0,"",RIGHT(E9,2)*1)</f>
        <v>9</v>
      </c>
      <c r="F12" s="68" t="str">
        <f>IF(F$9=0,"",HLOOKUP(G12,天気タグ!$B$3:$AG$39,35))</f>
        <v>晴</v>
      </c>
      <c r="G12" s="68">
        <f>IF(G9=0,"",RIGHT(G9,2)*1)</f>
        <v>9</v>
      </c>
      <c r="H12" s="68" t="str">
        <f>IF(H$9=0,"",HLOOKUP(I12,天気タグ!$B$3:$AG$39,35))</f>
        <v>晴</v>
      </c>
      <c r="I12" s="68">
        <f>IF(I9=0,"",RIGHT(I9,2)*1)</f>
        <v>9</v>
      </c>
      <c r="J12" s="68" t="str">
        <f>IF(J$9=0,"",HLOOKUP(K12,天気タグ!$B$3:$AG$39,35))</f>
        <v>晴</v>
      </c>
      <c r="K12" s="68">
        <f>IF(K9=0,"",RIGHT(K9,2)*1)</f>
        <v>9</v>
      </c>
      <c r="L12" s="68" t="str">
        <f>IF(L$9=0,"",HLOOKUP(M12,天気タグ!$B$3:$AG$39,35))</f>
        <v>晴</v>
      </c>
      <c r="M12" s="68">
        <f>IF(M9=0,"",RIGHT(M9,2)*1)</f>
        <v>9</v>
      </c>
      <c r="N12" s="68" t="str">
        <f>IF(N$9=0,"",HLOOKUP(O12,天気タグ!$B$3:$AG$39,35))</f>
        <v>晴</v>
      </c>
      <c r="O12" s="68">
        <f>IF(O9=0,"",RIGHT(O9,2)*1)</f>
        <v>9</v>
      </c>
      <c r="P12" s="68"/>
      <c r="Q12" s="68" t="e">
        <f>IF(Q9=0,"",RIGHT(Q9,2)*1)</f>
        <v>#VALUE!</v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 x14ac:dyDescent="0.4">
      <c r="A13" s="63">
        <v>5</v>
      </c>
      <c r="B13" s="64" t="s">
        <v>44</v>
      </c>
      <c r="C13" s="65" t="s">
        <v>84</v>
      </c>
      <c r="D13" s="69">
        <v>1.2</v>
      </c>
      <c r="E13" s="70"/>
      <c r="F13" s="70">
        <v>0.5</v>
      </c>
      <c r="G13" s="70"/>
      <c r="H13" s="70">
        <v>0.1</v>
      </c>
      <c r="I13" s="70"/>
      <c r="J13" s="70">
        <v>6.4</v>
      </c>
      <c r="K13" s="70"/>
      <c r="L13" s="70">
        <v>-2</v>
      </c>
      <c r="M13" s="70"/>
      <c r="N13" s="70">
        <v>3.2</v>
      </c>
      <c r="O13" s="70"/>
      <c r="P13" s="70"/>
      <c r="Q13" s="68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 x14ac:dyDescent="0.45">
      <c r="A14" s="73">
        <v>6</v>
      </c>
      <c r="B14" s="74" t="s">
        <v>45</v>
      </c>
      <c r="C14" s="75" t="s">
        <v>84</v>
      </c>
      <c r="D14" s="76">
        <v>4.4000000000000004</v>
      </c>
      <c r="E14" s="76"/>
      <c r="F14" s="77">
        <v>12.2</v>
      </c>
      <c r="G14" s="77"/>
      <c r="H14" s="77">
        <v>6.4</v>
      </c>
      <c r="I14" s="77"/>
      <c r="J14" s="77">
        <v>10</v>
      </c>
      <c r="K14" s="77"/>
      <c r="L14" s="77">
        <v>6.9</v>
      </c>
      <c r="M14" s="77"/>
      <c r="N14" s="77">
        <v>13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 x14ac:dyDescent="0.45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 x14ac:dyDescent="0.4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 x14ac:dyDescent="0.4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 x14ac:dyDescent="0.4">
      <c r="A18" s="87">
        <v>3</v>
      </c>
      <c r="B18" s="64" t="s">
        <v>1</v>
      </c>
      <c r="C18" s="90" t="s">
        <v>78</v>
      </c>
      <c r="D18" s="91" t="s">
        <v>381</v>
      </c>
      <c r="E18" s="67" t="e">
        <f>D18/1000</f>
        <v>#VALUE!</v>
      </c>
      <c r="F18" s="92" t="s">
        <v>381</v>
      </c>
      <c r="G18" s="67" t="e">
        <f>F18/1000</f>
        <v>#VALUE!</v>
      </c>
      <c r="H18" s="68" t="s">
        <v>381</v>
      </c>
      <c r="I18" s="67" t="e">
        <f>H18/1000</f>
        <v>#VALUE!</v>
      </c>
      <c r="J18" s="68" t="s">
        <v>381</v>
      </c>
      <c r="K18" s="67" t="e">
        <f>J18/1000</f>
        <v>#VALUE!</v>
      </c>
      <c r="L18" s="68" t="s">
        <v>381</v>
      </c>
      <c r="M18" s="67" t="e">
        <f>L18/1000</f>
        <v>#VALUE!</v>
      </c>
      <c r="N18" s="68" t="s">
        <v>381</v>
      </c>
      <c r="O18" s="67" t="e">
        <f>N18/1000</f>
        <v>#VALUE!</v>
      </c>
      <c r="P18" s="68"/>
      <c r="Q18" s="67">
        <f t="shared" ref="Q18:Q23" si="0"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 x14ac:dyDescent="0.4">
      <c r="A19" s="87">
        <v>4</v>
      </c>
      <c r="B19" s="64" t="s">
        <v>2</v>
      </c>
      <c r="C19" s="90" t="s">
        <v>78</v>
      </c>
      <c r="D19" s="93" t="s">
        <v>381</v>
      </c>
      <c r="E19" s="67" t="e">
        <f t="shared" ref="E19:E23" si="1">D19/1000</f>
        <v>#VALUE!</v>
      </c>
      <c r="F19" s="94" t="s">
        <v>381</v>
      </c>
      <c r="G19" s="67" t="e">
        <f t="shared" ref="G19:G23" si="2">F19/1000</f>
        <v>#VALUE!</v>
      </c>
      <c r="H19" s="68" t="s">
        <v>381</v>
      </c>
      <c r="I19" s="67" t="e">
        <f t="shared" ref="I19:I23" si="3">H19/1000</f>
        <v>#VALUE!</v>
      </c>
      <c r="J19" s="68" t="s">
        <v>381</v>
      </c>
      <c r="K19" s="67" t="e">
        <f t="shared" ref="K19:Y23" si="4">J19/1000</f>
        <v>#VALUE!</v>
      </c>
      <c r="L19" s="68" t="s">
        <v>381</v>
      </c>
      <c r="M19" s="67" t="e">
        <f t="shared" si="4"/>
        <v>#VALUE!</v>
      </c>
      <c r="N19" s="68" t="s">
        <v>381</v>
      </c>
      <c r="O19" s="67" t="e">
        <f t="shared" si="4"/>
        <v>#VALUE!</v>
      </c>
      <c r="P19" s="68"/>
      <c r="Q19" s="67">
        <f t="shared" si="0"/>
        <v>0</v>
      </c>
      <c r="R19" s="68"/>
      <c r="S19" s="67">
        <f t="shared" si="4"/>
        <v>0</v>
      </c>
      <c r="T19" s="68"/>
      <c r="U19" s="67">
        <f t="shared" si="4"/>
        <v>0</v>
      </c>
      <c r="V19" s="68"/>
      <c r="W19" s="67">
        <f t="shared" si="4"/>
        <v>0</v>
      </c>
      <c r="X19" s="68"/>
      <c r="Y19" s="67">
        <f t="shared" si="4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 x14ac:dyDescent="0.4">
      <c r="A20" s="87">
        <v>5</v>
      </c>
      <c r="B20" s="64" t="s">
        <v>3</v>
      </c>
      <c r="C20" s="90" t="s">
        <v>78</v>
      </c>
      <c r="D20" s="95" t="s">
        <v>381</v>
      </c>
      <c r="E20" s="67" t="e">
        <f t="shared" si="1"/>
        <v>#VALUE!</v>
      </c>
      <c r="F20" s="96" t="s">
        <v>381</v>
      </c>
      <c r="G20" s="67" t="e">
        <f t="shared" si="2"/>
        <v>#VALUE!</v>
      </c>
      <c r="H20" s="68" t="s">
        <v>381</v>
      </c>
      <c r="I20" s="67" t="e">
        <f t="shared" si="3"/>
        <v>#VALUE!</v>
      </c>
      <c r="J20" s="68" t="s">
        <v>381</v>
      </c>
      <c r="K20" s="67" t="e">
        <f t="shared" si="4"/>
        <v>#VALUE!</v>
      </c>
      <c r="L20" s="68" t="s">
        <v>381</v>
      </c>
      <c r="M20" s="67" t="e">
        <f t="shared" si="4"/>
        <v>#VALUE!</v>
      </c>
      <c r="N20" s="68" t="s">
        <v>381</v>
      </c>
      <c r="O20" s="67" t="e">
        <f t="shared" si="4"/>
        <v>#VALUE!</v>
      </c>
      <c r="P20" s="68"/>
      <c r="Q20" s="67">
        <f t="shared" si="0"/>
        <v>0</v>
      </c>
      <c r="R20" s="68"/>
      <c r="S20" s="67">
        <f t="shared" si="4"/>
        <v>0</v>
      </c>
      <c r="T20" s="68"/>
      <c r="U20" s="67">
        <f t="shared" si="4"/>
        <v>0</v>
      </c>
      <c r="V20" s="68"/>
      <c r="W20" s="67">
        <f t="shared" si="4"/>
        <v>0</v>
      </c>
      <c r="X20" s="68"/>
      <c r="Y20" s="67">
        <f t="shared" si="4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 x14ac:dyDescent="0.4">
      <c r="A21" s="87">
        <v>6</v>
      </c>
      <c r="B21" s="64" t="s">
        <v>4</v>
      </c>
      <c r="C21" s="90" t="s">
        <v>78</v>
      </c>
      <c r="D21" s="95" t="s">
        <v>381</v>
      </c>
      <c r="E21" s="67" t="e">
        <f t="shared" si="1"/>
        <v>#VALUE!</v>
      </c>
      <c r="F21" s="96" t="s">
        <v>381</v>
      </c>
      <c r="G21" s="67" t="e">
        <f t="shared" si="2"/>
        <v>#VALUE!</v>
      </c>
      <c r="H21" s="68" t="s">
        <v>381</v>
      </c>
      <c r="I21" s="67" t="e">
        <f t="shared" si="3"/>
        <v>#VALUE!</v>
      </c>
      <c r="J21" s="68" t="s">
        <v>381</v>
      </c>
      <c r="K21" s="67" t="e">
        <f t="shared" si="4"/>
        <v>#VALUE!</v>
      </c>
      <c r="L21" s="68" t="s">
        <v>381</v>
      </c>
      <c r="M21" s="67" t="e">
        <f t="shared" si="4"/>
        <v>#VALUE!</v>
      </c>
      <c r="N21" s="68" t="s">
        <v>381</v>
      </c>
      <c r="O21" s="67" t="e">
        <f t="shared" si="4"/>
        <v>#VALUE!</v>
      </c>
      <c r="P21" s="68"/>
      <c r="Q21" s="67">
        <f t="shared" si="0"/>
        <v>0</v>
      </c>
      <c r="R21" s="68"/>
      <c r="S21" s="67">
        <f t="shared" si="4"/>
        <v>0</v>
      </c>
      <c r="T21" s="68"/>
      <c r="U21" s="67">
        <f t="shared" si="4"/>
        <v>0</v>
      </c>
      <c r="V21" s="68"/>
      <c r="W21" s="67">
        <f t="shared" si="4"/>
        <v>0</v>
      </c>
      <c r="X21" s="68"/>
      <c r="Y21" s="67">
        <f t="shared" si="4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 x14ac:dyDescent="0.4">
      <c r="A22" s="87">
        <v>7</v>
      </c>
      <c r="B22" s="64" t="s">
        <v>5</v>
      </c>
      <c r="C22" s="90" t="s">
        <v>78</v>
      </c>
      <c r="D22" s="95" t="s">
        <v>381</v>
      </c>
      <c r="E22" s="67" t="e">
        <f t="shared" si="1"/>
        <v>#VALUE!</v>
      </c>
      <c r="F22" s="96" t="s">
        <v>381</v>
      </c>
      <c r="G22" s="67" t="e">
        <f t="shared" si="2"/>
        <v>#VALUE!</v>
      </c>
      <c r="H22" s="68" t="s">
        <v>381</v>
      </c>
      <c r="I22" s="67" t="e">
        <f t="shared" si="3"/>
        <v>#VALUE!</v>
      </c>
      <c r="J22" s="68" t="s">
        <v>381</v>
      </c>
      <c r="K22" s="67" t="e">
        <f t="shared" si="4"/>
        <v>#VALUE!</v>
      </c>
      <c r="L22" s="68" t="s">
        <v>381</v>
      </c>
      <c r="M22" s="67" t="e">
        <f t="shared" si="4"/>
        <v>#VALUE!</v>
      </c>
      <c r="N22" s="68" t="s">
        <v>381</v>
      </c>
      <c r="O22" s="67" t="e">
        <f t="shared" si="4"/>
        <v>#VALUE!</v>
      </c>
      <c r="P22" s="68"/>
      <c r="Q22" s="67">
        <f t="shared" si="0"/>
        <v>0</v>
      </c>
      <c r="R22" s="68"/>
      <c r="S22" s="67">
        <f t="shared" si="4"/>
        <v>0</v>
      </c>
      <c r="T22" s="68"/>
      <c r="U22" s="67">
        <f t="shared" si="4"/>
        <v>0</v>
      </c>
      <c r="V22" s="68"/>
      <c r="W22" s="67">
        <f t="shared" si="4"/>
        <v>0</v>
      </c>
      <c r="X22" s="68"/>
      <c r="Y22" s="67">
        <f t="shared" si="4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 x14ac:dyDescent="0.4">
      <c r="A23" s="87">
        <v>8</v>
      </c>
      <c r="B23" s="64" t="s">
        <v>6</v>
      </c>
      <c r="C23" s="90" t="s">
        <v>78</v>
      </c>
      <c r="D23" s="95" t="s">
        <v>381</v>
      </c>
      <c r="E23" s="67" t="e">
        <f t="shared" si="1"/>
        <v>#VALUE!</v>
      </c>
      <c r="F23" s="96" t="s">
        <v>381</v>
      </c>
      <c r="G23" s="67" t="e">
        <f t="shared" si="2"/>
        <v>#VALUE!</v>
      </c>
      <c r="H23" s="68" t="s">
        <v>381</v>
      </c>
      <c r="I23" s="67" t="e">
        <f t="shared" si="3"/>
        <v>#VALUE!</v>
      </c>
      <c r="J23" s="68" t="s">
        <v>381</v>
      </c>
      <c r="K23" s="67" t="e">
        <f t="shared" si="4"/>
        <v>#VALUE!</v>
      </c>
      <c r="L23" s="68" t="s">
        <v>381</v>
      </c>
      <c r="M23" s="67" t="e">
        <f t="shared" si="4"/>
        <v>#VALUE!</v>
      </c>
      <c r="N23" s="68" t="s">
        <v>381</v>
      </c>
      <c r="O23" s="67" t="e">
        <f t="shared" si="4"/>
        <v>#VALUE!</v>
      </c>
      <c r="P23" s="68"/>
      <c r="Q23" s="67">
        <f t="shared" si="0"/>
        <v>0</v>
      </c>
      <c r="R23" s="68"/>
      <c r="S23" s="67">
        <f t="shared" si="4"/>
        <v>0</v>
      </c>
      <c r="T23" s="68"/>
      <c r="U23" s="67">
        <f t="shared" si="4"/>
        <v>0</v>
      </c>
      <c r="V23" s="68"/>
      <c r="W23" s="67">
        <f t="shared" si="4"/>
        <v>0</v>
      </c>
      <c r="X23" s="68"/>
      <c r="Y23" s="67">
        <f t="shared" si="4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 x14ac:dyDescent="0.4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 x14ac:dyDescent="0.4">
      <c r="A25" s="87">
        <v>10</v>
      </c>
      <c r="B25" s="64" t="s">
        <v>8</v>
      </c>
      <c r="C25" s="90" t="s">
        <v>78</v>
      </c>
      <c r="D25" s="95" t="s">
        <v>381</v>
      </c>
      <c r="E25" s="67" t="e">
        <f>D25/1000</f>
        <v>#VALUE!</v>
      </c>
      <c r="F25" s="96" t="s">
        <v>381</v>
      </c>
      <c r="G25" s="67" t="e">
        <f>F25/1000</f>
        <v>#VALUE!</v>
      </c>
      <c r="H25" s="68" t="s">
        <v>381</v>
      </c>
      <c r="I25" s="67" t="e">
        <f>H25/1000</f>
        <v>#VALUE!</v>
      </c>
      <c r="J25" s="68" t="s">
        <v>381</v>
      </c>
      <c r="K25" s="67" t="e">
        <f>J25/1000</f>
        <v>#VALUE!</v>
      </c>
      <c r="L25" s="68" t="s">
        <v>381</v>
      </c>
      <c r="M25" s="67" t="e">
        <f>L25/1000</f>
        <v>#VALUE!</v>
      </c>
      <c r="N25" s="68" t="s">
        <v>381</v>
      </c>
      <c r="O25" s="67" t="e">
        <f>N25/1000</f>
        <v>#VALUE!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 x14ac:dyDescent="0.4">
      <c r="A26" s="87">
        <v>11</v>
      </c>
      <c r="B26" s="64" t="s">
        <v>9</v>
      </c>
      <c r="C26" s="90" t="s">
        <v>78</v>
      </c>
      <c r="D26" s="97">
        <v>0.09</v>
      </c>
      <c r="E26" s="98"/>
      <c r="F26" s="98">
        <v>0.08</v>
      </c>
      <c r="G26" s="98"/>
      <c r="H26" s="68">
        <v>0.17</v>
      </c>
      <c r="I26" s="98"/>
      <c r="J26" s="68">
        <v>0.16</v>
      </c>
      <c r="K26" s="98"/>
      <c r="L26" s="68">
        <v>0.23</v>
      </c>
      <c r="M26" s="98"/>
      <c r="N26" s="68">
        <v>0.24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 x14ac:dyDescent="0.4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68">
        <v>0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 x14ac:dyDescent="0.4">
      <c r="A28" s="87">
        <v>13</v>
      </c>
      <c r="B28" s="64" t="s">
        <v>11</v>
      </c>
      <c r="C28" s="90" t="s">
        <v>78</v>
      </c>
      <c r="D28" s="97" t="s">
        <v>381</v>
      </c>
      <c r="E28" s="67" t="e">
        <f t="shared" ref="E28:E35" si="5">D28/1000</f>
        <v>#VALUE!</v>
      </c>
      <c r="F28" s="98" t="s">
        <v>381</v>
      </c>
      <c r="G28" s="67" t="e">
        <f t="shared" ref="G28:G35" si="6">F28/1000</f>
        <v>#VALUE!</v>
      </c>
      <c r="H28" s="68" t="s">
        <v>381</v>
      </c>
      <c r="I28" s="67" t="e">
        <f t="shared" ref="I28:I35" si="7">H28/1000</f>
        <v>#VALUE!</v>
      </c>
      <c r="J28" s="68" t="s">
        <v>381</v>
      </c>
      <c r="K28" s="67" t="e">
        <f t="shared" ref="K28:Y35" si="8">J28/1000</f>
        <v>#VALUE!</v>
      </c>
      <c r="L28" s="68" t="s">
        <v>381</v>
      </c>
      <c r="M28" s="67" t="e">
        <f t="shared" si="8"/>
        <v>#VALUE!</v>
      </c>
      <c r="N28" s="68" t="s">
        <v>381</v>
      </c>
      <c r="O28" s="67" t="e">
        <f t="shared" si="8"/>
        <v>#VALUE!</v>
      </c>
      <c r="P28" s="68"/>
      <c r="Q28" s="67">
        <f t="shared" ref="Q28:Q35" si="9">P28/1000</f>
        <v>0</v>
      </c>
      <c r="R28" s="68"/>
      <c r="S28" s="67">
        <f t="shared" si="8"/>
        <v>0</v>
      </c>
      <c r="T28" s="68"/>
      <c r="U28" s="67">
        <f t="shared" si="8"/>
        <v>0</v>
      </c>
      <c r="V28" s="68"/>
      <c r="W28" s="67">
        <f t="shared" si="8"/>
        <v>0</v>
      </c>
      <c r="X28" s="68"/>
      <c r="Y28" s="67">
        <f t="shared" si="8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 x14ac:dyDescent="0.4">
      <c r="A29" s="87">
        <v>14</v>
      </c>
      <c r="B29" s="64" t="s">
        <v>12</v>
      </c>
      <c r="C29" s="90" t="s">
        <v>78</v>
      </c>
      <c r="D29" s="91">
        <v>0</v>
      </c>
      <c r="E29" s="67">
        <f t="shared" si="5"/>
        <v>0</v>
      </c>
      <c r="F29" s="92">
        <v>0</v>
      </c>
      <c r="G29" s="67">
        <f t="shared" si="6"/>
        <v>0</v>
      </c>
      <c r="H29" s="68">
        <v>0</v>
      </c>
      <c r="I29" s="67">
        <f t="shared" si="7"/>
        <v>0</v>
      </c>
      <c r="J29" s="68">
        <v>0</v>
      </c>
      <c r="K29" s="67">
        <f t="shared" si="8"/>
        <v>0</v>
      </c>
      <c r="L29" s="68">
        <v>0</v>
      </c>
      <c r="M29" s="67">
        <f t="shared" si="8"/>
        <v>0</v>
      </c>
      <c r="N29" s="68">
        <v>0</v>
      </c>
      <c r="O29" s="67">
        <f t="shared" si="8"/>
        <v>0</v>
      </c>
      <c r="P29" s="68"/>
      <c r="Q29" s="67">
        <f t="shared" si="9"/>
        <v>0</v>
      </c>
      <c r="R29" s="68"/>
      <c r="S29" s="67">
        <f t="shared" si="8"/>
        <v>0</v>
      </c>
      <c r="T29" s="68"/>
      <c r="U29" s="67">
        <f t="shared" si="8"/>
        <v>0</v>
      </c>
      <c r="V29" s="68"/>
      <c r="W29" s="67">
        <f t="shared" si="8"/>
        <v>0</v>
      </c>
      <c r="X29" s="68"/>
      <c r="Y29" s="67">
        <f t="shared" si="8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 x14ac:dyDescent="0.4">
      <c r="A30" s="87">
        <v>15</v>
      </c>
      <c r="B30" s="64" t="s">
        <v>100</v>
      </c>
      <c r="C30" s="90" t="s">
        <v>78</v>
      </c>
      <c r="D30" s="95">
        <v>0</v>
      </c>
      <c r="E30" s="67">
        <f t="shared" si="5"/>
        <v>0</v>
      </c>
      <c r="F30" s="96">
        <v>0</v>
      </c>
      <c r="G30" s="67">
        <f t="shared" si="6"/>
        <v>0</v>
      </c>
      <c r="H30" s="68">
        <v>0</v>
      </c>
      <c r="I30" s="67">
        <f t="shared" si="7"/>
        <v>0</v>
      </c>
      <c r="J30" s="68">
        <v>0</v>
      </c>
      <c r="K30" s="67">
        <f t="shared" si="8"/>
        <v>0</v>
      </c>
      <c r="L30" s="68">
        <v>0</v>
      </c>
      <c r="M30" s="67">
        <f t="shared" si="8"/>
        <v>0</v>
      </c>
      <c r="N30" s="68">
        <v>0</v>
      </c>
      <c r="O30" s="67">
        <f t="shared" si="8"/>
        <v>0</v>
      </c>
      <c r="P30" s="68"/>
      <c r="Q30" s="67">
        <f t="shared" si="9"/>
        <v>0</v>
      </c>
      <c r="R30" s="68"/>
      <c r="S30" s="67">
        <f t="shared" si="8"/>
        <v>0</v>
      </c>
      <c r="T30" s="68"/>
      <c r="U30" s="67">
        <f t="shared" si="8"/>
        <v>0</v>
      </c>
      <c r="V30" s="68"/>
      <c r="W30" s="67">
        <f t="shared" si="8"/>
        <v>0</v>
      </c>
      <c r="X30" s="68"/>
      <c r="Y30" s="67">
        <f t="shared" si="8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 x14ac:dyDescent="0.4">
      <c r="A31" s="87">
        <v>16</v>
      </c>
      <c r="B31" s="64" t="s">
        <v>101</v>
      </c>
      <c r="C31" s="90" t="s">
        <v>78</v>
      </c>
      <c r="D31" s="95">
        <v>0</v>
      </c>
      <c r="E31" s="67">
        <f t="shared" si="5"/>
        <v>0</v>
      </c>
      <c r="F31" s="96">
        <v>0</v>
      </c>
      <c r="G31" s="67">
        <f t="shared" si="6"/>
        <v>0</v>
      </c>
      <c r="H31" s="68">
        <v>0</v>
      </c>
      <c r="I31" s="67">
        <f t="shared" si="7"/>
        <v>0</v>
      </c>
      <c r="J31" s="68">
        <v>0</v>
      </c>
      <c r="K31" s="67">
        <f t="shared" si="8"/>
        <v>0</v>
      </c>
      <c r="L31" s="68">
        <v>0</v>
      </c>
      <c r="M31" s="67">
        <f t="shared" si="8"/>
        <v>0</v>
      </c>
      <c r="N31" s="68">
        <v>0</v>
      </c>
      <c r="O31" s="67">
        <f t="shared" si="8"/>
        <v>0</v>
      </c>
      <c r="P31" s="68"/>
      <c r="Q31" s="67">
        <f t="shared" si="9"/>
        <v>0</v>
      </c>
      <c r="R31" s="68"/>
      <c r="S31" s="67">
        <f t="shared" si="8"/>
        <v>0</v>
      </c>
      <c r="T31" s="68"/>
      <c r="U31" s="67">
        <f t="shared" si="8"/>
        <v>0</v>
      </c>
      <c r="V31" s="68"/>
      <c r="W31" s="67">
        <f t="shared" si="8"/>
        <v>0</v>
      </c>
      <c r="X31" s="68"/>
      <c r="Y31" s="67">
        <f t="shared" si="8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 x14ac:dyDescent="0.4">
      <c r="A32" s="87">
        <v>17</v>
      </c>
      <c r="B32" s="64" t="s">
        <v>13</v>
      </c>
      <c r="C32" s="90" t="s">
        <v>78</v>
      </c>
      <c r="D32" s="95">
        <v>0</v>
      </c>
      <c r="E32" s="67">
        <f t="shared" si="5"/>
        <v>0</v>
      </c>
      <c r="F32" s="96">
        <v>0</v>
      </c>
      <c r="G32" s="67">
        <f t="shared" si="6"/>
        <v>0</v>
      </c>
      <c r="H32" s="68">
        <v>0</v>
      </c>
      <c r="I32" s="67">
        <f t="shared" si="7"/>
        <v>0</v>
      </c>
      <c r="J32" s="68">
        <v>0</v>
      </c>
      <c r="K32" s="67">
        <f t="shared" si="8"/>
        <v>0</v>
      </c>
      <c r="L32" s="68">
        <v>0</v>
      </c>
      <c r="M32" s="67">
        <f t="shared" si="8"/>
        <v>0</v>
      </c>
      <c r="N32" s="68">
        <v>0</v>
      </c>
      <c r="O32" s="67">
        <f t="shared" si="8"/>
        <v>0</v>
      </c>
      <c r="P32" s="68"/>
      <c r="Q32" s="67">
        <f t="shared" si="9"/>
        <v>0</v>
      </c>
      <c r="R32" s="68"/>
      <c r="S32" s="67">
        <f t="shared" si="8"/>
        <v>0</v>
      </c>
      <c r="T32" s="68"/>
      <c r="U32" s="67">
        <f t="shared" si="8"/>
        <v>0</v>
      </c>
      <c r="V32" s="68"/>
      <c r="W32" s="67">
        <f t="shared" si="8"/>
        <v>0</v>
      </c>
      <c r="X32" s="68"/>
      <c r="Y32" s="67">
        <f t="shared" si="8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 x14ac:dyDescent="0.4">
      <c r="A33" s="87">
        <v>18</v>
      </c>
      <c r="B33" s="64" t="s">
        <v>14</v>
      </c>
      <c r="C33" s="90" t="s">
        <v>78</v>
      </c>
      <c r="D33" s="95">
        <v>0</v>
      </c>
      <c r="E33" s="67">
        <f t="shared" si="5"/>
        <v>0</v>
      </c>
      <c r="F33" s="96">
        <v>0</v>
      </c>
      <c r="G33" s="67">
        <f t="shared" si="6"/>
        <v>0</v>
      </c>
      <c r="H33" s="68">
        <v>0</v>
      </c>
      <c r="I33" s="67">
        <f t="shared" si="7"/>
        <v>0</v>
      </c>
      <c r="J33" s="68">
        <v>0</v>
      </c>
      <c r="K33" s="67">
        <f t="shared" si="8"/>
        <v>0</v>
      </c>
      <c r="L33" s="68">
        <v>0</v>
      </c>
      <c r="M33" s="67">
        <f t="shared" si="8"/>
        <v>0</v>
      </c>
      <c r="N33" s="68">
        <v>0</v>
      </c>
      <c r="O33" s="67">
        <f t="shared" si="8"/>
        <v>0</v>
      </c>
      <c r="P33" s="68"/>
      <c r="Q33" s="67">
        <f t="shared" si="9"/>
        <v>0</v>
      </c>
      <c r="R33" s="68"/>
      <c r="S33" s="67">
        <f t="shared" si="8"/>
        <v>0</v>
      </c>
      <c r="T33" s="68"/>
      <c r="U33" s="67">
        <f t="shared" si="8"/>
        <v>0</v>
      </c>
      <c r="V33" s="68"/>
      <c r="W33" s="67">
        <f t="shared" si="8"/>
        <v>0</v>
      </c>
      <c r="X33" s="68"/>
      <c r="Y33" s="67">
        <f t="shared" si="8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 x14ac:dyDescent="0.4">
      <c r="A34" s="87">
        <v>19</v>
      </c>
      <c r="B34" s="64" t="s">
        <v>15</v>
      </c>
      <c r="C34" s="90" t="s">
        <v>78</v>
      </c>
      <c r="D34" s="95">
        <v>0</v>
      </c>
      <c r="E34" s="67">
        <f t="shared" si="5"/>
        <v>0</v>
      </c>
      <c r="F34" s="96">
        <v>0</v>
      </c>
      <c r="G34" s="67">
        <f t="shared" si="6"/>
        <v>0</v>
      </c>
      <c r="H34" s="68">
        <v>0</v>
      </c>
      <c r="I34" s="67">
        <f t="shared" si="7"/>
        <v>0</v>
      </c>
      <c r="J34" s="68">
        <v>0</v>
      </c>
      <c r="K34" s="67">
        <f t="shared" si="8"/>
        <v>0</v>
      </c>
      <c r="L34" s="68">
        <v>0</v>
      </c>
      <c r="M34" s="67">
        <f t="shared" si="8"/>
        <v>0</v>
      </c>
      <c r="N34" s="68">
        <v>0</v>
      </c>
      <c r="O34" s="67">
        <f t="shared" si="8"/>
        <v>0</v>
      </c>
      <c r="P34" s="68"/>
      <c r="Q34" s="67">
        <f t="shared" si="9"/>
        <v>0</v>
      </c>
      <c r="R34" s="68"/>
      <c r="S34" s="67">
        <f t="shared" si="8"/>
        <v>0</v>
      </c>
      <c r="T34" s="68"/>
      <c r="U34" s="67">
        <f t="shared" si="8"/>
        <v>0</v>
      </c>
      <c r="V34" s="68"/>
      <c r="W34" s="67">
        <f t="shared" si="8"/>
        <v>0</v>
      </c>
      <c r="X34" s="68"/>
      <c r="Y34" s="67">
        <f t="shared" si="8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 x14ac:dyDescent="0.4">
      <c r="A35" s="87">
        <v>20</v>
      </c>
      <c r="B35" s="64" t="s">
        <v>16</v>
      </c>
      <c r="C35" s="90" t="s">
        <v>78</v>
      </c>
      <c r="D35" s="95">
        <v>0</v>
      </c>
      <c r="E35" s="67">
        <f t="shared" si="5"/>
        <v>0</v>
      </c>
      <c r="F35" s="96">
        <v>0</v>
      </c>
      <c r="G35" s="67">
        <f t="shared" si="6"/>
        <v>0</v>
      </c>
      <c r="H35" s="68">
        <v>0</v>
      </c>
      <c r="I35" s="67">
        <f t="shared" si="7"/>
        <v>0</v>
      </c>
      <c r="J35" s="68">
        <v>0</v>
      </c>
      <c r="K35" s="67">
        <f t="shared" si="8"/>
        <v>0</v>
      </c>
      <c r="L35" s="68">
        <v>0</v>
      </c>
      <c r="M35" s="67">
        <f t="shared" si="8"/>
        <v>0</v>
      </c>
      <c r="N35" s="68">
        <v>0</v>
      </c>
      <c r="O35" s="67">
        <f t="shared" si="8"/>
        <v>0</v>
      </c>
      <c r="P35" s="68"/>
      <c r="Q35" s="67">
        <f t="shared" si="9"/>
        <v>0</v>
      </c>
      <c r="R35" s="68"/>
      <c r="S35" s="67">
        <f t="shared" si="8"/>
        <v>0</v>
      </c>
      <c r="T35" s="68"/>
      <c r="U35" s="67">
        <f t="shared" si="8"/>
        <v>0</v>
      </c>
      <c r="V35" s="68"/>
      <c r="W35" s="67">
        <f t="shared" si="8"/>
        <v>0</v>
      </c>
      <c r="X35" s="68"/>
      <c r="Y35" s="67">
        <f t="shared" si="8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 x14ac:dyDescent="0.4">
      <c r="A36" s="87">
        <v>21</v>
      </c>
      <c r="B36" s="64" t="s">
        <v>17</v>
      </c>
      <c r="C36" s="90" t="s">
        <v>78</v>
      </c>
      <c r="D36" s="97">
        <v>0.09</v>
      </c>
      <c r="E36" s="98"/>
      <c r="F36" s="98">
        <v>0.09</v>
      </c>
      <c r="G36" s="98"/>
      <c r="H36" s="68">
        <v>0.11</v>
      </c>
      <c r="I36" s="98"/>
      <c r="J36" s="68">
        <v>0.1</v>
      </c>
      <c r="K36" s="98"/>
      <c r="L36" s="68">
        <v>0.08</v>
      </c>
      <c r="M36" s="98"/>
      <c r="N36" s="68">
        <v>0.08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 x14ac:dyDescent="0.4">
      <c r="A37" s="87">
        <v>22</v>
      </c>
      <c r="B37" s="64" t="s">
        <v>18</v>
      </c>
      <c r="C37" s="90" t="s">
        <v>78</v>
      </c>
      <c r="D37" s="95" t="s">
        <v>381</v>
      </c>
      <c r="E37" s="96"/>
      <c r="F37" s="96" t="s">
        <v>381</v>
      </c>
      <c r="G37" s="96"/>
      <c r="H37" s="68" t="s">
        <v>381</v>
      </c>
      <c r="I37" s="96"/>
      <c r="J37" s="68" t="s">
        <v>381</v>
      </c>
      <c r="K37" s="96"/>
      <c r="L37" s="68" t="s">
        <v>381</v>
      </c>
      <c r="M37" s="96"/>
      <c r="N37" s="68" t="s">
        <v>381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 x14ac:dyDescent="0.4">
      <c r="A38" s="87">
        <v>23</v>
      </c>
      <c r="B38" s="64" t="s">
        <v>19</v>
      </c>
      <c r="C38" s="90" t="s">
        <v>78</v>
      </c>
      <c r="D38" s="95">
        <v>0</v>
      </c>
      <c r="E38" s="158">
        <f t="shared" ref="E38:Y40" si="10">D38/1000</f>
        <v>0</v>
      </c>
      <c r="F38" s="96">
        <v>1</v>
      </c>
      <c r="G38" s="158">
        <f t="shared" si="10"/>
        <v>1E-3</v>
      </c>
      <c r="H38" s="68">
        <v>2</v>
      </c>
      <c r="I38" s="158">
        <f t="shared" ref="I38:I40" si="11">H38/1000</f>
        <v>2E-3</v>
      </c>
      <c r="J38" s="68">
        <v>7</v>
      </c>
      <c r="K38" s="158">
        <f t="shared" si="10"/>
        <v>7.0000000000000001E-3</v>
      </c>
      <c r="L38" s="68">
        <v>0</v>
      </c>
      <c r="M38" s="158">
        <f t="shared" si="10"/>
        <v>0</v>
      </c>
      <c r="N38" s="68">
        <v>3</v>
      </c>
      <c r="O38" s="158">
        <f t="shared" si="10"/>
        <v>3.0000000000000001E-3</v>
      </c>
      <c r="P38" s="68"/>
      <c r="Q38" s="158">
        <f>P38/1000</f>
        <v>0</v>
      </c>
      <c r="R38" s="68"/>
      <c r="S38" s="158">
        <f t="shared" si="10"/>
        <v>0</v>
      </c>
      <c r="T38" s="68"/>
      <c r="U38" s="158">
        <f t="shared" si="10"/>
        <v>0</v>
      </c>
      <c r="V38" s="68"/>
      <c r="W38" s="158">
        <f t="shared" si="10"/>
        <v>0</v>
      </c>
      <c r="X38" s="68"/>
      <c r="Y38" s="158">
        <f t="shared" si="10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 x14ac:dyDescent="0.4">
      <c r="A39" s="87">
        <v>24</v>
      </c>
      <c r="B39" s="64" t="s">
        <v>20</v>
      </c>
      <c r="C39" s="90" t="s">
        <v>78</v>
      </c>
      <c r="D39" s="95" t="s">
        <v>381</v>
      </c>
      <c r="E39" s="96"/>
      <c r="F39" s="96" t="s">
        <v>381</v>
      </c>
      <c r="G39" s="96"/>
      <c r="H39" s="68" t="s">
        <v>381</v>
      </c>
      <c r="I39" s="96"/>
      <c r="J39" s="68" t="s">
        <v>381</v>
      </c>
      <c r="K39" s="96"/>
      <c r="L39" s="68" t="s">
        <v>381</v>
      </c>
      <c r="M39" s="96"/>
      <c r="N39" s="68" t="s">
        <v>381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 x14ac:dyDescent="0.4">
      <c r="A40" s="87">
        <v>25</v>
      </c>
      <c r="B40" s="64" t="s">
        <v>21</v>
      </c>
      <c r="C40" s="90" t="s">
        <v>78</v>
      </c>
      <c r="D40" s="95">
        <v>0</v>
      </c>
      <c r="E40" s="158">
        <f t="shared" si="10"/>
        <v>0</v>
      </c>
      <c r="F40" s="96">
        <v>0</v>
      </c>
      <c r="G40" s="158">
        <f t="shared" si="10"/>
        <v>0</v>
      </c>
      <c r="H40" s="68">
        <v>0</v>
      </c>
      <c r="I40" s="158">
        <f t="shared" si="11"/>
        <v>0</v>
      </c>
      <c r="J40" s="68">
        <v>0</v>
      </c>
      <c r="K40" s="158">
        <f t="shared" si="10"/>
        <v>0</v>
      </c>
      <c r="L40" s="68">
        <v>0</v>
      </c>
      <c r="M40" s="158">
        <f t="shared" si="10"/>
        <v>0</v>
      </c>
      <c r="N40" s="68">
        <v>0</v>
      </c>
      <c r="O40" s="158">
        <f t="shared" si="10"/>
        <v>0</v>
      </c>
      <c r="P40" s="68"/>
      <c r="Q40" s="158">
        <f>P40/1000</f>
        <v>0</v>
      </c>
      <c r="R40" s="68"/>
      <c r="S40" s="158">
        <f t="shared" si="10"/>
        <v>0</v>
      </c>
      <c r="T40" s="68"/>
      <c r="U40" s="158">
        <f t="shared" si="10"/>
        <v>0</v>
      </c>
      <c r="V40" s="68"/>
      <c r="W40" s="158">
        <f t="shared" si="10"/>
        <v>0</v>
      </c>
      <c r="X40" s="68"/>
      <c r="Y40" s="158">
        <f t="shared" si="10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 x14ac:dyDescent="0.4">
      <c r="A41" s="87">
        <v>26</v>
      </c>
      <c r="B41" s="64" t="s">
        <v>22</v>
      </c>
      <c r="C41" s="90" t="s">
        <v>78</v>
      </c>
      <c r="D41" s="95" t="s">
        <v>381</v>
      </c>
      <c r="E41" s="96"/>
      <c r="F41" s="96" t="s">
        <v>381</v>
      </c>
      <c r="G41" s="96"/>
      <c r="H41" s="68" t="s">
        <v>381</v>
      </c>
      <c r="I41" s="96"/>
      <c r="J41" s="68" t="s">
        <v>381</v>
      </c>
      <c r="K41" s="96"/>
      <c r="L41" s="68" t="s">
        <v>381</v>
      </c>
      <c r="M41" s="96"/>
      <c r="N41" s="68" t="s">
        <v>381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 x14ac:dyDescent="0.4">
      <c r="A42" s="87">
        <v>27</v>
      </c>
      <c r="B42" s="64" t="s">
        <v>23</v>
      </c>
      <c r="C42" s="90" t="s">
        <v>78</v>
      </c>
      <c r="D42" s="95">
        <v>0</v>
      </c>
      <c r="E42" s="67">
        <f>D42/1000</f>
        <v>0</v>
      </c>
      <c r="F42" s="96">
        <v>2</v>
      </c>
      <c r="G42" s="67">
        <f>F42/1000</f>
        <v>2E-3</v>
      </c>
      <c r="H42" s="68">
        <v>2</v>
      </c>
      <c r="I42" s="67">
        <f>H42/1000</f>
        <v>2E-3</v>
      </c>
      <c r="J42" s="68">
        <v>8</v>
      </c>
      <c r="K42" s="67">
        <f>J42/1000</f>
        <v>8.0000000000000002E-3</v>
      </c>
      <c r="L42" s="68">
        <v>0</v>
      </c>
      <c r="M42" s="67">
        <f>L42/1000</f>
        <v>0</v>
      </c>
      <c r="N42" s="68">
        <v>4</v>
      </c>
      <c r="O42" s="67">
        <f>N42/1000</f>
        <v>4.0000000000000001E-3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 x14ac:dyDescent="0.4">
      <c r="A43" s="87">
        <v>28</v>
      </c>
      <c r="B43" s="64" t="s">
        <v>24</v>
      </c>
      <c r="C43" s="90" t="s">
        <v>78</v>
      </c>
      <c r="D43" s="95" t="s">
        <v>381</v>
      </c>
      <c r="E43" s="96"/>
      <c r="F43" s="96" t="s">
        <v>381</v>
      </c>
      <c r="G43" s="96"/>
      <c r="H43" s="68" t="s">
        <v>381</v>
      </c>
      <c r="I43" s="96"/>
      <c r="J43" s="68" t="s">
        <v>381</v>
      </c>
      <c r="K43" s="96"/>
      <c r="L43" s="68" t="s">
        <v>381</v>
      </c>
      <c r="M43" s="96"/>
      <c r="N43" s="68" t="s">
        <v>381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 x14ac:dyDescent="0.4">
      <c r="A44" s="87">
        <v>29</v>
      </c>
      <c r="B44" s="64" t="s">
        <v>25</v>
      </c>
      <c r="C44" s="90" t="s">
        <v>78</v>
      </c>
      <c r="D44" s="95">
        <v>0</v>
      </c>
      <c r="E44" s="158">
        <f t="shared" ref="E44:Y45" si="12">D44/1000</f>
        <v>0</v>
      </c>
      <c r="F44" s="96">
        <v>1</v>
      </c>
      <c r="G44" s="158">
        <f t="shared" si="12"/>
        <v>1E-3</v>
      </c>
      <c r="H44" s="68">
        <v>0</v>
      </c>
      <c r="I44" s="158">
        <f t="shared" ref="I44:I45" si="13">H44/1000</f>
        <v>0</v>
      </c>
      <c r="J44" s="68">
        <v>1</v>
      </c>
      <c r="K44" s="158">
        <f t="shared" si="12"/>
        <v>1E-3</v>
      </c>
      <c r="L44" s="68">
        <v>0</v>
      </c>
      <c r="M44" s="158">
        <f t="shared" si="12"/>
        <v>0</v>
      </c>
      <c r="N44" s="68">
        <v>1</v>
      </c>
      <c r="O44" s="158">
        <f t="shared" si="12"/>
        <v>1E-3</v>
      </c>
      <c r="P44" s="68"/>
      <c r="Q44" s="158">
        <f>P44/1000</f>
        <v>0</v>
      </c>
      <c r="R44" s="68"/>
      <c r="S44" s="158">
        <f t="shared" si="12"/>
        <v>0</v>
      </c>
      <c r="T44" s="68"/>
      <c r="U44" s="158">
        <f t="shared" si="12"/>
        <v>0</v>
      </c>
      <c r="V44" s="68"/>
      <c r="W44" s="158">
        <f t="shared" si="12"/>
        <v>0</v>
      </c>
      <c r="X44" s="68"/>
      <c r="Y44" s="158">
        <f t="shared" si="12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 x14ac:dyDescent="0.4">
      <c r="A45" s="87">
        <v>30</v>
      </c>
      <c r="B45" s="64" t="s">
        <v>26</v>
      </c>
      <c r="C45" s="90" t="s">
        <v>78</v>
      </c>
      <c r="D45" s="95">
        <v>0</v>
      </c>
      <c r="E45" s="158">
        <f t="shared" si="12"/>
        <v>0</v>
      </c>
      <c r="F45" s="96">
        <v>0</v>
      </c>
      <c r="G45" s="158">
        <f t="shared" si="12"/>
        <v>0</v>
      </c>
      <c r="H45" s="68">
        <v>0</v>
      </c>
      <c r="I45" s="158">
        <f t="shared" si="13"/>
        <v>0</v>
      </c>
      <c r="J45" s="68">
        <v>0</v>
      </c>
      <c r="K45" s="158">
        <f t="shared" si="12"/>
        <v>0</v>
      </c>
      <c r="L45" s="68">
        <v>0</v>
      </c>
      <c r="M45" s="158">
        <f t="shared" si="12"/>
        <v>0</v>
      </c>
      <c r="N45" s="68">
        <v>0</v>
      </c>
      <c r="O45" s="158">
        <f t="shared" si="12"/>
        <v>0</v>
      </c>
      <c r="P45" s="68"/>
      <c r="Q45" s="158">
        <f>P45/1000</f>
        <v>0</v>
      </c>
      <c r="R45" s="68"/>
      <c r="S45" s="158">
        <f t="shared" si="12"/>
        <v>0</v>
      </c>
      <c r="T45" s="68"/>
      <c r="U45" s="158">
        <f t="shared" si="12"/>
        <v>0</v>
      </c>
      <c r="V45" s="68"/>
      <c r="W45" s="158">
        <f t="shared" si="12"/>
        <v>0</v>
      </c>
      <c r="X45" s="68"/>
      <c r="Y45" s="158">
        <f t="shared" si="12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 x14ac:dyDescent="0.4">
      <c r="A46" s="87">
        <v>31</v>
      </c>
      <c r="B46" s="64" t="s">
        <v>27</v>
      </c>
      <c r="C46" s="90" t="s">
        <v>78</v>
      </c>
      <c r="D46" s="95" t="s">
        <v>381</v>
      </c>
      <c r="E46" s="96"/>
      <c r="F46" s="96" t="s">
        <v>381</v>
      </c>
      <c r="G46" s="96"/>
      <c r="H46" s="68" t="s">
        <v>381</v>
      </c>
      <c r="I46" s="96"/>
      <c r="J46" s="68" t="s">
        <v>381</v>
      </c>
      <c r="K46" s="96"/>
      <c r="L46" s="68" t="s">
        <v>381</v>
      </c>
      <c r="M46" s="96"/>
      <c r="N46" s="68" t="s">
        <v>381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 x14ac:dyDescent="0.4">
      <c r="A47" s="87">
        <v>32</v>
      </c>
      <c r="B47" s="64" t="s">
        <v>28</v>
      </c>
      <c r="C47" s="90" t="s">
        <v>78</v>
      </c>
      <c r="D47" s="95" t="s">
        <v>381</v>
      </c>
      <c r="E47" s="67" t="e">
        <f>D47/1000</f>
        <v>#VALUE!</v>
      </c>
      <c r="F47" s="96" t="s">
        <v>381</v>
      </c>
      <c r="G47" s="67" t="e">
        <f>F47/1000</f>
        <v>#VALUE!</v>
      </c>
      <c r="H47" s="68" t="s">
        <v>381</v>
      </c>
      <c r="I47" s="67" t="e">
        <f>H47/1000</f>
        <v>#VALUE!</v>
      </c>
      <c r="J47" s="68" t="s">
        <v>381</v>
      </c>
      <c r="K47" s="67" t="e">
        <f>J47/1000</f>
        <v>#VALUE!</v>
      </c>
      <c r="L47" s="68" t="s">
        <v>381</v>
      </c>
      <c r="M47" s="67" t="e">
        <f>L47/1000</f>
        <v>#VALUE!</v>
      </c>
      <c r="N47" s="68" t="s">
        <v>381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 x14ac:dyDescent="0.4">
      <c r="A48" s="87">
        <v>33</v>
      </c>
      <c r="B48" s="64" t="s">
        <v>29</v>
      </c>
      <c r="C48" s="90" t="s">
        <v>78</v>
      </c>
      <c r="D48" s="97" t="s">
        <v>381</v>
      </c>
      <c r="E48" s="67" t="e">
        <f>D48/1000</f>
        <v>#VALUE!</v>
      </c>
      <c r="F48" s="98" t="s">
        <v>381</v>
      </c>
      <c r="G48" s="67" t="e">
        <f>F48/1000</f>
        <v>#VALUE!</v>
      </c>
      <c r="H48" s="68" t="s">
        <v>381</v>
      </c>
      <c r="I48" s="67" t="e">
        <f>H48/1000</f>
        <v>#VALUE!</v>
      </c>
      <c r="J48" s="68" t="s">
        <v>381</v>
      </c>
      <c r="K48" s="67" t="e">
        <f>J48/1000</f>
        <v>#VALUE!</v>
      </c>
      <c r="L48" s="68" t="s">
        <v>381</v>
      </c>
      <c r="M48" s="67" t="e">
        <f>L48/1000</f>
        <v>#VALUE!</v>
      </c>
      <c r="N48" s="68" t="s">
        <v>381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 x14ac:dyDescent="0.4">
      <c r="A49" s="87">
        <v>34</v>
      </c>
      <c r="B49" s="64" t="s">
        <v>30</v>
      </c>
      <c r="C49" s="90" t="s">
        <v>78</v>
      </c>
      <c r="D49" s="97" t="s">
        <v>381</v>
      </c>
      <c r="E49" s="67" t="e">
        <f>D49/1000</f>
        <v>#VALUE!</v>
      </c>
      <c r="F49" s="98" t="s">
        <v>381</v>
      </c>
      <c r="G49" s="67" t="e">
        <f>F49/1000</f>
        <v>#VALUE!</v>
      </c>
      <c r="H49" s="68" t="s">
        <v>381</v>
      </c>
      <c r="I49" s="67" t="e">
        <f>H49/1000</f>
        <v>#VALUE!</v>
      </c>
      <c r="J49" s="68" t="s">
        <v>381</v>
      </c>
      <c r="K49" s="67" t="e">
        <f>J49/1000</f>
        <v>#VALUE!</v>
      </c>
      <c r="L49" s="68" t="s">
        <v>381</v>
      </c>
      <c r="M49" s="67" t="e">
        <f>L49/1000</f>
        <v>#VALUE!</v>
      </c>
      <c r="N49" s="68" t="s">
        <v>381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 x14ac:dyDescent="0.4">
      <c r="A50" s="87">
        <v>35</v>
      </c>
      <c r="B50" s="64" t="s">
        <v>31</v>
      </c>
      <c r="C50" s="90" t="s">
        <v>78</v>
      </c>
      <c r="D50" s="95" t="s">
        <v>381</v>
      </c>
      <c r="E50" s="67" t="e">
        <f>D50/1000</f>
        <v>#VALUE!</v>
      </c>
      <c r="F50" s="96" t="s">
        <v>381</v>
      </c>
      <c r="G50" s="67" t="e">
        <f>F50/1000</f>
        <v>#VALUE!</v>
      </c>
      <c r="H50" s="68" t="s">
        <v>381</v>
      </c>
      <c r="I50" s="67" t="e">
        <f>H50/1000</f>
        <v>#VALUE!</v>
      </c>
      <c r="J50" s="68" t="s">
        <v>381</v>
      </c>
      <c r="K50" s="67" t="e">
        <f>J50/1000</f>
        <v>#VALUE!</v>
      </c>
      <c r="L50" s="68" t="s">
        <v>381</v>
      </c>
      <c r="M50" s="67" t="e">
        <f>L50/1000</f>
        <v>#VALUE!</v>
      </c>
      <c r="N50" s="68" t="s">
        <v>381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 x14ac:dyDescent="0.4">
      <c r="A51" s="87">
        <v>36</v>
      </c>
      <c r="B51" s="64" t="s">
        <v>32</v>
      </c>
      <c r="C51" s="90" t="s">
        <v>78</v>
      </c>
      <c r="D51" s="69" t="s">
        <v>381</v>
      </c>
      <c r="E51" s="70"/>
      <c r="F51" s="70" t="s">
        <v>381</v>
      </c>
      <c r="G51" s="70"/>
      <c r="H51" s="68" t="s">
        <v>381</v>
      </c>
      <c r="I51" s="70"/>
      <c r="J51" s="68" t="s">
        <v>381</v>
      </c>
      <c r="K51" s="70"/>
      <c r="L51" s="68" t="s">
        <v>381</v>
      </c>
      <c r="M51" s="70"/>
      <c r="N51" s="68" t="s">
        <v>381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 x14ac:dyDescent="0.4">
      <c r="A52" s="87">
        <v>37</v>
      </c>
      <c r="B52" s="64" t="s">
        <v>34</v>
      </c>
      <c r="C52" s="90" t="s">
        <v>78</v>
      </c>
      <c r="D52" s="95" t="s">
        <v>381</v>
      </c>
      <c r="E52" s="67" t="e">
        <f>D52/1000</f>
        <v>#VALUE!</v>
      </c>
      <c r="F52" s="96" t="s">
        <v>381</v>
      </c>
      <c r="G52" s="67" t="e">
        <f>F52/1000</f>
        <v>#VALUE!</v>
      </c>
      <c r="H52" s="68" t="s">
        <v>381</v>
      </c>
      <c r="I52" s="67" t="e">
        <f>H52/1000</f>
        <v>#VALUE!</v>
      </c>
      <c r="J52" s="68" t="s">
        <v>381</v>
      </c>
      <c r="K52" s="67" t="e">
        <f>J52/1000</f>
        <v>#VALUE!</v>
      </c>
      <c r="L52" s="68" t="s">
        <v>381</v>
      </c>
      <c r="M52" s="67" t="e">
        <f>L52/1000</f>
        <v>#VALUE!</v>
      </c>
      <c r="N52" s="68" t="s">
        <v>381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 x14ac:dyDescent="0.4">
      <c r="A53" s="87">
        <v>38</v>
      </c>
      <c r="B53" s="64" t="s">
        <v>35</v>
      </c>
      <c r="C53" s="90" t="s">
        <v>78</v>
      </c>
      <c r="D53" s="69">
        <v>3</v>
      </c>
      <c r="E53" s="70"/>
      <c r="F53" s="70">
        <v>3.2</v>
      </c>
      <c r="G53" s="70"/>
      <c r="H53" s="68">
        <v>1.7</v>
      </c>
      <c r="I53" s="70"/>
      <c r="J53" s="68">
        <v>1.7</v>
      </c>
      <c r="K53" s="70"/>
      <c r="L53" s="68">
        <v>2.2000000000000002</v>
      </c>
      <c r="M53" s="70"/>
      <c r="N53" s="68">
        <v>2.2999999999999998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 x14ac:dyDescent="0.4">
      <c r="A54" s="87">
        <v>39</v>
      </c>
      <c r="B54" s="64" t="s">
        <v>36</v>
      </c>
      <c r="C54" s="90" t="s">
        <v>78</v>
      </c>
      <c r="D54" s="69" t="s">
        <v>381</v>
      </c>
      <c r="E54" s="70"/>
      <c r="F54" s="70" t="s">
        <v>381</v>
      </c>
      <c r="G54" s="70"/>
      <c r="H54" s="68" t="s">
        <v>381</v>
      </c>
      <c r="I54" s="70"/>
      <c r="J54" s="68" t="s">
        <v>381</v>
      </c>
      <c r="K54" s="70"/>
      <c r="L54" s="68" t="s">
        <v>381</v>
      </c>
      <c r="M54" s="70"/>
      <c r="N54" s="68" t="s">
        <v>381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 x14ac:dyDescent="0.4">
      <c r="A55" s="87">
        <v>40</v>
      </c>
      <c r="B55" s="64" t="s">
        <v>48</v>
      </c>
      <c r="C55" s="90" t="s">
        <v>78</v>
      </c>
      <c r="D55" s="66" t="s">
        <v>381</v>
      </c>
      <c r="E55" s="68"/>
      <c r="F55" s="68" t="s">
        <v>381</v>
      </c>
      <c r="G55" s="68"/>
      <c r="H55" s="68" t="s">
        <v>381</v>
      </c>
      <c r="I55" s="68"/>
      <c r="J55" s="68" t="s">
        <v>381</v>
      </c>
      <c r="K55" s="68"/>
      <c r="L55" s="68" t="s">
        <v>381</v>
      </c>
      <c r="M55" s="68"/>
      <c r="N55" s="68" t="s">
        <v>381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 x14ac:dyDescent="0.4">
      <c r="A56" s="87">
        <v>41</v>
      </c>
      <c r="B56" s="64" t="s">
        <v>37</v>
      </c>
      <c r="C56" s="90" t="s">
        <v>78</v>
      </c>
      <c r="D56" s="97" t="s">
        <v>381</v>
      </c>
      <c r="E56" s="98"/>
      <c r="F56" s="98" t="s">
        <v>381</v>
      </c>
      <c r="G56" s="98"/>
      <c r="H56" s="68" t="s">
        <v>381</v>
      </c>
      <c r="I56" s="98"/>
      <c r="J56" s="68" t="s">
        <v>381</v>
      </c>
      <c r="K56" s="98"/>
      <c r="L56" s="68" t="s">
        <v>381</v>
      </c>
      <c r="M56" s="98"/>
      <c r="N56" s="68" t="s">
        <v>381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 x14ac:dyDescent="0.4">
      <c r="A57" s="87">
        <v>42</v>
      </c>
      <c r="B57" s="64" t="s">
        <v>38</v>
      </c>
      <c r="C57" s="90" t="s">
        <v>78</v>
      </c>
      <c r="D57" s="101" t="s">
        <v>381</v>
      </c>
      <c r="E57" s="67" t="e">
        <f>D57/1000</f>
        <v>#VALUE!</v>
      </c>
      <c r="F57" s="102" t="s">
        <v>381</v>
      </c>
      <c r="G57" s="67" t="e">
        <f>F57/1000</f>
        <v>#VALUE!</v>
      </c>
      <c r="H57" s="68" t="s">
        <v>381</v>
      </c>
      <c r="I57" s="67" t="e">
        <f>H57/1000</f>
        <v>#VALUE!</v>
      </c>
      <c r="J57" s="68" t="s">
        <v>381</v>
      </c>
      <c r="K57" s="67" t="e">
        <f>J57/1000</f>
        <v>#VALUE!</v>
      </c>
      <c r="L57" s="68" t="s">
        <v>381</v>
      </c>
      <c r="M57" s="67" t="e">
        <f>L57/1000</f>
        <v>#VALUE!</v>
      </c>
      <c r="N57" s="68" t="s">
        <v>381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 x14ac:dyDescent="0.4">
      <c r="A58" s="87">
        <v>43</v>
      </c>
      <c r="B58" s="64" t="s">
        <v>102</v>
      </c>
      <c r="C58" s="90" t="s">
        <v>78</v>
      </c>
      <c r="D58" s="101" t="s">
        <v>381</v>
      </c>
      <c r="E58" s="67" t="e">
        <f>D58/1000</f>
        <v>#VALUE!</v>
      </c>
      <c r="F58" s="102" t="s">
        <v>381</v>
      </c>
      <c r="G58" s="67" t="e">
        <f>F58/1000</f>
        <v>#VALUE!</v>
      </c>
      <c r="H58" s="68" t="s">
        <v>381</v>
      </c>
      <c r="I58" s="67" t="e">
        <f>H58/1000</f>
        <v>#VALUE!</v>
      </c>
      <c r="J58" s="68" t="s">
        <v>381</v>
      </c>
      <c r="K58" s="67" t="e">
        <f>J58/1000</f>
        <v>#VALUE!</v>
      </c>
      <c r="L58" s="68" t="s">
        <v>381</v>
      </c>
      <c r="M58" s="67" t="e">
        <f>L58/1000</f>
        <v>#VALUE!</v>
      </c>
      <c r="N58" s="68" t="s">
        <v>381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 x14ac:dyDescent="0.4">
      <c r="A59" s="87">
        <v>44</v>
      </c>
      <c r="B59" s="64" t="s">
        <v>39</v>
      </c>
      <c r="C59" s="90" t="s">
        <v>78</v>
      </c>
      <c r="D59" s="95" t="s">
        <v>381</v>
      </c>
      <c r="E59" s="96"/>
      <c r="F59" s="96" t="s">
        <v>381</v>
      </c>
      <c r="G59" s="96"/>
      <c r="H59" s="68" t="s">
        <v>381</v>
      </c>
      <c r="I59" s="96"/>
      <c r="J59" s="68" t="s">
        <v>381</v>
      </c>
      <c r="K59" s="96"/>
      <c r="L59" s="68" t="s">
        <v>381</v>
      </c>
      <c r="M59" s="96"/>
      <c r="N59" s="68" t="s">
        <v>381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 x14ac:dyDescent="0.4">
      <c r="A60" s="87">
        <v>45</v>
      </c>
      <c r="B60" s="64" t="s">
        <v>40</v>
      </c>
      <c r="C60" s="90" t="s">
        <v>78</v>
      </c>
      <c r="D60" s="91" t="s">
        <v>381</v>
      </c>
      <c r="E60" s="67" t="e">
        <f>D60/1000</f>
        <v>#VALUE!</v>
      </c>
      <c r="F60" s="92" t="s">
        <v>381</v>
      </c>
      <c r="G60" s="67" t="e">
        <f>F60/1000</f>
        <v>#VALUE!</v>
      </c>
      <c r="H60" s="68" t="s">
        <v>381</v>
      </c>
      <c r="I60" s="67" t="e">
        <f>H60/1000</f>
        <v>#VALUE!</v>
      </c>
      <c r="J60" s="68" t="s">
        <v>381</v>
      </c>
      <c r="K60" s="67" t="e">
        <f>J60/1000</f>
        <v>#VALUE!</v>
      </c>
      <c r="L60" s="68" t="s">
        <v>381</v>
      </c>
      <c r="M60" s="67" t="e">
        <f>L60/1000</f>
        <v>#VALUE!</v>
      </c>
      <c r="N60" s="68" t="s">
        <v>381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 x14ac:dyDescent="0.4">
      <c r="A61" s="87">
        <v>46</v>
      </c>
      <c r="B61" s="64" t="s">
        <v>347</v>
      </c>
      <c r="C61" s="90" t="s">
        <v>78</v>
      </c>
      <c r="D61" s="69">
        <v>0</v>
      </c>
      <c r="E61" s="70"/>
      <c r="F61" s="70">
        <v>0</v>
      </c>
      <c r="G61" s="70"/>
      <c r="H61" s="68">
        <v>0.4</v>
      </c>
      <c r="I61" s="70"/>
      <c r="J61" s="68">
        <v>0.4</v>
      </c>
      <c r="K61" s="70"/>
      <c r="L61" s="68">
        <v>0.2</v>
      </c>
      <c r="M61" s="70"/>
      <c r="N61" s="68">
        <v>0.2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 x14ac:dyDescent="0.4">
      <c r="A62" s="87">
        <v>47</v>
      </c>
      <c r="B62" s="64" t="s">
        <v>72</v>
      </c>
      <c r="C62" s="103" t="s">
        <v>75</v>
      </c>
      <c r="D62" s="69">
        <v>7.2</v>
      </c>
      <c r="E62" s="70"/>
      <c r="F62" s="70">
        <v>7.2</v>
      </c>
      <c r="G62" s="70"/>
      <c r="H62" s="68">
        <v>7.2</v>
      </c>
      <c r="I62" s="70"/>
      <c r="J62" s="68">
        <v>7.5</v>
      </c>
      <c r="K62" s="70"/>
      <c r="L62" s="68">
        <v>7</v>
      </c>
      <c r="M62" s="70"/>
      <c r="N62" s="68">
        <v>6.9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 x14ac:dyDescent="0.4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 x14ac:dyDescent="0.4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 x14ac:dyDescent="0.4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0.8</v>
      </c>
      <c r="I65" s="70"/>
      <c r="J65" s="68">
        <v>0.6</v>
      </c>
      <c r="K65" s="70"/>
      <c r="L65" s="68">
        <v>0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 x14ac:dyDescent="0.45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 x14ac:dyDescent="0.45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 x14ac:dyDescent="0.4">
      <c r="A68" s="212"/>
      <c r="B68" s="212"/>
      <c r="C68" s="149"/>
      <c r="D68" s="149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 x14ac:dyDescent="0.4">
      <c r="A70" s="82">
        <v>1</v>
      </c>
      <c r="B70" s="120" t="s">
        <v>61</v>
      </c>
      <c r="C70" s="83" t="s">
        <v>78</v>
      </c>
      <c r="D70" s="121" t="s">
        <v>381</v>
      </c>
      <c r="E70" s="67" t="e">
        <f t="shared" ref="E70:E75" si="14">D70/1000</f>
        <v>#VALUE!</v>
      </c>
      <c r="F70" s="122" t="s">
        <v>381</v>
      </c>
      <c r="G70" s="67" t="e">
        <f t="shared" ref="G70:Y75" si="15">F70/1000</f>
        <v>#VALUE!</v>
      </c>
      <c r="H70" s="122" t="s">
        <v>381</v>
      </c>
      <c r="I70" s="67" t="e">
        <f t="shared" ref="I70:I74" si="16">H70/1000</f>
        <v>#VALUE!</v>
      </c>
      <c r="J70" s="122" t="s">
        <v>381</v>
      </c>
      <c r="K70" s="67" t="e">
        <f t="shared" si="15"/>
        <v>#VALUE!</v>
      </c>
      <c r="L70" s="122" t="s">
        <v>381</v>
      </c>
      <c r="M70" s="67" t="e">
        <f t="shared" si="15"/>
        <v>#VALUE!</v>
      </c>
      <c r="N70" s="122" t="s">
        <v>381</v>
      </c>
      <c r="O70" s="67" t="e">
        <f t="shared" si="15"/>
        <v>#VALUE!</v>
      </c>
      <c r="P70" s="84"/>
      <c r="Q70" s="67">
        <f t="shared" ref="Q70:Q75" si="17">P70/1000</f>
        <v>0</v>
      </c>
      <c r="R70" s="122"/>
      <c r="S70" s="67">
        <f t="shared" si="15"/>
        <v>0</v>
      </c>
      <c r="T70" s="122"/>
      <c r="U70" s="67">
        <f t="shared" si="15"/>
        <v>0</v>
      </c>
      <c r="V70" s="122"/>
      <c r="W70" s="67">
        <f t="shared" si="15"/>
        <v>0</v>
      </c>
      <c r="X70" s="122"/>
      <c r="Y70" s="67">
        <f t="shared" si="15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 x14ac:dyDescent="0.4">
      <c r="A71" s="87">
        <v>2</v>
      </c>
      <c r="B71" s="123" t="s">
        <v>62</v>
      </c>
      <c r="C71" s="90" t="s">
        <v>78</v>
      </c>
      <c r="D71" s="91" t="s">
        <v>381</v>
      </c>
      <c r="E71" s="67" t="e">
        <f t="shared" si="14"/>
        <v>#VALUE!</v>
      </c>
      <c r="F71" s="92" t="s">
        <v>381</v>
      </c>
      <c r="G71" s="67" t="e">
        <f t="shared" si="15"/>
        <v>#VALUE!</v>
      </c>
      <c r="H71" s="92" t="s">
        <v>381</v>
      </c>
      <c r="I71" s="67" t="e">
        <f t="shared" si="16"/>
        <v>#VALUE!</v>
      </c>
      <c r="J71" s="92" t="s">
        <v>381</v>
      </c>
      <c r="K71" s="67" t="e">
        <f t="shared" si="15"/>
        <v>#VALUE!</v>
      </c>
      <c r="L71" s="92" t="s">
        <v>381</v>
      </c>
      <c r="M71" s="67" t="e">
        <f t="shared" si="15"/>
        <v>#VALUE!</v>
      </c>
      <c r="N71" s="92" t="s">
        <v>381</v>
      </c>
      <c r="O71" s="67" t="e">
        <f t="shared" si="15"/>
        <v>#VALUE!</v>
      </c>
      <c r="P71" s="68"/>
      <c r="Q71" s="67">
        <f t="shared" si="17"/>
        <v>0</v>
      </c>
      <c r="R71" s="92"/>
      <c r="S71" s="67">
        <f t="shared" si="15"/>
        <v>0</v>
      </c>
      <c r="T71" s="92"/>
      <c r="U71" s="67">
        <f t="shared" si="15"/>
        <v>0</v>
      </c>
      <c r="V71" s="92"/>
      <c r="W71" s="67">
        <f t="shared" si="15"/>
        <v>0</v>
      </c>
      <c r="X71" s="92"/>
      <c r="Y71" s="67">
        <f t="shared" si="15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 x14ac:dyDescent="0.4">
      <c r="A72" s="87">
        <v>3</v>
      </c>
      <c r="B72" s="123" t="s">
        <v>63</v>
      </c>
      <c r="C72" s="90" t="s">
        <v>78</v>
      </c>
      <c r="D72" s="95" t="s">
        <v>381</v>
      </c>
      <c r="E72" s="67" t="e">
        <f t="shared" si="14"/>
        <v>#VALUE!</v>
      </c>
      <c r="F72" s="96" t="s">
        <v>381</v>
      </c>
      <c r="G72" s="67" t="e">
        <f t="shared" si="15"/>
        <v>#VALUE!</v>
      </c>
      <c r="H72" s="96" t="s">
        <v>381</v>
      </c>
      <c r="I72" s="67" t="e">
        <f t="shared" si="16"/>
        <v>#VALUE!</v>
      </c>
      <c r="J72" s="96" t="s">
        <v>381</v>
      </c>
      <c r="K72" s="67" t="e">
        <f t="shared" si="15"/>
        <v>#VALUE!</v>
      </c>
      <c r="L72" s="96" t="s">
        <v>381</v>
      </c>
      <c r="M72" s="67" t="e">
        <f t="shared" si="15"/>
        <v>#VALUE!</v>
      </c>
      <c r="N72" s="96" t="s">
        <v>381</v>
      </c>
      <c r="O72" s="67" t="e">
        <f t="shared" si="15"/>
        <v>#VALUE!</v>
      </c>
      <c r="P72" s="68"/>
      <c r="Q72" s="67">
        <f t="shared" si="17"/>
        <v>0</v>
      </c>
      <c r="R72" s="96"/>
      <c r="S72" s="67">
        <f t="shared" si="15"/>
        <v>0</v>
      </c>
      <c r="T72" s="96"/>
      <c r="U72" s="67">
        <f t="shared" si="15"/>
        <v>0</v>
      </c>
      <c r="V72" s="96"/>
      <c r="W72" s="67">
        <f t="shared" si="15"/>
        <v>0</v>
      </c>
      <c r="X72" s="96"/>
      <c r="Y72" s="67">
        <f t="shared" si="15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 x14ac:dyDescent="0.4">
      <c r="A73" s="87">
        <v>4</v>
      </c>
      <c r="B73" s="123" t="s">
        <v>97</v>
      </c>
      <c r="C73" s="90" t="s">
        <v>78</v>
      </c>
      <c r="D73" s="91">
        <v>0</v>
      </c>
      <c r="E73" s="67">
        <f t="shared" si="14"/>
        <v>0</v>
      </c>
      <c r="F73" s="92">
        <v>0</v>
      </c>
      <c r="G73" s="67">
        <f t="shared" si="15"/>
        <v>0</v>
      </c>
      <c r="H73" s="92">
        <v>0</v>
      </c>
      <c r="I73" s="67">
        <f t="shared" si="16"/>
        <v>0</v>
      </c>
      <c r="J73" s="92">
        <v>0</v>
      </c>
      <c r="K73" s="67">
        <f t="shared" si="15"/>
        <v>0</v>
      </c>
      <c r="L73" s="92">
        <v>0</v>
      </c>
      <c r="M73" s="67">
        <f t="shared" si="15"/>
        <v>0</v>
      </c>
      <c r="N73" s="92">
        <v>0</v>
      </c>
      <c r="O73" s="67">
        <f t="shared" si="15"/>
        <v>0</v>
      </c>
      <c r="P73" s="68"/>
      <c r="Q73" s="67">
        <f t="shared" si="17"/>
        <v>0</v>
      </c>
      <c r="R73" s="92"/>
      <c r="S73" s="67">
        <f t="shared" si="15"/>
        <v>0</v>
      </c>
      <c r="T73" s="92"/>
      <c r="U73" s="67">
        <f t="shared" si="15"/>
        <v>0</v>
      </c>
      <c r="V73" s="92"/>
      <c r="W73" s="67">
        <f t="shared" si="15"/>
        <v>0</v>
      </c>
      <c r="X73" s="92"/>
      <c r="Y73" s="67">
        <f t="shared" si="15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 x14ac:dyDescent="0.4">
      <c r="A74" s="87">
        <v>5</v>
      </c>
      <c r="B74" s="123" t="s">
        <v>49</v>
      </c>
      <c r="C74" s="90" t="s">
        <v>78</v>
      </c>
      <c r="D74" s="95">
        <v>0</v>
      </c>
      <c r="E74" s="67">
        <f t="shared" si="14"/>
        <v>0</v>
      </c>
      <c r="F74" s="96">
        <v>0</v>
      </c>
      <c r="G74" s="67">
        <f t="shared" si="15"/>
        <v>0</v>
      </c>
      <c r="H74" s="96">
        <v>0</v>
      </c>
      <c r="I74" s="67">
        <f t="shared" si="16"/>
        <v>0</v>
      </c>
      <c r="J74" s="96">
        <v>0</v>
      </c>
      <c r="K74" s="67">
        <f t="shared" si="15"/>
        <v>0</v>
      </c>
      <c r="L74" s="96">
        <v>0</v>
      </c>
      <c r="M74" s="67">
        <f t="shared" si="15"/>
        <v>0</v>
      </c>
      <c r="N74" s="96">
        <v>0</v>
      </c>
      <c r="O74" s="67">
        <f t="shared" si="15"/>
        <v>0</v>
      </c>
      <c r="P74" s="68"/>
      <c r="Q74" s="67">
        <f t="shared" si="17"/>
        <v>0</v>
      </c>
      <c r="R74" s="96"/>
      <c r="S74" s="67">
        <f t="shared" si="15"/>
        <v>0</v>
      </c>
      <c r="T74" s="96"/>
      <c r="U74" s="67">
        <f t="shared" si="15"/>
        <v>0</v>
      </c>
      <c r="V74" s="96"/>
      <c r="W74" s="67">
        <f t="shared" si="15"/>
        <v>0</v>
      </c>
      <c r="X74" s="96"/>
      <c r="Y74" s="67">
        <f t="shared" si="15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 x14ac:dyDescent="0.4">
      <c r="A75" s="87">
        <v>6</v>
      </c>
      <c r="B75" s="123" t="s">
        <v>96</v>
      </c>
      <c r="C75" s="90" t="s">
        <v>78</v>
      </c>
      <c r="D75" s="95">
        <v>0</v>
      </c>
      <c r="E75" s="67">
        <f t="shared" si="14"/>
        <v>0</v>
      </c>
      <c r="F75" s="96">
        <v>0</v>
      </c>
      <c r="G75" s="67">
        <f t="shared" si="15"/>
        <v>0</v>
      </c>
      <c r="H75" s="96">
        <v>0</v>
      </c>
      <c r="I75" s="67">
        <f>H75/1000</f>
        <v>0</v>
      </c>
      <c r="J75" s="96">
        <v>0</v>
      </c>
      <c r="K75" s="67">
        <f>J75/1000</f>
        <v>0</v>
      </c>
      <c r="L75" s="96">
        <v>0</v>
      </c>
      <c r="M75" s="67">
        <f>L75/1000</f>
        <v>0</v>
      </c>
      <c r="N75" s="96">
        <v>0</v>
      </c>
      <c r="O75" s="67">
        <f>N75/1000</f>
        <v>0</v>
      </c>
      <c r="P75" s="68"/>
      <c r="Q75" s="67">
        <f t="shared" si="17"/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 x14ac:dyDescent="0.4">
      <c r="A76" s="87">
        <v>7</v>
      </c>
      <c r="B76" s="124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 x14ac:dyDescent="0.4">
      <c r="A77" s="87">
        <v>8</v>
      </c>
      <c r="B77" s="124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 x14ac:dyDescent="0.4">
      <c r="A78" s="87">
        <v>9</v>
      </c>
      <c r="B78" s="123" t="s">
        <v>52</v>
      </c>
      <c r="C78" s="90" t="s">
        <v>78</v>
      </c>
      <c r="D78" s="95" t="s">
        <v>381</v>
      </c>
      <c r="E78" s="95"/>
      <c r="F78" s="96" t="s">
        <v>381</v>
      </c>
      <c r="G78" s="96"/>
      <c r="H78" s="96" t="s">
        <v>381</v>
      </c>
      <c r="I78" s="96"/>
      <c r="J78" s="96" t="s">
        <v>381</v>
      </c>
      <c r="K78" s="96"/>
      <c r="L78" s="96" t="s">
        <v>381</v>
      </c>
      <c r="M78" s="96"/>
      <c r="N78" s="96" t="s">
        <v>381</v>
      </c>
      <c r="O78" s="96"/>
      <c r="P78" s="68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 x14ac:dyDescent="0.4">
      <c r="A79" s="87">
        <v>10</v>
      </c>
      <c r="B79" s="123" t="s">
        <v>53</v>
      </c>
      <c r="C79" s="90" t="s">
        <v>78</v>
      </c>
      <c r="D79" s="95" t="s">
        <v>381</v>
      </c>
      <c r="E79" s="95"/>
      <c r="F79" s="96" t="s">
        <v>381</v>
      </c>
      <c r="G79" s="96"/>
      <c r="H79" s="96" t="s">
        <v>381</v>
      </c>
      <c r="I79" s="96"/>
      <c r="J79" s="96" t="s">
        <v>381</v>
      </c>
      <c r="K79" s="96"/>
      <c r="L79" s="96" t="s">
        <v>381</v>
      </c>
      <c r="M79" s="96"/>
      <c r="N79" s="96" t="s">
        <v>381</v>
      </c>
      <c r="O79" s="96"/>
      <c r="P79" s="68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 x14ac:dyDescent="0.4">
      <c r="A80" s="87">
        <v>11</v>
      </c>
      <c r="B80" s="123" t="s">
        <v>94</v>
      </c>
      <c r="C80" s="103" t="s">
        <v>75</v>
      </c>
      <c r="D80" s="69" t="s">
        <v>381</v>
      </c>
      <c r="E80" s="69"/>
      <c r="F80" s="70" t="s">
        <v>381</v>
      </c>
      <c r="G80" s="70"/>
      <c r="H80" s="70" t="s">
        <v>381</v>
      </c>
      <c r="I80" s="70"/>
      <c r="J80" s="70" t="s">
        <v>381</v>
      </c>
      <c r="K80" s="70"/>
      <c r="L80" s="70" t="s">
        <v>381</v>
      </c>
      <c r="M80" s="70"/>
      <c r="N80" s="70" t="s">
        <v>381</v>
      </c>
      <c r="O80" s="70"/>
      <c r="P80" s="68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 x14ac:dyDescent="0.4">
      <c r="A81" s="87">
        <v>12</v>
      </c>
      <c r="B81" s="123" t="s">
        <v>54</v>
      </c>
      <c r="C81" s="90" t="s">
        <v>78</v>
      </c>
      <c r="D81" s="69">
        <v>0.8</v>
      </c>
      <c r="E81" s="69"/>
      <c r="F81" s="70">
        <v>0.6</v>
      </c>
      <c r="G81" s="70"/>
      <c r="H81" s="70">
        <v>1</v>
      </c>
      <c r="I81" s="70"/>
      <c r="J81" s="70">
        <v>0.8</v>
      </c>
      <c r="K81" s="70"/>
      <c r="L81" s="70">
        <v>0.8</v>
      </c>
      <c r="M81" s="70"/>
      <c r="N81" s="70">
        <v>0.6</v>
      </c>
      <c r="O81" s="70"/>
      <c r="P81" s="68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 x14ac:dyDescent="0.4">
      <c r="A82" s="87">
        <v>13</v>
      </c>
      <c r="B82" s="123" t="s">
        <v>64</v>
      </c>
      <c r="C82" s="90" t="s">
        <v>78</v>
      </c>
      <c r="D82" s="69" t="s">
        <v>381</v>
      </c>
      <c r="E82" s="69"/>
      <c r="F82" s="70" t="s">
        <v>381</v>
      </c>
      <c r="G82" s="70"/>
      <c r="H82" s="70" t="s">
        <v>381</v>
      </c>
      <c r="I82" s="70"/>
      <c r="J82" s="70" t="s">
        <v>381</v>
      </c>
      <c r="K82" s="70"/>
      <c r="L82" s="70" t="s">
        <v>381</v>
      </c>
      <c r="M82" s="70"/>
      <c r="N82" s="70" t="s">
        <v>381</v>
      </c>
      <c r="O82" s="70"/>
      <c r="P82" s="68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 x14ac:dyDescent="0.4">
      <c r="A83" s="87">
        <v>14</v>
      </c>
      <c r="B83" s="123" t="s">
        <v>65</v>
      </c>
      <c r="C83" s="90" t="s">
        <v>78</v>
      </c>
      <c r="D83" s="95" t="s">
        <v>381</v>
      </c>
      <c r="E83" s="158" t="e">
        <f t="shared" ref="E83" si="18">D83/1000</f>
        <v>#VALUE!</v>
      </c>
      <c r="F83" s="96" t="s">
        <v>381</v>
      </c>
      <c r="G83" s="158" t="e">
        <f t="shared" ref="G83" si="19">F83/1000</f>
        <v>#VALUE!</v>
      </c>
      <c r="H83" s="96" t="s">
        <v>381</v>
      </c>
      <c r="I83" s="158" t="e">
        <f t="shared" ref="I83" si="20">H83/1000</f>
        <v>#VALUE!</v>
      </c>
      <c r="J83" s="96" t="s">
        <v>381</v>
      </c>
      <c r="K83" s="158" t="e">
        <f t="shared" ref="K83" si="21">J83/1000</f>
        <v>#VALUE!</v>
      </c>
      <c r="L83" s="96" t="s">
        <v>381</v>
      </c>
      <c r="M83" s="158" t="e">
        <f t="shared" ref="M83" si="22">L83/1000</f>
        <v>#VALUE!</v>
      </c>
      <c r="N83" s="96" t="s">
        <v>381</v>
      </c>
      <c r="O83" s="158" t="e">
        <f t="shared" ref="O83" si="23">N83/1000</f>
        <v>#VALUE!</v>
      </c>
      <c r="P83" s="68"/>
      <c r="Q83" s="158">
        <f t="shared" ref="Q83" si="24">P83/1000</f>
        <v>0</v>
      </c>
      <c r="R83" s="96"/>
      <c r="S83" s="158">
        <f t="shared" ref="S83" si="25">R83/1000</f>
        <v>0</v>
      </c>
      <c r="T83" s="96"/>
      <c r="U83" s="158">
        <f t="shared" ref="U83" si="26">T83/1000</f>
        <v>0</v>
      </c>
      <c r="V83" s="96"/>
      <c r="W83" s="158">
        <f t="shared" ref="W83" si="27">V83/1000</f>
        <v>0</v>
      </c>
      <c r="X83" s="96"/>
      <c r="Y83" s="158">
        <f t="shared" ref="Y83" si="28"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 x14ac:dyDescent="0.4">
      <c r="A84" s="87">
        <v>15</v>
      </c>
      <c r="B84" s="123" t="s">
        <v>55</v>
      </c>
      <c r="C84" s="90" t="s">
        <v>78</v>
      </c>
      <c r="D84" s="69" t="s">
        <v>381</v>
      </c>
      <c r="E84" s="69"/>
      <c r="F84" s="70" t="s">
        <v>381</v>
      </c>
      <c r="G84" s="70"/>
      <c r="H84" s="70" t="s">
        <v>381</v>
      </c>
      <c r="I84" s="70"/>
      <c r="J84" s="70" t="s">
        <v>381</v>
      </c>
      <c r="K84" s="70"/>
      <c r="L84" s="70" t="s">
        <v>381</v>
      </c>
      <c r="M84" s="70"/>
      <c r="N84" s="70" t="s">
        <v>381</v>
      </c>
      <c r="O84" s="70"/>
      <c r="P84" s="68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 x14ac:dyDescent="0.4">
      <c r="A85" s="87">
        <v>16</v>
      </c>
      <c r="B85" s="123" t="s">
        <v>95</v>
      </c>
      <c r="C85" s="90" t="s">
        <v>78</v>
      </c>
      <c r="D85" s="95">
        <v>0</v>
      </c>
      <c r="E85" s="95"/>
      <c r="F85" s="96">
        <v>0</v>
      </c>
      <c r="G85" s="96"/>
      <c r="H85" s="96">
        <v>0</v>
      </c>
      <c r="I85" s="96"/>
      <c r="J85" s="96">
        <v>0</v>
      </c>
      <c r="K85" s="96"/>
      <c r="L85" s="96">
        <v>0</v>
      </c>
      <c r="M85" s="96"/>
      <c r="N85" s="96">
        <v>0</v>
      </c>
      <c r="O85" s="96"/>
      <c r="P85" s="68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 x14ac:dyDescent="0.4">
      <c r="A86" s="87">
        <v>17</v>
      </c>
      <c r="B86" s="123" t="s">
        <v>66</v>
      </c>
      <c r="C86" s="90" t="s">
        <v>78</v>
      </c>
      <c r="D86" s="95">
        <v>0</v>
      </c>
      <c r="E86" s="95"/>
      <c r="F86" s="96">
        <v>0</v>
      </c>
      <c r="G86" s="96"/>
      <c r="H86" s="96">
        <v>0</v>
      </c>
      <c r="I86" s="96"/>
      <c r="J86" s="96">
        <v>0</v>
      </c>
      <c r="K86" s="96"/>
      <c r="L86" s="96">
        <v>0</v>
      </c>
      <c r="M86" s="96"/>
      <c r="N86" s="96">
        <v>0</v>
      </c>
      <c r="O86" s="96"/>
      <c r="P86" s="68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 x14ac:dyDescent="0.4">
      <c r="A87" s="87">
        <v>18</v>
      </c>
      <c r="B87" s="123" t="s">
        <v>67</v>
      </c>
      <c r="C87" s="90" t="s">
        <v>78</v>
      </c>
      <c r="D87" s="69">
        <v>0.6</v>
      </c>
      <c r="E87" s="69"/>
      <c r="F87" s="70">
        <v>0.9</v>
      </c>
      <c r="G87" s="70"/>
      <c r="H87" s="70">
        <v>1.6</v>
      </c>
      <c r="I87" s="70"/>
      <c r="J87" s="70">
        <v>1.3</v>
      </c>
      <c r="K87" s="70"/>
      <c r="L87" s="70">
        <v>0.9</v>
      </c>
      <c r="M87" s="70"/>
      <c r="N87" s="70">
        <v>0.9</v>
      </c>
      <c r="O87" s="70"/>
      <c r="P87" s="68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 x14ac:dyDescent="0.4">
      <c r="A88" s="87">
        <v>19</v>
      </c>
      <c r="B88" s="123" t="s">
        <v>98</v>
      </c>
      <c r="C88" s="103" t="s">
        <v>75</v>
      </c>
      <c r="D88" s="66" t="s">
        <v>381</v>
      </c>
      <c r="E88" s="66"/>
      <c r="F88" s="68" t="s">
        <v>381</v>
      </c>
      <c r="G88" s="68"/>
      <c r="H88" s="68" t="s">
        <v>381</v>
      </c>
      <c r="I88" s="68"/>
      <c r="J88" s="68" t="s">
        <v>381</v>
      </c>
      <c r="K88" s="68"/>
      <c r="L88" s="68" t="s">
        <v>381</v>
      </c>
      <c r="M88" s="68"/>
      <c r="N88" s="68" t="s">
        <v>381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 x14ac:dyDescent="0.4">
      <c r="A89" s="87">
        <v>20</v>
      </c>
      <c r="B89" s="123" t="s">
        <v>56</v>
      </c>
      <c r="C89" s="90" t="s">
        <v>78</v>
      </c>
      <c r="D89" s="66" t="s">
        <v>381</v>
      </c>
      <c r="E89" s="66"/>
      <c r="F89" s="68" t="s">
        <v>381</v>
      </c>
      <c r="G89" s="68"/>
      <c r="H89" s="68" t="s">
        <v>381</v>
      </c>
      <c r="I89" s="68"/>
      <c r="J89" s="68" t="s">
        <v>381</v>
      </c>
      <c r="K89" s="68"/>
      <c r="L89" s="68" t="s">
        <v>381</v>
      </c>
      <c r="M89" s="68"/>
      <c r="N89" s="68" t="s">
        <v>381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 x14ac:dyDescent="0.4">
      <c r="A90" s="87">
        <v>21</v>
      </c>
      <c r="B90" s="123" t="s">
        <v>43</v>
      </c>
      <c r="C90" s="125" t="s">
        <v>91</v>
      </c>
      <c r="D90" s="69">
        <v>0</v>
      </c>
      <c r="E90" s="69"/>
      <c r="F90" s="70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68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 x14ac:dyDescent="0.4">
      <c r="A91" s="87">
        <v>22</v>
      </c>
      <c r="B91" s="123" t="s">
        <v>103</v>
      </c>
      <c r="C91" s="103" t="s">
        <v>75</v>
      </c>
      <c r="D91" s="69">
        <v>7.2</v>
      </c>
      <c r="E91" s="69"/>
      <c r="F91" s="70">
        <v>7.2</v>
      </c>
      <c r="G91" s="70"/>
      <c r="H91" s="70">
        <v>7.2</v>
      </c>
      <c r="I91" s="70"/>
      <c r="J91" s="70">
        <v>7.5</v>
      </c>
      <c r="K91" s="70"/>
      <c r="L91" s="70">
        <v>7</v>
      </c>
      <c r="M91" s="70"/>
      <c r="N91" s="70">
        <v>6.9</v>
      </c>
      <c r="O91" s="70"/>
      <c r="P91" s="68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 x14ac:dyDescent="0.4">
      <c r="A92" s="87">
        <v>23</v>
      </c>
      <c r="B92" s="123" t="s">
        <v>57</v>
      </c>
      <c r="C92" s="103" t="s">
        <v>75</v>
      </c>
      <c r="D92" s="69" t="s">
        <v>381</v>
      </c>
      <c r="E92" s="69"/>
      <c r="F92" s="70" t="s">
        <v>381</v>
      </c>
      <c r="G92" s="70"/>
      <c r="H92" s="70" t="s">
        <v>381</v>
      </c>
      <c r="I92" s="70"/>
      <c r="J92" s="70" t="s">
        <v>381</v>
      </c>
      <c r="K92" s="70"/>
      <c r="L92" s="70" t="s">
        <v>381</v>
      </c>
      <c r="M92" s="70"/>
      <c r="N92" s="70" t="s">
        <v>381</v>
      </c>
      <c r="O92" s="70"/>
      <c r="P92" s="68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 x14ac:dyDescent="0.4">
      <c r="A93" s="87">
        <v>24</v>
      </c>
      <c r="B93" s="126" t="s">
        <v>58</v>
      </c>
      <c r="C93" s="127" t="s">
        <v>92</v>
      </c>
      <c r="D93" s="66" t="s">
        <v>381</v>
      </c>
      <c r="E93" s="66"/>
      <c r="F93" s="68" t="s">
        <v>381</v>
      </c>
      <c r="G93" s="68"/>
      <c r="H93" s="68" t="s">
        <v>381</v>
      </c>
      <c r="I93" s="68"/>
      <c r="J93" s="68" t="s">
        <v>381</v>
      </c>
      <c r="K93" s="68"/>
      <c r="L93" s="68" t="s">
        <v>381</v>
      </c>
      <c r="M93" s="68"/>
      <c r="N93" s="68" t="s">
        <v>381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 x14ac:dyDescent="0.4">
      <c r="A94" s="87">
        <v>25</v>
      </c>
      <c r="B94" s="123" t="s">
        <v>104</v>
      </c>
      <c r="C94" s="90" t="s">
        <v>78</v>
      </c>
      <c r="D94" s="95">
        <v>0</v>
      </c>
      <c r="E94" s="95"/>
      <c r="F94" s="96">
        <v>0</v>
      </c>
      <c r="G94" s="96"/>
      <c r="H94" s="96">
        <v>0</v>
      </c>
      <c r="I94" s="96"/>
      <c r="J94" s="96">
        <v>0</v>
      </c>
      <c r="K94" s="96"/>
      <c r="L94" s="96">
        <v>0</v>
      </c>
      <c r="M94" s="96"/>
      <c r="N94" s="96">
        <v>0</v>
      </c>
      <c r="O94" s="96"/>
      <c r="P94" s="68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 x14ac:dyDescent="0.4">
      <c r="A95" s="87">
        <v>26</v>
      </c>
      <c r="B95" s="123" t="s">
        <v>68</v>
      </c>
      <c r="C95" s="90" t="s">
        <v>78</v>
      </c>
      <c r="D95" s="97" t="s">
        <v>381</v>
      </c>
      <c r="E95" s="158" t="e">
        <f t="shared" ref="E95" si="29">D95/1000</f>
        <v>#VALUE!</v>
      </c>
      <c r="F95" s="128" t="s">
        <v>381</v>
      </c>
      <c r="G95" s="158" t="e">
        <f t="shared" ref="G95" si="30">F95/1000</f>
        <v>#VALUE!</v>
      </c>
      <c r="H95" s="128" t="s">
        <v>381</v>
      </c>
      <c r="I95" s="158" t="e">
        <f t="shared" ref="I95" si="31">H95/1000</f>
        <v>#VALUE!</v>
      </c>
      <c r="J95" s="128" t="s">
        <v>381</v>
      </c>
      <c r="K95" s="158" t="e">
        <f t="shared" ref="K95" si="32">J95/1000</f>
        <v>#VALUE!</v>
      </c>
      <c r="L95" s="128" t="s">
        <v>381</v>
      </c>
      <c r="M95" s="158" t="e">
        <f t="shared" ref="M95" si="33">L95/1000</f>
        <v>#VALUE!</v>
      </c>
      <c r="N95" s="128" t="s">
        <v>381</v>
      </c>
      <c r="O95" s="158" t="e">
        <f t="shared" ref="O95" si="34">N95/1000</f>
        <v>#VALUE!</v>
      </c>
      <c r="P95" s="129"/>
      <c r="Q95" s="158">
        <f t="shared" ref="Q95" si="35">P95/1000</f>
        <v>0</v>
      </c>
      <c r="R95" s="128"/>
      <c r="S95" s="158">
        <f t="shared" ref="S95" si="36">R95/1000</f>
        <v>0</v>
      </c>
      <c r="T95" s="128"/>
      <c r="U95" s="158">
        <f t="shared" ref="U95" si="37">T95/1000</f>
        <v>0</v>
      </c>
      <c r="V95" s="128"/>
      <c r="W95" s="158">
        <f t="shared" ref="W95" si="38">V95/1000</f>
        <v>0</v>
      </c>
      <c r="X95" s="128"/>
      <c r="Y95" s="158">
        <f t="shared" ref="Y95" si="39"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 x14ac:dyDescent="0.45">
      <c r="A96" s="105">
        <v>27</v>
      </c>
      <c r="B96" s="159" t="s">
        <v>176</v>
      </c>
      <c r="C96" s="160"/>
      <c r="D96" s="132">
        <v>0</v>
      </c>
      <c r="E96" s="161">
        <f>D96/1000</f>
        <v>0</v>
      </c>
      <c r="F96" s="133">
        <v>0</v>
      </c>
      <c r="G96" s="67">
        <f>F96/1000</f>
        <v>0</v>
      </c>
      <c r="H96" s="133">
        <v>0</v>
      </c>
      <c r="I96" s="67">
        <f>H96/1000</f>
        <v>0</v>
      </c>
      <c r="J96" s="133">
        <v>0</v>
      </c>
      <c r="K96" s="67">
        <f>J96/1000</f>
        <v>0</v>
      </c>
      <c r="L96" s="133">
        <v>0</v>
      </c>
      <c r="M96" s="67">
        <f>L96/1000</f>
        <v>0</v>
      </c>
      <c r="N96" s="133">
        <v>0</v>
      </c>
      <c r="O96" s="67">
        <f>N96/1000</f>
        <v>0</v>
      </c>
      <c r="P96" s="110"/>
      <c r="Q96" s="67">
        <f>P96/1000</f>
        <v>0</v>
      </c>
      <c r="R96" s="162"/>
      <c r="S96" s="68"/>
      <c r="T96" s="133"/>
      <c r="U96" s="68"/>
      <c r="V96" s="133"/>
      <c r="W96" s="68"/>
      <c r="X96" s="133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 x14ac:dyDescent="0.45">
      <c r="A97" s="78" t="s">
        <v>93</v>
      </c>
      <c r="B97" s="134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 x14ac:dyDescent="0.4">
      <c r="A98" s="82">
        <v>1</v>
      </c>
      <c r="B98" s="135" t="s">
        <v>334</v>
      </c>
      <c r="C98" s="136" t="s">
        <v>60</v>
      </c>
      <c r="D98" s="137" t="s">
        <v>381</v>
      </c>
      <c r="E98" s="137"/>
      <c r="F98" s="138" t="s">
        <v>381</v>
      </c>
      <c r="G98" s="138"/>
      <c r="H98" s="138" t="s">
        <v>381</v>
      </c>
      <c r="I98" s="138"/>
      <c r="J98" s="138" t="s">
        <v>381</v>
      </c>
      <c r="K98" s="138"/>
      <c r="L98" s="138" t="s">
        <v>381</v>
      </c>
      <c r="M98" s="138"/>
      <c r="N98" s="138" t="s">
        <v>381</v>
      </c>
      <c r="O98" s="138"/>
      <c r="P98" s="84"/>
      <c r="Q98" s="138"/>
      <c r="R98" s="138"/>
      <c r="S98" s="138"/>
      <c r="T98" s="138"/>
      <c r="U98" s="138"/>
      <c r="V98" s="138"/>
      <c r="W98" s="138"/>
      <c r="X98" s="138"/>
      <c r="Y98" s="138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 x14ac:dyDescent="0.4">
      <c r="A99" s="87">
        <v>2</v>
      </c>
      <c r="B99" s="139" t="s">
        <v>335</v>
      </c>
      <c r="C99" s="140" t="s">
        <v>60</v>
      </c>
      <c r="D99" s="69" t="s">
        <v>381</v>
      </c>
      <c r="E99" s="69"/>
      <c r="F99" s="70" t="s">
        <v>381</v>
      </c>
      <c r="G99" s="70"/>
      <c r="H99" s="70" t="s">
        <v>381</v>
      </c>
      <c r="I99" s="70"/>
      <c r="J99" s="70" t="s">
        <v>381</v>
      </c>
      <c r="K99" s="70"/>
      <c r="L99" s="70" t="s">
        <v>381</v>
      </c>
      <c r="M99" s="70"/>
      <c r="N99" s="70" t="s">
        <v>381</v>
      </c>
      <c r="O99" s="70"/>
      <c r="P99" s="68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 x14ac:dyDescent="0.4">
      <c r="A100" s="87">
        <v>3</v>
      </c>
      <c r="B100" s="141" t="s">
        <v>59</v>
      </c>
      <c r="C100" s="140" t="s">
        <v>60</v>
      </c>
      <c r="D100" s="69">
        <v>3</v>
      </c>
      <c r="E100" s="69"/>
      <c r="F100" s="70">
        <v>3.3</v>
      </c>
      <c r="G100" s="70"/>
      <c r="H100" s="70">
        <v>2.5</v>
      </c>
      <c r="I100" s="70"/>
      <c r="J100" s="70">
        <v>2.6</v>
      </c>
      <c r="K100" s="70"/>
      <c r="L100" s="70">
        <v>4.5</v>
      </c>
      <c r="M100" s="70"/>
      <c r="N100" s="70">
        <v>4.5999999999999996</v>
      </c>
      <c r="O100" s="70"/>
      <c r="P100" s="68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 x14ac:dyDescent="0.4">
      <c r="A101" s="87"/>
      <c r="B101" s="139" t="s">
        <v>219</v>
      </c>
      <c r="C101" s="140"/>
      <c r="D101" s="69">
        <v>0.09</v>
      </c>
      <c r="E101" s="69"/>
      <c r="F101" s="70">
        <v>0.08</v>
      </c>
      <c r="G101" s="70"/>
      <c r="H101" s="70">
        <v>0.17</v>
      </c>
      <c r="I101" s="70"/>
      <c r="J101" s="70">
        <v>0.16</v>
      </c>
      <c r="K101" s="70"/>
      <c r="L101" s="70">
        <v>0.23</v>
      </c>
      <c r="M101" s="70"/>
      <c r="N101" s="70">
        <v>0.24</v>
      </c>
      <c r="O101" s="70"/>
      <c r="P101" s="68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 x14ac:dyDescent="0.4">
      <c r="A102" s="87">
        <v>5</v>
      </c>
      <c r="B102" s="142" t="s">
        <v>99</v>
      </c>
      <c r="C102" s="125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 x14ac:dyDescent="0.4">
      <c r="A103" s="87">
        <v>4</v>
      </c>
      <c r="B103" s="143" t="s">
        <v>69</v>
      </c>
      <c r="C103" s="125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 x14ac:dyDescent="0.4">
      <c r="A104" s="87">
        <v>6</v>
      </c>
      <c r="B104" s="144" t="s">
        <v>70</v>
      </c>
      <c r="C104" s="125" t="s">
        <v>60</v>
      </c>
      <c r="D104" s="66" t="s">
        <v>381</v>
      </c>
      <c r="E104" s="66"/>
      <c r="F104" s="68" t="s">
        <v>381</v>
      </c>
      <c r="G104" s="68"/>
      <c r="H104" s="68" t="s">
        <v>381</v>
      </c>
      <c r="I104" s="68"/>
      <c r="J104" s="68" t="s">
        <v>381</v>
      </c>
      <c r="K104" s="68"/>
      <c r="L104" s="68" t="s">
        <v>381</v>
      </c>
      <c r="M104" s="68"/>
      <c r="N104" s="68" t="s">
        <v>381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 x14ac:dyDescent="0.45">
      <c r="A105" s="105">
        <v>7</v>
      </c>
      <c r="B105" s="145" t="s">
        <v>71</v>
      </c>
      <c r="C105" s="146" t="s">
        <v>60</v>
      </c>
      <c r="D105" s="147" t="s">
        <v>381</v>
      </c>
      <c r="E105" s="147"/>
      <c r="F105" s="110" t="s">
        <v>381</v>
      </c>
      <c r="G105" s="110"/>
      <c r="H105" s="110" t="s">
        <v>381</v>
      </c>
      <c r="I105" s="110"/>
      <c r="J105" s="110" t="s">
        <v>381</v>
      </c>
      <c r="K105" s="110"/>
      <c r="L105" s="110" t="s">
        <v>381</v>
      </c>
      <c r="M105" s="110"/>
      <c r="N105" s="110" t="s">
        <v>381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 x14ac:dyDescent="0.4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212"/>
      <c r="B132" s="212"/>
      <c r="C132" s="183"/>
      <c r="D132" s="183"/>
      <c r="E132" s="112"/>
      <c r="F132" s="148"/>
      <c r="G132" s="148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2:B2"/>
    <mergeCell ref="C2:D2"/>
    <mergeCell ref="D4:E5"/>
    <mergeCell ref="F4:G5"/>
    <mergeCell ref="P4:Q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H6:H7"/>
    <mergeCell ref="R4:S5"/>
    <mergeCell ref="H4:I5"/>
    <mergeCell ref="A68:B68"/>
    <mergeCell ref="N4:O5"/>
    <mergeCell ref="L4:M5"/>
    <mergeCell ref="J4:K5"/>
    <mergeCell ref="N6:N7"/>
    <mergeCell ref="D6:D7"/>
    <mergeCell ref="F6:F7"/>
    <mergeCell ref="P6:P7"/>
    <mergeCell ref="J6:J7"/>
    <mergeCell ref="L6:L7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D9" sqref="D9"/>
    </sheetView>
  </sheetViews>
  <sheetFormatPr defaultRowHeight="18.75" x14ac:dyDescent="0.4"/>
  <cols>
    <col min="1" max="1" width="11" bestFit="1" customWidth="1"/>
    <col min="2" max="2" width="15.5" bestFit="1" customWidth="1"/>
    <col min="3" max="3" width="12.25" customWidth="1"/>
    <col min="4" max="4" width="13" bestFit="1" customWidth="1"/>
    <col min="5" max="5" width="11.25" customWidth="1"/>
    <col min="6" max="6" width="13" bestFit="1" customWidth="1"/>
    <col min="7" max="7" width="11.25" bestFit="1" customWidth="1"/>
    <col min="8" max="8" width="13" bestFit="1" customWidth="1"/>
    <col min="9" max="9" width="11.25" bestFit="1" customWidth="1"/>
  </cols>
  <sheetData>
    <row r="1" spans="1:8" x14ac:dyDescent="0.4">
      <c r="B1" s="167">
        <v>45627</v>
      </c>
      <c r="C1" t="s">
        <v>367</v>
      </c>
    </row>
    <row r="2" spans="1:8" x14ac:dyDescent="0.4">
      <c r="B2" t="s">
        <v>87</v>
      </c>
      <c r="C2" t="s">
        <v>368</v>
      </c>
      <c r="D2" t="s">
        <v>378</v>
      </c>
      <c r="E2" t="s">
        <v>372</v>
      </c>
      <c r="F2" t="s">
        <v>369</v>
      </c>
      <c r="G2" t="s">
        <v>370</v>
      </c>
      <c r="H2" t="s">
        <v>371</v>
      </c>
    </row>
    <row r="3" spans="1:8" x14ac:dyDescent="0.4">
      <c r="A3" t="s">
        <v>80</v>
      </c>
      <c r="B3" s="168">
        <v>45627</v>
      </c>
      <c r="C3" t="s">
        <v>381</v>
      </c>
      <c r="D3" t="s">
        <v>381</v>
      </c>
      <c r="E3" t="s">
        <v>381</v>
      </c>
      <c r="F3" t="s">
        <v>381</v>
      </c>
      <c r="G3" t="s">
        <v>381</v>
      </c>
      <c r="H3" t="s">
        <v>381</v>
      </c>
    </row>
    <row r="4" spans="1:8" x14ac:dyDescent="0.4">
      <c r="B4">
        <v>45628</v>
      </c>
      <c r="C4" t="s">
        <v>381</v>
      </c>
      <c r="D4" t="s">
        <v>381</v>
      </c>
      <c r="E4" t="s">
        <v>381</v>
      </c>
      <c r="F4" t="s">
        <v>381</v>
      </c>
      <c r="G4" t="s">
        <v>381</v>
      </c>
      <c r="H4" t="s">
        <v>381</v>
      </c>
    </row>
    <row r="5" spans="1:8" x14ac:dyDescent="0.4">
      <c r="B5">
        <v>45629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</row>
    <row r="6" spans="1:8" x14ac:dyDescent="0.4">
      <c r="B6">
        <v>45630</v>
      </c>
      <c r="C6" t="s">
        <v>381</v>
      </c>
      <c r="D6" t="s">
        <v>381</v>
      </c>
      <c r="E6" t="s">
        <v>381</v>
      </c>
      <c r="F6" t="s">
        <v>381</v>
      </c>
      <c r="G6" t="s">
        <v>381</v>
      </c>
      <c r="H6" t="s">
        <v>381</v>
      </c>
    </row>
    <row r="7" spans="1:8" x14ac:dyDescent="0.4">
      <c r="B7">
        <v>45631</v>
      </c>
      <c r="C7" t="s">
        <v>381</v>
      </c>
      <c r="D7" t="s">
        <v>381</v>
      </c>
      <c r="E7" t="s">
        <v>381</v>
      </c>
      <c r="F7" t="s">
        <v>381</v>
      </c>
      <c r="G7" t="s">
        <v>381</v>
      </c>
      <c r="H7" t="s">
        <v>381</v>
      </c>
    </row>
    <row r="8" spans="1:8" x14ac:dyDescent="0.4">
      <c r="B8">
        <v>45632</v>
      </c>
      <c r="C8" t="s">
        <v>381</v>
      </c>
      <c r="D8" t="s">
        <v>381</v>
      </c>
      <c r="E8" t="s">
        <v>381</v>
      </c>
      <c r="F8" t="s">
        <v>381</v>
      </c>
      <c r="G8" t="s">
        <v>381</v>
      </c>
      <c r="H8" t="s">
        <v>381</v>
      </c>
    </row>
    <row r="9" spans="1:8" x14ac:dyDescent="0.4">
      <c r="B9">
        <v>45633</v>
      </c>
      <c r="C9" t="s">
        <v>381</v>
      </c>
      <c r="D9" t="s">
        <v>381</v>
      </c>
      <c r="E9" t="s">
        <v>381</v>
      </c>
      <c r="F9" t="s">
        <v>381</v>
      </c>
      <c r="G9" t="s">
        <v>381</v>
      </c>
      <c r="H9" t="s">
        <v>381</v>
      </c>
    </row>
    <row r="10" spans="1:8" x14ac:dyDescent="0.4">
      <c r="B10">
        <v>45634</v>
      </c>
      <c r="C10" t="s">
        <v>381</v>
      </c>
      <c r="D10" t="s">
        <v>381</v>
      </c>
      <c r="E10" t="s">
        <v>381</v>
      </c>
      <c r="F10" t="s">
        <v>381</v>
      </c>
      <c r="G10" t="s">
        <v>381</v>
      </c>
      <c r="H10" t="s">
        <v>381</v>
      </c>
    </row>
    <row r="11" spans="1:8" x14ac:dyDescent="0.4">
      <c r="B11">
        <v>45635</v>
      </c>
      <c r="C11" t="s">
        <v>381</v>
      </c>
      <c r="D11" t="s">
        <v>381</v>
      </c>
      <c r="E11" t="s">
        <v>381</v>
      </c>
      <c r="F11" t="s">
        <v>381</v>
      </c>
      <c r="G11" t="s">
        <v>381</v>
      </c>
      <c r="H11" t="s">
        <v>381</v>
      </c>
    </row>
    <row r="12" spans="1:8" x14ac:dyDescent="0.4">
      <c r="B12">
        <v>45636</v>
      </c>
      <c r="C12" t="s">
        <v>381</v>
      </c>
      <c r="D12" t="s">
        <v>381</v>
      </c>
      <c r="E12" t="s">
        <v>381</v>
      </c>
      <c r="F12" t="s">
        <v>381</v>
      </c>
      <c r="G12" t="s">
        <v>381</v>
      </c>
      <c r="H12" t="s">
        <v>381</v>
      </c>
    </row>
    <row r="13" spans="1:8" x14ac:dyDescent="0.4">
      <c r="B13">
        <v>45637</v>
      </c>
      <c r="C13" t="s">
        <v>381</v>
      </c>
      <c r="D13" t="s">
        <v>381</v>
      </c>
      <c r="E13" t="s">
        <v>381</v>
      </c>
      <c r="F13" t="s">
        <v>381</v>
      </c>
      <c r="G13" t="s">
        <v>381</v>
      </c>
      <c r="H13" t="s">
        <v>381</v>
      </c>
    </row>
    <row r="14" spans="1:8" x14ac:dyDescent="0.4">
      <c r="B14">
        <v>45638</v>
      </c>
      <c r="C14" t="s">
        <v>381</v>
      </c>
      <c r="D14" t="s">
        <v>381</v>
      </c>
      <c r="E14" t="s">
        <v>381</v>
      </c>
      <c r="F14" t="s">
        <v>381</v>
      </c>
      <c r="G14" t="s">
        <v>381</v>
      </c>
      <c r="H14" t="s">
        <v>381</v>
      </c>
    </row>
    <row r="15" spans="1:8" x14ac:dyDescent="0.4">
      <c r="B15">
        <v>45639</v>
      </c>
      <c r="C15" t="s">
        <v>381</v>
      </c>
      <c r="D15" t="s">
        <v>381</v>
      </c>
      <c r="E15" t="s">
        <v>381</v>
      </c>
      <c r="F15" t="s">
        <v>381</v>
      </c>
      <c r="G15" t="s">
        <v>381</v>
      </c>
      <c r="H15" t="s">
        <v>381</v>
      </c>
    </row>
    <row r="16" spans="1:8" x14ac:dyDescent="0.4">
      <c r="B16">
        <v>45640</v>
      </c>
      <c r="C16" t="s">
        <v>381</v>
      </c>
      <c r="D16" t="s">
        <v>381</v>
      </c>
      <c r="E16" t="s">
        <v>381</v>
      </c>
      <c r="F16" t="s">
        <v>381</v>
      </c>
      <c r="G16" t="s">
        <v>381</v>
      </c>
      <c r="H16" t="s">
        <v>381</v>
      </c>
    </row>
    <row r="17" spans="2:8" x14ac:dyDescent="0.4">
      <c r="B17">
        <v>45641</v>
      </c>
      <c r="C17" t="s">
        <v>381</v>
      </c>
      <c r="D17" t="s">
        <v>381</v>
      </c>
      <c r="E17" t="s">
        <v>381</v>
      </c>
      <c r="F17" t="s">
        <v>381</v>
      </c>
      <c r="G17" t="s">
        <v>381</v>
      </c>
      <c r="H17" t="s">
        <v>381</v>
      </c>
    </row>
    <row r="18" spans="2:8" x14ac:dyDescent="0.4">
      <c r="B18">
        <v>45642</v>
      </c>
      <c r="C18" t="s">
        <v>381</v>
      </c>
      <c r="D18" t="s">
        <v>381</v>
      </c>
      <c r="E18" t="s">
        <v>381</v>
      </c>
      <c r="F18" t="s">
        <v>381</v>
      </c>
      <c r="G18" t="s">
        <v>381</v>
      </c>
      <c r="H18" t="s">
        <v>381</v>
      </c>
    </row>
    <row r="19" spans="2:8" x14ac:dyDescent="0.4">
      <c r="B19">
        <v>45643</v>
      </c>
      <c r="C19" t="s">
        <v>381</v>
      </c>
      <c r="D19" t="s">
        <v>381</v>
      </c>
      <c r="E19" t="s">
        <v>381</v>
      </c>
      <c r="F19" t="s">
        <v>381</v>
      </c>
      <c r="G19" t="s">
        <v>381</v>
      </c>
      <c r="H19" t="s">
        <v>381</v>
      </c>
    </row>
    <row r="20" spans="2:8" x14ac:dyDescent="0.4">
      <c r="B20">
        <v>45644</v>
      </c>
      <c r="C20" t="s">
        <v>381</v>
      </c>
      <c r="D20" t="s">
        <v>381</v>
      </c>
      <c r="E20" t="s">
        <v>381</v>
      </c>
      <c r="F20" t="s">
        <v>381</v>
      </c>
      <c r="G20" t="s">
        <v>381</v>
      </c>
      <c r="H20" t="s">
        <v>381</v>
      </c>
    </row>
    <row r="21" spans="2:8" x14ac:dyDescent="0.4">
      <c r="B21">
        <v>45645</v>
      </c>
      <c r="C21" t="s">
        <v>381</v>
      </c>
      <c r="D21" t="s">
        <v>381</v>
      </c>
      <c r="E21" t="s">
        <v>381</v>
      </c>
      <c r="F21" t="s">
        <v>381</v>
      </c>
      <c r="G21" t="s">
        <v>381</v>
      </c>
      <c r="H21" t="s">
        <v>381</v>
      </c>
    </row>
    <row r="22" spans="2:8" x14ac:dyDescent="0.4">
      <c r="B22">
        <v>45646</v>
      </c>
      <c r="C22" t="s">
        <v>381</v>
      </c>
      <c r="D22" t="s">
        <v>381</v>
      </c>
      <c r="E22" t="s">
        <v>381</v>
      </c>
      <c r="F22" t="s">
        <v>381</v>
      </c>
      <c r="G22" t="s">
        <v>381</v>
      </c>
      <c r="H22" t="s">
        <v>381</v>
      </c>
    </row>
    <row r="23" spans="2:8" x14ac:dyDescent="0.4">
      <c r="B23">
        <v>45647</v>
      </c>
      <c r="C23" t="s">
        <v>381</v>
      </c>
      <c r="D23" t="s">
        <v>381</v>
      </c>
      <c r="E23" t="s">
        <v>381</v>
      </c>
      <c r="F23" t="s">
        <v>381</v>
      </c>
      <c r="G23" t="s">
        <v>381</v>
      </c>
      <c r="H23" t="s">
        <v>381</v>
      </c>
    </row>
    <row r="24" spans="2:8" x14ac:dyDescent="0.4">
      <c r="B24">
        <v>45648</v>
      </c>
      <c r="C24" t="s">
        <v>381</v>
      </c>
      <c r="D24" t="s">
        <v>381</v>
      </c>
      <c r="E24" t="s">
        <v>381</v>
      </c>
      <c r="F24" t="s">
        <v>381</v>
      </c>
      <c r="G24" t="s">
        <v>381</v>
      </c>
      <c r="H24" t="s">
        <v>381</v>
      </c>
    </row>
    <row r="25" spans="2:8" x14ac:dyDescent="0.4">
      <c r="B25">
        <v>45649</v>
      </c>
      <c r="C25" t="s">
        <v>381</v>
      </c>
      <c r="D25" t="s">
        <v>381</v>
      </c>
      <c r="E25" t="s">
        <v>381</v>
      </c>
      <c r="F25" t="s">
        <v>381</v>
      </c>
      <c r="G25" t="s">
        <v>381</v>
      </c>
      <c r="H25" t="s">
        <v>381</v>
      </c>
    </row>
    <row r="26" spans="2:8" x14ac:dyDescent="0.4">
      <c r="B26">
        <v>45650</v>
      </c>
      <c r="C26" t="s">
        <v>381</v>
      </c>
      <c r="D26" t="s">
        <v>381</v>
      </c>
      <c r="E26" t="s">
        <v>381</v>
      </c>
      <c r="F26" t="s">
        <v>381</v>
      </c>
      <c r="G26" t="s">
        <v>381</v>
      </c>
      <c r="H26" t="s">
        <v>381</v>
      </c>
    </row>
    <row r="27" spans="2:8" x14ac:dyDescent="0.4">
      <c r="B27">
        <v>45651</v>
      </c>
      <c r="C27" t="s">
        <v>381</v>
      </c>
      <c r="D27" t="s">
        <v>381</v>
      </c>
      <c r="E27" t="s">
        <v>381</v>
      </c>
      <c r="F27" t="s">
        <v>381</v>
      </c>
      <c r="G27" t="s">
        <v>381</v>
      </c>
      <c r="H27" t="s">
        <v>381</v>
      </c>
    </row>
    <row r="28" spans="2:8" x14ac:dyDescent="0.4">
      <c r="B28">
        <v>45652</v>
      </c>
      <c r="C28" t="s">
        <v>381</v>
      </c>
      <c r="D28" t="s">
        <v>381</v>
      </c>
      <c r="E28" t="s">
        <v>381</v>
      </c>
      <c r="F28" t="s">
        <v>381</v>
      </c>
      <c r="G28" t="s">
        <v>381</v>
      </c>
      <c r="H28" t="s">
        <v>381</v>
      </c>
    </row>
    <row r="29" spans="2:8" x14ac:dyDescent="0.4">
      <c r="B29">
        <v>45653</v>
      </c>
      <c r="C29" t="s">
        <v>381</v>
      </c>
      <c r="D29" t="s">
        <v>381</v>
      </c>
      <c r="E29" t="s">
        <v>381</v>
      </c>
      <c r="F29" t="s">
        <v>381</v>
      </c>
      <c r="G29" t="s">
        <v>381</v>
      </c>
      <c r="H29" t="s">
        <v>381</v>
      </c>
    </row>
    <row r="30" spans="2:8" x14ac:dyDescent="0.4">
      <c r="B30">
        <v>45654</v>
      </c>
      <c r="C30" t="s">
        <v>381</v>
      </c>
      <c r="D30" t="s">
        <v>381</v>
      </c>
      <c r="E30" t="s">
        <v>381</v>
      </c>
      <c r="F30" t="s">
        <v>381</v>
      </c>
      <c r="G30" t="s">
        <v>381</v>
      </c>
      <c r="H30" t="s">
        <v>381</v>
      </c>
    </row>
    <row r="31" spans="2:8" x14ac:dyDescent="0.4">
      <c r="B31">
        <v>45655</v>
      </c>
      <c r="C31" t="s">
        <v>381</v>
      </c>
      <c r="D31" t="s">
        <v>381</v>
      </c>
      <c r="E31" t="s">
        <v>381</v>
      </c>
      <c r="F31" t="s">
        <v>381</v>
      </c>
      <c r="G31" t="s">
        <v>381</v>
      </c>
      <c r="H31" t="s">
        <v>381</v>
      </c>
    </row>
    <row r="32" spans="2:8" x14ac:dyDescent="0.4">
      <c r="B32">
        <v>45656</v>
      </c>
      <c r="C32" t="s">
        <v>381</v>
      </c>
      <c r="D32" t="s">
        <v>381</v>
      </c>
      <c r="E32" t="s">
        <v>381</v>
      </c>
      <c r="F32" t="s">
        <v>381</v>
      </c>
      <c r="G32" t="s">
        <v>381</v>
      </c>
      <c r="H32" t="s">
        <v>381</v>
      </c>
    </row>
    <row r="33" spans="2:8" x14ac:dyDescent="0.4">
      <c r="B33">
        <v>45657</v>
      </c>
      <c r="C33" t="s">
        <v>381</v>
      </c>
      <c r="D33" t="s">
        <v>381</v>
      </c>
      <c r="E33" t="s">
        <v>381</v>
      </c>
      <c r="F33" t="s">
        <v>381</v>
      </c>
      <c r="G33" t="s">
        <v>381</v>
      </c>
      <c r="H33" t="s">
        <v>381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31" t="s">
        <v>229</v>
      </c>
      <c r="C2" s="232"/>
      <c r="D2" s="230" t="s">
        <v>314</v>
      </c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t="s">
        <v>234</v>
      </c>
      <c r="S2" t="s">
        <v>236</v>
      </c>
      <c r="T2" s="230" t="s">
        <v>243</v>
      </c>
      <c r="U2" s="230"/>
      <c r="V2" s="230"/>
      <c r="W2" s="230"/>
      <c r="X2" s="230"/>
      <c r="Y2" s="230"/>
      <c r="Z2" s="230"/>
      <c r="AA2" t="s">
        <v>248</v>
      </c>
      <c r="AR2" s="230" t="s">
        <v>264</v>
      </c>
      <c r="AS2" s="230"/>
      <c r="AT2" s="230"/>
      <c r="AU2" s="2" t="s">
        <v>269</v>
      </c>
      <c r="AV2" s="2" t="s">
        <v>271</v>
      </c>
      <c r="AW2" s="2" t="s">
        <v>273</v>
      </c>
      <c r="AX2" s="2" t="s">
        <v>274</v>
      </c>
      <c r="AY2" s="230" t="s">
        <v>277</v>
      </c>
      <c r="AZ2" s="230"/>
      <c r="BA2" s="2" t="s">
        <v>279</v>
      </c>
      <c r="BB2" s="2" t="s">
        <v>281</v>
      </c>
      <c r="BC2" s="2" t="s">
        <v>283</v>
      </c>
      <c r="BD2" s="230" t="s">
        <v>286</v>
      </c>
      <c r="BE2" s="230"/>
      <c r="BF2" s="230"/>
      <c r="BG2" s="230"/>
      <c r="BH2" s="230"/>
      <c r="BI2" s="2" t="s">
        <v>295</v>
      </c>
      <c r="BJ2" s="230" t="s">
        <v>297</v>
      </c>
      <c r="BK2" s="230"/>
      <c r="BL2" s="230" t="s">
        <v>300</v>
      </c>
      <c r="BM2" s="230"/>
      <c r="BN2" s="230"/>
      <c r="BO2" s="230"/>
      <c r="BP2" s="2" t="s">
        <v>304</v>
      </c>
      <c r="BQ2" s="2" t="s">
        <v>307</v>
      </c>
      <c r="BR2" s="2" t="s">
        <v>308</v>
      </c>
      <c r="BS2" s="2" t="s">
        <v>311</v>
      </c>
      <c r="BT2" s="230" t="s">
        <v>312</v>
      </c>
      <c r="BU2" s="230"/>
      <c r="BV2" t="s">
        <v>313</v>
      </c>
      <c r="BW2" t="s">
        <v>332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56" t="s">
        <v>359</v>
      </c>
      <c r="CA3" s="157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31" t="s">
        <v>229</v>
      </c>
      <c r="C2" s="232"/>
      <c r="D2" s="230" t="s">
        <v>314</v>
      </c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t="s">
        <v>234</v>
      </c>
      <c r="S2" t="s">
        <v>236</v>
      </c>
      <c r="T2" s="230" t="s">
        <v>243</v>
      </c>
      <c r="U2" s="230"/>
      <c r="V2" s="230"/>
      <c r="W2" s="230"/>
      <c r="X2" s="230"/>
      <c r="Y2" s="230"/>
      <c r="Z2" s="230"/>
      <c r="AA2" t="s">
        <v>248</v>
      </c>
      <c r="AR2" s="230" t="s">
        <v>264</v>
      </c>
      <c r="AS2" s="230"/>
      <c r="AT2" s="230"/>
      <c r="AU2" s="2" t="s">
        <v>269</v>
      </c>
      <c r="AV2" s="2" t="s">
        <v>271</v>
      </c>
      <c r="AW2" s="2" t="s">
        <v>273</v>
      </c>
      <c r="AX2" s="2" t="s">
        <v>274</v>
      </c>
      <c r="AY2" s="230" t="s">
        <v>277</v>
      </c>
      <c r="AZ2" s="230"/>
      <c r="BA2" s="2" t="s">
        <v>279</v>
      </c>
      <c r="BB2" s="2" t="s">
        <v>281</v>
      </c>
      <c r="BC2" s="2" t="s">
        <v>283</v>
      </c>
      <c r="BD2" s="230" t="s">
        <v>286</v>
      </c>
      <c r="BE2" s="230"/>
      <c r="BF2" s="230"/>
      <c r="BG2" s="230"/>
      <c r="BH2" s="230"/>
      <c r="BI2" s="2" t="s">
        <v>295</v>
      </c>
      <c r="BJ2" s="230" t="s">
        <v>297</v>
      </c>
      <c r="BK2" s="230"/>
      <c r="BL2" s="230" t="s">
        <v>300</v>
      </c>
      <c r="BM2" s="230"/>
      <c r="BN2" s="230"/>
      <c r="BO2" s="230"/>
      <c r="BP2" s="2" t="s">
        <v>304</v>
      </c>
      <c r="BQ2" s="2" t="s">
        <v>307</v>
      </c>
      <c r="BR2" s="2" t="s">
        <v>308</v>
      </c>
      <c r="BS2" s="2" t="s">
        <v>311</v>
      </c>
      <c r="BT2" s="230" t="s">
        <v>312</v>
      </c>
      <c r="BU2" s="230"/>
      <c r="BV2" t="s">
        <v>313</v>
      </c>
      <c r="BW2" t="s">
        <v>332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56" t="s">
        <v>359</v>
      </c>
      <c r="CA3" s="157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31" t="s">
        <v>229</v>
      </c>
      <c r="C2" s="232"/>
      <c r="D2" s="230" t="s">
        <v>314</v>
      </c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t="s">
        <v>234</v>
      </c>
      <c r="S2" t="s">
        <v>236</v>
      </c>
      <c r="T2" s="230" t="s">
        <v>243</v>
      </c>
      <c r="U2" s="230"/>
      <c r="V2" s="230"/>
      <c r="W2" s="230"/>
      <c r="X2" s="230"/>
      <c r="Y2" s="230"/>
      <c r="Z2" s="230"/>
      <c r="AA2" t="s">
        <v>248</v>
      </c>
      <c r="AR2" s="230" t="s">
        <v>264</v>
      </c>
      <c r="AS2" s="230"/>
      <c r="AT2" s="230"/>
      <c r="AU2" s="2" t="s">
        <v>269</v>
      </c>
      <c r="AV2" s="2" t="s">
        <v>271</v>
      </c>
      <c r="AW2" s="2" t="s">
        <v>273</v>
      </c>
      <c r="AX2" s="2" t="s">
        <v>274</v>
      </c>
      <c r="AY2" s="230" t="s">
        <v>277</v>
      </c>
      <c r="AZ2" s="230"/>
      <c r="BA2" s="2" t="s">
        <v>279</v>
      </c>
      <c r="BB2" s="2" t="s">
        <v>281</v>
      </c>
      <c r="BC2" s="2" t="s">
        <v>283</v>
      </c>
      <c r="BD2" s="230" t="s">
        <v>286</v>
      </c>
      <c r="BE2" s="230"/>
      <c r="BF2" s="230"/>
      <c r="BG2" s="230"/>
      <c r="BH2" s="230"/>
      <c r="BI2" s="2" t="s">
        <v>295</v>
      </c>
      <c r="BJ2" s="230" t="s">
        <v>297</v>
      </c>
      <c r="BK2" s="230"/>
      <c r="BL2" s="230" t="s">
        <v>300</v>
      </c>
      <c r="BM2" s="230"/>
      <c r="BN2" s="230"/>
      <c r="BO2" s="230"/>
      <c r="BP2" s="2" t="s">
        <v>304</v>
      </c>
      <c r="BQ2" s="2" t="s">
        <v>307</v>
      </c>
      <c r="BR2" s="2" t="s">
        <v>308</v>
      </c>
      <c r="BS2" s="2" t="s">
        <v>311</v>
      </c>
      <c r="BT2" s="230" t="s">
        <v>312</v>
      </c>
      <c r="BU2" s="230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56" t="s">
        <v>359</v>
      </c>
      <c r="CA3" s="157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31" t="s">
        <v>229</v>
      </c>
      <c r="C2" s="232"/>
      <c r="D2" s="230" t="s">
        <v>314</v>
      </c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t="s">
        <v>234</v>
      </c>
      <c r="S2" t="s">
        <v>236</v>
      </c>
      <c r="T2" s="230" t="s">
        <v>243</v>
      </c>
      <c r="U2" s="230"/>
      <c r="V2" s="230"/>
      <c r="W2" s="230"/>
      <c r="X2" s="230"/>
      <c r="Y2" s="230"/>
      <c r="Z2" s="230"/>
      <c r="AA2" t="s">
        <v>248</v>
      </c>
      <c r="AR2" s="230" t="s">
        <v>264</v>
      </c>
      <c r="AS2" s="230"/>
      <c r="AT2" s="230"/>
      <c r="AU2" s="2" t="s">
        <v>269</v>
      </c>
      <c r="AV2" s="2" t="s">
        <v>271</v>
      </c>
      <c r="AW2" s="2" t="s">
        <v>273</v>
      </c>
      <c r="AX2" s="2" t="s">
        <v>274</v>
      </c>
      <c r="AY2" s="230" t="s">
        <v>277</v>
      </c>
      <c r="AZ2" s="230"/>
      <c r="BA2" s="2" t="s">
        <v>279</v>
      </c>
      <c r="BB2" s="2" t="s">
        <v>281</v>
      </c>
      <c r="BC2" s="2" t="s">
        <v>283</v>
      </c>
      <c r="BD2" s="230" t="s">
        <v>286</v>
      </c>
      <c r="BE2" s="230"/>
      <c r="BF2" s="230"/>
      <c r="BG2" s="230"/>
      <c r="BH2" s="230"/>
      <c r="BI2" s="2" t="s">
        <v>295</v>
      </c>
      <c r="BJ2" s="230" t="s">
        <v>297</v>
      </c>
      <c r="BK2" s="230"/>
      <c r="BL2" s="230" t="s">
        <v>300</v>
      </c>
      <c r="BM2" s="230"/>
      <c r="BN2" s="230"/>
      <c r="BO2" s="230"/>
      <c r="BP2" s="2" t="s">
        <v>304</v>
      </c>
      <c r="BQ2" s="2" t="s">
        <v>307</v>
      </c>
      <c r="BR2" s="2" t="s">
        <v>308</v>
      </c>
      <c r="BS2" s="2" t="s">
        <v>311</v>
      </c>
      <c r="BT2" s="230" t="s">
        <v>312</v>
      </c>
      <c r="BU2" s="230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56" t="s">
        <v>359</v>
      </c>
      <c r="CA3" s="157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31" t="s">
        <v>229</v>
      </c>
      <c r="C2" s="232"/>
      <c r="D2" s="230" t="s">
        <v>314</v>
      </c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t="s">
        <v>234</v>
      </c>
      <c r="S2" t="s">
        <v>236</v>
      </c>
      <c r="T2" s="230" t="s">
        <v>243</v>
      </c>
      <c r="U2" s="230"/>
      <c r="V2" s="230"/>
      <c r="W2" s="230"/>
      <c r="X2" s="230"/>
      <c r="Y2" s="230"/>
      <c r="Z2" s="230"/>
      <c r="AA2" t="s">
        <v>248</v>
      </c>
      <c r="AR2" s="230" t="s">
        <v>264</v>
      </c>
      <c r="AS2" s="230"/>
      <c r="AT2" s="230"/>
      <c r="AU2" s="2" t="s">
        <v>269</v>
      </c>
      <c r="AV2" s="2" t="s">
        <v>271</v>
      </c>
      <c r="AW2" s="2" t="s">
        <v>273</v>
      </c>
      <c r="AX2" s="2" t="s">
        <v>274</v>
      </c>
      <c r="AY2" s="230" t="s">
        <v>277</v>
      </c>
      <c r="AZ2" s="230"/>
      <c r="BA2" s="2" t="s">
        <v>279</v>
      </c>
      <c r="BB2" s="2" t="s">
        <v>281</v>
      </c>
      <c r="BC2" s="2" t="s">
        <v>283</v>
      </c>
      <c r="BD2" s="230" t="s">
        <v>286</v>
      </c>
      <c r="BE2" s="230"/>
      <c r="BF2" s="230"/>
      <c r="BG2" s="230"/>
      <c r="BH2" s="230"/>
      <c r="BI2" s="2" t="s">
        <v>295</v>
      </c>
      <c r="BJ2" s="230" t="s">
        <v>297</v>
      </c>
      <c r="BK2" s="230"/>
      <c r="BL2" s="230" t="s">
        <v>300</v>
      </c>
      <c r="BM2" s="230"/>
      <c r="BN2" s="230"/>
      <c r="BO2" s="230"/>
      <c r="BP2" s="2" t="s">
        <v>304</v>
      </c>
      <c r="BQ2" s="2" t="s">
        <v>307</v>
      </c>
      <c r="BR2" s="2" t="s">
        <v>308</v>
      </c>
      <c r="BS2" s="2" t="s">
        <v>311</v>
      </c>
      <c r="BT2" s="230" t="s">
        <v>312</v>
      </c>
      <c r="BU2" s="230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56" t="s">
        <v>359</v>
      </c>
      <c r="CA3" s="157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31" t="s">
        <v>229</v>
      </c>
      <c r="C2" s="232"/>
      <c r="D2" s="230" t="s">
        <v>314</v>
      </c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t="s">
        <v>234</v>
      </c>
      <c r="S2" t="s">
        <v>236</v>
      </c>
      <c r="T2" s="230" t="s">
        <v>243</v>
      </c>
      <c r="U2" s="230"/>
      <c r="V2" s="230"/>
      <c r="W2" s="230"/>
      <c r="X2" s="230"/>
      <c r="Y2" s="230"/>
      <c r="Z2" s="230"/>
      <c r="AA2" t="s">
        <v>248</v>
      </c>
      <c r="AR2" s="230" t="s">
        <v>264</v>
      </c>
      <c r="AS2" s="230"/>
      <c r="AT2" s="230"/>
      <c r="AU2" s="2" t="s">
        <v>269</v>
      </c>
      <c r="AV2" s="2" t="s">
        <v>271</v>
      </c>
      <c r="AW2" s="2" t="s">
        <v>273</v>
      </c>
      <c r="AX2" s="2" t="s">
        <v>274</v>
      </c>
      <c r="AY2" s="230" t="s">
        <v>277</v>
      </c>
      <c r="AZ2" s="230"/>
      <c r="BA2" s="2" t="s">
        <v>279</v>
      </c>
      <c r="BB2" s="2" t="s">
        <v>281</v>
      </c>
      <c r="BC2" s="2" t="s">
        <v>283</v>
      </c>
      <c r="BD2" s="230" t="s">
        <v>286</v>
      </c>
      <c r="BE2" s="230"/>
      <c r="BF2" s="230"/>
      <c r="BG2" s="230"/>
      <c r="BH2" s="230"/>
      <c r="BI2" s="2" t="s">
        <v>295</v>
      </c>
      <c r="BJ2" s="230" t="s">
        <v>297</v>
      </c>
      <c r="BK2" s="230"/>
      <c r="BL2" s="230" t="s">
        <v>300</v>
      </c>
      <c r="BM2" s="230"/>
      <c r="BN2" s="230"/>
      <c r="BO2" s="230"/>
      <c r="BP2" s="2" t="s">
        <v>304</v>
      </c>
      <c r="BQ2" s="2" t="s">
        <v>307</v>
      </c>
      <c r="BR2" s="2" t="s">
        <v>308</v>
      </c>
      <c r="BS2" s="2" t="s">
        <v>311</v>
      </c>
      <c r="BT2" s="230" t="s">
        <v>312</v>
      </c>
      <c r="BU2" s="230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56" t="s">
        <v>359</v>
      </c>
      <c r="CA3" s="157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cnt_野入</vt:lpstr>
      <vt:lpstr>cnt_山の駅</vt:lpstr>
      <vt:lpstr>cnt_小田木</vt:lpstr>
      <vt:lpstr>cnt_田津原</vt:lpstr>
      <vt:lpstr>cnt_押川</vt:lpstr>
      <vt:lpstr>cnt_川手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2021-04-27T10:06:28Z</cp:lastPrinted>
  <dcterms:created xsi:type="dcterms:W3CDTF">2020-11-06T01:25:08Z</dcterms:created>
  <dcterms:modified xsi:type="dcterms:W3CDTF">2025-03-17T05:55:15Z</dcterms:modified>
</cp:coreProperties>
</file>