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8D40B2E1-3604-4A1B-898A-2492AA711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<sst xmlns="http://schemas.openxmlformats.org/spreadsheetml/2006/main" count="2676" uniqueCount="415">
  <si>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</si>
  <si>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</si>
  <si>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</si>
  <si>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</si>
  <si>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</si>
  <si>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</si>
  <si>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</si>
  <si>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</si>
  <si>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</si>
  <si>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</si>
  <si>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</si>
  <si>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</si>
  <si>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</si>
  <si>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</si>
  <si>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</si>
  <si>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</si>
  <si>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</si>
  <si>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</si>
  <si>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</si>
  <si>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</si>
  <si>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</si>
  <si>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</si>
  <si>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</si>
  <si>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</si>
  <si>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</si>
  <si>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</si>
  <si>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</si>
  <si>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</si>
  <si>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</si>
  <si>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</si>
  <si>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</si>
  <si>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</si>
  <si>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</si>
  <si>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</si>
  <si>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</si>
  <si>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</si>
  <si>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</si>
  <si>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</si>
  <si>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</si>
  <si>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</si>
  <si>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</si>
  <si>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</si>
  <si>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</si>
  <si>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</si>
  <si>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</si>
  <si>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</si>
  <si>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</si>
  <si>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</si>
  <si>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</si>
  <si>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</si>
  <si>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</si>
  <si>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</si>
  <si>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</si>
  <si>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</si>
  <si>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</si>
  <si>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</si>
  <si>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</si>
  <si>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</si>
  <si>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</si>
  <si>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</si>
  <si>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</si>
  <si>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</si>
  <si>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</si>
  <si>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</si>
  <si>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</si>
  <si>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</si>
  <si>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</si>
  <si>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</si>
  <si>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</si>
  <si>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</si>
  <si>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</si>
  <si>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</si>
  <si>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</si>
  <si>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</si>
  <si>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</si>
  <si>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</si>
  <si>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</si>
  <si>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</si>
  <si>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</si>
  <si>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</si>
  <si>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</si>
  <si>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</si>
  <si>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</si>
  <si>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</si>
  <si>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</si>
  <si>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</si>
  <si>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</si>
  <si>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</si>
  <si>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</si>
  <si>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</si>
  <si>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</si>
  <si>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</si>
  <si>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</si>
  <si>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</si>
  <si>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</si>
  <si>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</si>
  <si>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</si>
  <si>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</si>
  <si>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</si>
  <si>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</si>
  <si>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</si>
  <si>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</si>
  <si>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</si>
  <si>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</si>
  <si>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</si>
  <si>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</si>
  <si>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</si>
  <si>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</si>
  <si>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</si>
  <si>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</si>
  <si>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</si>
  <si>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</si>
  <si>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</si>
  <si>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</si>
  <si>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</si>
  <si>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</si>
  <si>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</si>
  <si>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</si>
  <si>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</si>
  <si>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</si>
  <si>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</si>
  <si>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</si>
  <si>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</si>
  <si>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</si>
  <si>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</si>
  <si>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</si>
  <si>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</si>
  <si>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</si>
  <si>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</si>
  <si>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</si>
  <si>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</si>
  <si>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</si>
  <si>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</si>
  <si>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</si>
  <si>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</si>
  <si>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</si>
  <si>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</si>
  <si>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</si>
  <si>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</si>
  <si>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</si>
  <si>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</si>
  <si>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</si>
  <si>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</si>
  <si>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</si>
  <si>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</si>
  <si>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</si>
  <si>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</si>
  <si>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</si>
  <si>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</si>
  <si>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</si>
  <si>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</si>
  <si>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</si>
  <si>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</si>
  <si>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</si>
  <si>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</si>
  <si>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</si>
  <si>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</si>
  <si>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</si>
  <si>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</si>
  <si>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</si>
  <si>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</si>
  <si>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</si>
  <si>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</si>
  <si>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</si>
  <si>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</si>
  <si>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</si>
  <si>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</si>
  <si>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</si>
  <si>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</si>
  <si>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</si>
  <si>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</si>
  <si>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</si>
  <si>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</si>
  <si>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</si>
  <si>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</si>
  <si>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</si>
  <si>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</si>
  <si>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</si>
  <si>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</si>
  <si>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</si>
  <si>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</si>
  <si>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</si>
  <si>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</si>
  <si>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</si>
  <si>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</si>
  <si>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</si>
  <si>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</si>
  <si>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</si>
  <si>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</si>
  <si>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</si>
  <si>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</si>
  <si>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</si>
  <si>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</si>
  <si>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</si>
  <si>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</si>
  <si>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</si>
  <si>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</si>
  <si>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</si>
  <si>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</si>
  <si>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</si>
  <si>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</si>
  <si>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</si>
  <si>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</si>
  <si>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</si>
  <si>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</si>
  <si>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</si>
  <si>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</si>
  <si>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</si>
  <si>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</si>
  <si>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</si>
  <si>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</si>
  <si>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</si>
  <si>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</si>
  <si>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</si>
  <si>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</si>
  <si>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</si>
  <si>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</si>
  <si>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</si>
  <si>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</si>
  <si>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</si>
  <si>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</si>
  <si>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</si>
  <si>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</si>
  <si>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</si>
  <si>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</si>
  <si>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</si>
  <si>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</si>
  <si>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</si>
  <si>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</si>
  <si>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</si>
  <si>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</si>
  <si>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</si>
  <si>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</si>
  <si>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</si>
  <si>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</si>
  <si>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</si>
  <si>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</si>
  <si>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</si>
  <si>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</si>
  <si>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</si>
  <si>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</si>
  <si>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</si>
  <si>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</si>
  <si>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</si>
  <si>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</si>
  <si>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</si>
  <si>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</si>
  <si>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</si>
  <si>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</si>
  <si>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</si>
  <si>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</si>
  <si>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</si>
  <si>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</si>
  <si>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</si>
  <si>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</si>
  <si>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</si>
  <si>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</si>
  <si>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</si>
  <si>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</si>
  <si>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</si>
  <si>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</si>
  <si>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</si>
  <si>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</si>
  <si>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</si>
  <si>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</si>
  <si>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</si>
  <si>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</si>
  <si>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</si>
  <si>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</si>
  <si>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</si>
  <si>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</si>
  <si>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</si>
  <si>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</si>
  <si>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</si>
  <si>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</si>
  <si>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</si>
  <si>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</si>
  <si>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</si>
  <si>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</si>
  <si>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</si>
  <si>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</si>
  <si>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</si>
  <si>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</si>
  <si>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</si>
  <si>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</si>
  <si>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</si>
  <si>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</si>
  <si>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</si>
  <si>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</si>
  <si>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</si>
  <si>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</si>
  <si>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</si>
  <si>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</si>
  <si>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</si>
  <si>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</si>
  <si>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</si>
  <si>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</si>
  <si>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</si>
  <si>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</si>
  <si>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</si>
  <si>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</si>
  <si>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</si>
  <si>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</si>
  <si>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</si>
  <si>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</si>
  <si>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</si>
  <si>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</si>
  <si>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</si>
  <si>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</si>
  <si>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</si>
  <si>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</si>
  <si>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</si>
  <si>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</si>
  <si>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</si>
  <si>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</si>
  <si>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</si>
  <si>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</si>
  <si>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</si>
  <si>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</si>
  <si>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</si>
  <si>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</si>
  <si>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</si>
  <si>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</si>
  <si>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</si>
  <si>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</si>
  <si>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</si>
  <si>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</si>
  <si>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</si>
  <si>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</si>
  <si>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</si>
  <si>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</si>
  <si>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</si>
  <si>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</si>
  <si>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</si>
  <si>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</si>
  <si>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</si>
  <si>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</si>
  <si>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</si>
  <si>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</si>
  <si>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</si>
  <si>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</si>
  <si>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</si>
  <si>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</si>
  <si>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</si>
  <si>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</si>
  <si>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</si>
  <si>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</si>
  <si>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</si>
  <si>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</si>
  <si>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</si>
  <si>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</si>
  <si>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</si>
  <si>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</si>
  <si>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</si>
  <si>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</si>
  <si>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</si>
  <si>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</si>
  <si>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</si>
  <si>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</si>
  <si>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</si>
  <si>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</si>
  <si>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</si>
  <si>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</si>
  <si>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</si>
  <si>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</si>
  <si>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</si>
  <si>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</si>
  <si>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</si>
  <si>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</si>
  <si>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</si>
  <si>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</si>
  <si>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</si>
  <si>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</si>
  <si>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</si>
  <si>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</si>
  <si>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</si>
  <si>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</si>
  <si>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</si>
  <si>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</si>
  <si>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</si>
  <si>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</si>
  <si>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</si>
  <si>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</si>
  <si>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</si>
  <si>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</si>
  <si>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</si>
  <si>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</si>
  <si>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</si>
  <si>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</si>
  <si>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</si>
  <si>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晴/曇</t>
    <phoneticPr fontId="2"/>
  </si>
  <si>
    <t>晴</t>
    <phoneticPr fontId="2"/>
  </si>
  <si>
    <t>0.001未満</t>
  </si>
  <si>
    <t>0.0002未満</t>
  </si>
  <si>
    <t>0.1未満</t>
  </si>
  <si>
    <t>0.01未満</t>
  </si>
  <si>
    <t>2024/11/11</t>
  </si>
  <si>
    <t>11:23</t>
  </si>
  <si>
    <t>11:08</t>
  </si>
  <si>
    <t>11:45</t>
  </si>
  <si>
    <t>09:35</t>
  </si>
  <si>
    <t>10:42</t>
  </si>
  <si>
    <t>10:25</t>
  </si>
  <si>
    <t>0.0003未満</t>
  </si>
  <si>
    <t>0.005未満</t>
  </si>
  <si>
    <t>0.004未満</t>
  </si>
  <si>
    <t>0.05未満</t>
  </si>
  <si>
    <t>0.002未満</t>
  </si>
  <si>
    <t>0.008未満</t>
  </si>
  <si>
    <t>0.03未満</t>
  </si>
  <si>
    <t>0.02未満</t>
  </si>
  <si>
    <t>0.0005未満</t>
  </si>
  <si>
    <t>0.2未満</t>
  </si>
  <si>
    <t>異常なし</t>
  </si>
  <si>
    <t>0.5未満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</si>
</sst>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E33" sqref="E33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23">
        <f>EDATE(演算タグ!B1,-3)</f>
        <v>45505</v>
      </c>
      <c r="B2" s="223"/>
      <c r="C2" s="224">
        <f>演算タグ!B1</f>
        <v>45597</v>
      </c>
      <c r="D2" s="224"/>
    </row>
    <row r="3" spans="1:15" ht="10.15" customHeight="1" thickBot="1"/>
    <row r="4" spans="1:15" ht="11.1" customHeight="1">
      <c r="A4" s="35"/>
      <c r="B4" s="36"/>
      <c r="C4" s="37" t="s">
        <v>87</v>
      </c>
      <c r="D4" s="225" t="s">
        <v>348</v>
      </c>
      <c r="E4" s="219" t="s">
        <v>376</v>
      </c>
      <c r="F4" s="201" t="s">
        <v>374</v>
      </c>
      <c r="G4" s="201" t="s">
        <v>352</v>
      </c>
      <c r="H4" s="203" t="s">
        <v>353</v>
      </c>
      <c r="I4" s="201" t="s">
        <v>357</v>
      </c>
      <c r="J4" s="217"/>
      <c r="K4" s="201"/>
      <c r="L4" s="203"/>
      <c r="M4" s="201"/>
      <c r="N4" s="205"/>
      <c r="O4" s="207"/>
    </row>
    <row r="5" spans="1:15" ht="11.1" customHeight="1">
      <c r="A5" s="38"/>
      <c r="B5" s="39"/>
      <c r="C5" s="40"/>
      <c r="D5" s="226"/>
      <c r="E5" s="220"/>
      <c r="F5" s="202"/>
      <c r="G5" s="202"/>
      <c r="H5" s="204"/>
      <c r="I5" s="202"/>
      <c r="J5" s="218"/>
      <c r="K5" s="202"/>
      <c r="L5" s="204"/>
      <c r="M5" s="202"/>
      <c r="N5" s="206"/>
      <c r="O5" s="208"/>
    </row>
    <row r="6" spans="1:15" ht="11.1" customHeight="1">
      <c r="A6" s="38"/>
      <c r="B6" s="41"/>
      <c r="C6" s="42" t="s">
        <v>88</v>
      </c>
      <c r="D6" s="231" t="s">
        <v>350</v>
      </c>
      <c r="E6" s="215" t="s">
        <v>379</v>
      </c>
      <c r="F6" s="227" t="s">
        <v>375</v>
      </c>
      <c r="G6" s="227" t="s">
        <v>380</v>
      </c>
      <c r="H6" s="229" t="s">
        <v>355</v>
      </c>
      <c r="I6" s="227" t="s">
        <v>358</v>
      </c>
      <c r="J6" s="229"/>
      <c r="K6" s="227"/>
      <c r="L6" s="199"/>
      <c r="M6" s="213"/>
      <c r="N6" s="209"/>
      <c r="O6" s="211"/>
    </row>
    <row r="7" spans="1:15" ht="11.1" customHeight="1" thickBot="1">
      <c r="A7" s="45" t="s">
        <v>85</v>
      </c>
      <c r="B7" s="46" t="s">
        <v>86</v>
      </c>
      <c r="C7" s="47"/>
      <c r="D7" s="232"/>
      <c r="E7" s="216"/>
      <c r="F7" s="228"/>
      <c r="G7" s="228"/>
      <c r="H7" s="230"/>
      <c r="I7" s="228"/>
      <c r="J7" s="230"/>
      <c r="K7" s="228"/>
      <c r="L7" s="200"/>
      <c r="M7" s="214"/>
      <c r="N7" s="210"/>
      <c r="O7" s="212"/>
    </row>
    <row r="8" spans="1:1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2" t="s">
        <v>396</v>
      </c>
      <c r="E9" s="152" t="s">
        <v>396</v>
      </c>
      <c r="F9" s="152" t="s">
        <v>396</v>
      </c>
      <c r="G9" s="152" t="s">
        <v>396</v>
      </c>
      <c r="H9" s="152" t="s">
        <v>396</v>
      </c>
      <c r="I9" s="152" t="s">
        <v>396</v>
      </c>
      <c r="J9" s="152"/>
      <c r="K9" s="152"/>
      <c r="L9" s="152"/>
      <c r="M9" s="152"/>
      <c r="N9" s="185"/>
      <c r="O9" s="195"/>
    </row>
    <row r="10" spans="1:15" ht="11.1" customHeight="1">
      <c r="A10" s="63">
        <v>2</v>
      </c>
      <c r="B10" s="64" t="s">
        <v>81</v>
      </c>
      <c r="C10" s="65" t="s">
        <v>75</v>
      </c>
      <c r="D10" s="66" t="s">
        <v>397</v>
      </c>
      <c r="E10" s="68" t="s">
        <v>398</v>
      </c>
      <c r="F10" s="68" t="s">
        <v>399</v>
      </c>
      <c r="G10" s="68" t="s">
        <v>400</v>
      </c>
      <c r="H10" s="68" t="s">
        <v>401</v>
      </c>
      <c r="I10" s="68" t="s">
        <v>402</v>
      </c>
      <c r="J10" s="68"/>
      <c r="K10" s="68"/>
      <c r="L10" s="68"/>
      <c r="M10" s="68"/>
      <c r="N10" s="115"/>
      <c r="O10" s="153"/>
    </row>
    <row r="11" spans="1:15" ht="11.1" customHeight="1">
      <c r="A11" s="63">
        <v>3</v>
      </c>
      <c r="B11" s="64" t="s">
        <v>82</v>
      </c>
      <c r="C11" s="65" t="s">
        <v>75</v>
      </c>
      <c r="D11" s="66" t="s">
        <v>390</v>
      </c>
      <c r="E11" s="66" t="s">
        <v>390</v>
      </c>
      <c r="F11" s="66" t="s">
        <v>390</v>
      </c>
      <c r="G11" s="66" t="s">
        <v>390</v>
      </c>
      <c r="H11" s="66" t="s">
        <v>390</v>
      </c>
      <c r="I11" s="66" t="s">
        <v>390</v>
      </c>
      <c r="J11" s="68"/>
      <c r="K11" s="68"/>
      <c r="L11" s="68"/>
      <c r="M11" s="68"/>
      <c r="N11" s="115"/>
      <c r="O11" s="154"/>
    </row>
    <row r="12" spans="1:15" ht="11.1" customHeight="1">
      <c r="A12" s="63">
        <v>4</v>
      </c>
      <c r="B12" s="64" t="s">
        <v>83</v>
      </c>
      <c r="C12" s="65" t="s">
        <v>75</v>
      </c>
      <c r="D12" s="66" t="s">
        <v>391</v>
      </c>
      <c r="E12" s="66" t="s">
        <v>391</v>
      </c>
      <c r="F12" s="66" t="s">
        <v>391</v>
      </c>
      <c r="G12" s="66" t="s">
        <v>391</v>
      </c>
      <c r="H12" s="66" t="s">
        <v>391</v>
      </c>
      <c r="I12" s="66" t="s">
        <v>391</v>
      </c>
      <c r="J12" s="68"/>
      <c r="K12" s="68"/>
      <c r="L12" s="68"/>
      <c r="M12" s="68"/>
      <c r="N12" s="115"/>
      <c r="O12" s="154"/>
    </row>
    <row r="13" spans="1:15" ht="11.1" customHeight="1">
      <c r="A13" s="63">
        <v>5</v>
      </c>
      <c r="B13" s="64" t="s">
        <v>44</v>
      </c>
      <c r="C13" s="65" t="s">
        <v>84</v>
      </c>
      <c r="D13" s="69">
        <v>15.5</v>
      </c>
      <c r="E13" s="70">
        <v>17.399999999999999</v>
      </c>
      <c r="F13" s="70">
        <v>17.899999999999999</v>
      </c>
      <c r="G13" s="70">
        <v>16.8</v>
      </c>
      <c r="H13" s="70">
        <v>14.1</v>
      </c>
      <c r="I13" s="70">
        <v>17</v>
      </c>
      <c r="J13" s="70"/>
      <c r="K13" s="70"/>
      <c r="L13" s="70"/>
      <c r="M13" s="70"/>
      <c r="N13" s="186"/>
      <c r="O13" s="126"/>
    </row>
    <row r="14" spans="1:15" ht="11.1" customHeight="1" thickBot="1">
      <c r="A14" s="73">
        <v>6</v>
      </c>
      <c r="B14" s="74" t="s">
        <v>45</v>
      </c>
      <c r="C14" s="75" t="s">
        <v>84</v>
      </c>
      <c r="D14" s="76">
        <v>12.9</v>
      </c>
      <c r="E14" s="77">
        <v>18.399999999999999</v>
      </c>
      <c r="F14" s="77">
        <v>12</v>
      </c>
      <c r="G14" s="77">
        <v>16.399999999999999</v>
      </c>
      <c r="H14" s="77">
        <v>12.4</v>
      </c>
      <c r="I14" s="77">
        <v>18.3</v>
      </c>
      <c r="J14" s="77"/>
      <c r="K14" s="77"/>
      <c r="L14" s="77"/>
      <c r="M14" s="77"/>
      <c r="N14" s="187"/>
      <c r="O14" s="155"/>
    </row>
    <row r="15" spans="1:1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8"/>
      <c r="O16" s="161"/>
    </row>
    <row r="17" spans="1:1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/>
      <c r="K18" s="92"/>
      <c r="L18" s="92"/>
      <c r="M18" s="92"/>
      <c r="N18" s="189"/>
      <c r="O18" s="162"/>
    </row>
    <row r="19" spans="1:15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0"/>
      <c r="O19" s="163"/>
    </row>
    <row r="20" spans="1:15" ht="11.1" customHeight="1">
      <c r="A20" s="87">
        <v>5</v>
      </c>
      <c r="B20" s="64" t="s">
        <v>3</v>
      </c>
      <c r="C20" s="90" t="s">
        <v>78</v>
      </c>
      <c r="D20" s="96" t="s">
        <v>392</v>
      </c>
      <c r="E20" s="96" t="s">
        <v>392</v>
      </c>
      <c r="F20" s="96" t="s">
        <v>392</v>
      </c>
      <c r="G20" s="96" t="s">
        <v>392</v>
      </c>
      <c r="H20" s="96" t="s">
        <v>392</v>
      </c>
      <c r="I20" s="96" t="s">
        <v>392</v>
      </c>
      <c r="J20" s="96"/>
      <c r="K20" s="96"/>
      <c r="L20" s="96"/>
      <c r="M20" s="96"/>
      <c r="N20" s="191"/>
      <c r="O20" s="164"/>
    </row>
    <row r="21" spans="1:15" ht="11.1" customHeight="1">
      <c r="A21" s="87">
        <v>6</v>
      </c>
      <c r="B21" s="64" t="s">
        <v>4</v>
      </c>
      <c r="C21" s="90" t="s">
        <v>78</v>
      </c>
      <c r="D21" s="96" t="s">
        <v>392</v>
      </c>
      <c r="E21" s="96" t="s">
        <v>392</v>
      </c>
      <c r="F21" s="96" t="s">
        <v>392</v>
      </c>
      <c r="G21" s="96" t="s">
        <v>392</v>
      </c>
      <c r="H21" s="96" t="s">
        <v>392</v>
      </c>
      <c r="I21" s="96" t="s">
        <v>392</v>
      </c>
      <c r="J21" s="96"/>
      <c r="K21" s="96"/>
      <c r="L21" s="96"/>
      <c r="M21" s="96"/>
      <c r="N21" s="191"/>
      <c r="O21" s="164"/>
    </row>
    <row r="22" spans="1:15" ht="11.1" customHeight="1">
      <c r="A22" s="87">
        <v>7</v>
      </c>
      <c r="B22" s="64" t="s">
        <v>5</v>
      </c>
      <c r="C22" s="90" t="s">
        <v>78</v>
      </c>
      <c r="D22" s="96" t="s">
        <v>392</v>
      </c>
      <c r="E22" s="96" t="s">
        <v>392</v>
      </c>
      <c r="F22" s="96" t="s">
        <v>392</v>
      </c>
      <c r="G22" s="96" t="s">
        <v>392</v>
      </c>
      <c r="H22" s="96" t="s">
        <v>392</v>
      </c>
      <c r="I22" s="96" t="s">
        <v>392</v>
      </c>
      <c r="J22" s="96"/>
      <c r="K22" s="96"/>
      <c r="L22" s="96"/>
      <c r="M22" s="96"/>
      <c r="N22" s="191"/>
      <c r="O22" s="164"/>
    </row>
    <row r="23" spans="1:15" ht="11.1" customHeight="1">
      <c r="A23" s="87">
        <v>8</v>
      </c>
      <c r="B23" s="64" t="s">
        <v>6</v>
      </c>
      <c r="C23" s="90" t="s">
        <v>78</v>
      </c>
      <c r="D23" s="96" t="s">
        <v>404</v>
      </c>
      <c r="E23" s="96" t="s">
        <v>404</v>
      </c>
      <c r="F23" s="96" t="s">
        <v>404</v>
      </c>
      <c r="G23" s="96" t="s">
        <v>404</v>
      </c>
      <c r="H23" s="96" t="s">
        <v>404</v>
      </c>
      <c r="I23" s="96" t="s">
        <v>404</v>
      </c>
      <c r="J23" s="96"/>
      <c r="K23" s="96"/>
      <c r="L23" s="96"/>
      <c r="M23" s="96"/>
      <c r="N23" s="191"/>
      <c r="O23" s="164"/>
    </row>
    <row r="24" spans="1:15" ht="11.1" customHeight="1">
      <c r="A24" s="87">
        <v>9</v>
      </c>
      <c r="B24" s="64" t="s">
        <v>7</v>
      </c>
      <c r="C24" s="90" t="s">
        <v>78</v>
      </c>
      <c r="D24" s="96" t="s">
        <v>405</v>
      </c>
      <c r="E24" s="96" t="s">
        <v>405</v>
      </c>
      <c r="F24" s="96" t="s">
        <v>405</v>
      </c>
      <c r="G24" s="96" t="s">
        <v>405</v>
      </c>
      <c r="H24" s="96" t="s">
        <v>405</v>
      </c>
      <c r="I24" s="96" t="s">
        <v>405</v>
      </c>
      <c r="J24" s="96"/>
      <c r="K24" s="96"/>
      <c r="L24" s="96"/>
      <c r="M24" s="96"/>
      <c r="N24" s="191"/>
      <c r="O24" s="164"/>
    </row>
    <row r="25" spans="1:15" ht="11.1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1"/>
      <c r="O25" s="164"/>
    </row>
    <row r="26" spans="1:15" ht="11.1" customHeight="1">
      <c r="A26" s="87">
        <v>11</v>
      </c>
      <c r="B26" s="64" t="s">
        <v>9</v>
      </c>
      <c r="C26" s="90" t="s">
        <v>78</v>
      </c>
      <c r="D26" s="98">
        <v>0.09</v>
      </c>
      <c r="E26" s="98">
        <v>0.1</v>
      </c>
      <c r="F26" s="98">
        <v>0.19</v>
      </c>
      <c r="G26" s="98">
        <v>0.2</v>
      </c>
      <c r="H26" s="98">
        <v>0.35</v>
      </c>
      <c r="I26" s="98">
        <v>0.38</v>
      </c>
      <c r="J26" s="98"/>
      <c r="K26" s="98"/>
      <c r="L26" s="98"/>
      <c r="M26" s="98"/>
      <c r="N26" s="192"/>
      <c r="O26" s="165"/>
    </row>
    <row r="27" spans="1:15" ht="11.1" customHeight="1">
      <c r="A27" s="87">
        <v>12</v>
      </c>
      <c r="B27" s="64" t="s">
        <v>10</v>
      </c>
      <c r="C27" s="90" t="s">
        <v>78</v>
      </c>
      <c r="D27" s="98" t="s">
        <v>406</v>
      </c>
      <c r="E27" s="98" t="s">
        <v>406</v>
      </c>
      <c r="F27" s="98" t="s">
        <v>406</v>
      </c>
      <c r="G27" s="98" t="s">
        <v>406</v>
      </c>
      <c r="H27" s="98">
        <v>7.0000000000000007E-2</v>
      </c>
      <c r="I27" s="98">
        <v>0.06</v>
      </c>
      <c r="J27" s="98"/>
      <c r="K27" s="98"/>
      <c r="L27" s="98"/>
      <c r="M27" s="98"/>
      <c r="N27" s="192"/>
      <c r="O27" s="165"/>
    </row>
    <row r="28" spans="1:15" ht="11.1" customHeight="1">
      <c r="A28" s="87">
        <v>13</v>
      </c>
      <c r="B28" s="64" t="s">
        <v>11</v>
      </c>
      <c r="C28" s="90" t="s">
        <v>78</v>
      </c>
      <c r="D28" s="98" t="s">
        <v>395</v>
      </c>
      <c r="E28" s="98" t="s">
        <v>395</v>
      </c>
      <c r="F28" s="98" t="s">
        <v>395</v>
      </c>
      <c r="G28" s="98" t="s">
        <v>395</v>
      </c>
      <c r="H28" s="98" t="s">
        <v>395</v>
      </c>
      <c r="I28" s="98" t="s">
        <v>395</v>
      </c>
      <c r="J28" s="98"/>
      <c r="K28" s="98"/>
      <c r="L28" s="98"/>
      <c r="M28" s="98"/>
      <c r="N28" s="192"/>
      <c r="O28" s="165"/>
    </row>
    <row r="29" spans="1:15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89"/>
      <c r="O29" s="162"/>
    </row>
    <row r="30" spans="1:15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1"/>
      <c r="O30" s="164"/>
    </row>
    <row r="31" spans="1:15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1"/>
      <c r="O31" s="164"/>
    </row>
    <row r="32" spans="1:15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1"/>
      <c r="O32" s="164"/>
    </row>
    <row r="33" spans="1:15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1"/>
      <c r="O33" s="164"/>
    </row>
    <row r="34" spans="1:15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1"/>
      <c r="O34" s="164"/>
    </row>
    <row r="35" spans="1:15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1"/>
      <c r="O35" s="164"/>
    </row>
    <row r="36" spans="1:15" ht="11.1" customHeight="1">
      <c r="A36" s="87">
        <v>21</v>
      </c>
      <c r="B36" s="64" t="s">
        <v>17</v>
      </c>
      <c r="C36" s="90" t="s">
        <v>78</v>
      </c>
      <c r="D36" s="98">
        <v>0.09</v>
      </c>
      <c r="E36" s="98">
        <v>0.09</v>
      </c>
      <c r="F36" s="98">
        <v>7.0000000000000007E-2</v>
      </c>
      <c r="G36" s="98">
        <v>0.08</v>
      </c>
      <c r="H36" s="98">
        <v>0.08</v>
      </c>
      <c r="I36" s="98">
        <v>7.0000000000000007E-2</v>
      </c>
      <c r="J36" s="98"/>
      <c r="K36" s="98"/>
      <c r="L36" s="98"/>
      <c r="M36" s="98"/>
      <c r="N36" s="192"/>
      <c r="O36" s="165"/>
    </row>
    <row r="37" spans="1:15" ht="11.1" customHeight="1">
      <c r="A37" s="87">
        <v>22</v>
      </c>
      <c r="B37" s="64" t="s">
        <v>18</v>
      </c>
      <c r="C37" s="90" t="s">
        <v>78</v>
      </c>
      <c r="D37" s="96" t="s">
        <v>407</v>
      </c>
      <c r="E37" s="96" t="s">
        <v>407</v>
      </c>
      <c r="F37" s="96" t="s">
        <v>407</v>
      </c>
      <c r="G37" s="96" t="s">
        <v>407</v>
      </c>
      <c r="H37" s="96" t="s">
        <v>407</v>
      </c>
      <c r="I37" s="96" t="s">
        <v>407</v>
      </c>
      <c r="J37" s="96"/>
      <c r="K37" s="96"/>
      <c r="L37" s="96"/>
      <c r="M37" s="96"/>
      <c r="N37" s="191"/>
      <c r="O37" s="164"/>
    </row>
    <row r="38" spans="1:15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1"/>
      <c r="O38" s="164"/>
    </row>
    <row r="39" spans="1:15" ht="11.1" customHeight="1">
      <c r="A39" s="87">
        <v>24</v>
      </c>
      <c r="B39" s="64" t="s">
        <v>20</v>
      </c>
      <c r="C39" s="90" t="s">
        <v>78</v>
      </c>
      <c r="D39" s="96" t="s">
        <v>407</v>
      </c>
      <c r="E39" s="96" t="s">
        <v>407</v>
      </c>
      <c r="F39" s="96" t="s">
        <v>407</v>
      </c>
      <c r="G39" s="96" t="s">
        <v>407</v>
      </c>
      <c r="H39" s="96" t="s">
        <v>407</v>
      </c>
      <c r="I39" s="96" t="s">
        <v>407</v>
      </c>
      <c r="J39" s="96"/>
      <c r="K39" s="96"/>
      <c r="L39" s="96"/>
      <c r="M39" s="96"/>
      <c r="N39" s="191"/>
      <c r="O39" s="164"/>
    </row>
    <row r="40" spans="1:15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1"/>
      <c r="O40" s="164"/>
    </row>
    <row r="41" spans="1:15" ht="11.1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1"/>
      <c r="O41" s="164"/>
    </row>
    <row r="42" spans="1:15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1"/>
      <c r="O42" s="164"/>
    </row>
    <row r="43" spans="1:15" ht="11.1" customHeight="1">
      <c r="A43" s="87">
        <v>28</v>
      </c>
      <c r="B43" s="64" t="s">
        <v>24</v>
      </c>
      <c r="C43" s="90" t="s">
        <v>78</v>
      </c>
      <c r="D43" s="96" t="s">
        <v>407</v>
      </c>
      <c r="E43" s="96" t="s">
        <v>407</v>
      </c>
      <c r="F43" s="96" t="s">
        <v>407</v>
      </c>
      <c r="G43" s="96">
        <v>2E-3</v>
      </c>
      <c r="H43" s="96" t="s">
        <v>407</v>
      </c>
      <c r="I43" s="96">
        <v>3.0000000000000001E-3</v>
      </c>
      <c r="J43" s="96"/>
      <c r="K43" s="96"/>
      <c r="L43" s="96"/>
      <c r="M43" s="96"/>
      <c r="N43" s="191"/>
      <c r="O43" s="164"/>
    </row>
    <row r="44" spans="1:15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1"/>
      <c r="O44" s="164"/>
    </row>
    <row r="45" spans="1:15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1"/>
      <c r="O45" s="164"/>
    </row>
    <row r="46" spans="1:15" ht="11.1" customHeight="1">
      <c r="A46" s="87">
        <v>31</v>
      </c>
      <c r="B46" s="64" t="s">
        <v>27</v>
      </c>
      <c r="C46" s="90" t="s">
        <v>78</v>
      </c>
      <c r="D46" s="96" t="s">
        <v>408</v>
      </c>
      <c r="E46" s="96" t="s">
        <v>408</v>
      </c>
      <c r="F46" s="96" t="s">
        <v>408</v>
      </c>
      <c r="G46" s="96" t="s">
        <v>408</v>
      </c>
      <c r="H46" s="96" t="s">
        <v>408</v>
      </c>
      <c r="I46" s="96" t="s">
        <v>408</v>
      </c>
      <c r="J46" s="96"/>
      <c r="K46" s="96"/>
      <c r="L46" s="96"/>
      <c r="M46" s="96"/>
      <c r="N46" s="191"/>
      <c r="O46" s="164"/>
    </row>
    <row r="47" spans="1:15" ht="11.1" customHeight="1">
      <c r="A47" s="87">
        <v>32</v>
      </c>
      <c r="B47" s="64" t="s">
        <v>28</v>
      </c>
      <c r="C47" s="90" t="s">
        <v>78</v>
      </c>
      <c r="D47" s="96" t="s">
        <v>407</v>
      </c>
      <c r="E47" s="96">
        <v>8.0000000000000002E-3</v>
      </c>
      <c r="F47" s="96">
        <v>2E-3</v>
      </c>
      <c r="G47" s="96">
        <v>3.0000000000000001E-3</v>
      </c>
      <c r="H47" s="96" t="s">
        <v>407</v>
      </c>
      <c r="I47" s="96">
        <v>6.0000000000000001E-3</v>
      </c>
      <c r="J47" s="96"/>
      <c r="K47" s="96"/>
      <c r="L47" s="96"/>
      <c r="M47" s="96"/>
      <c r="N47" s="191"/>
      <c r="O47" s="164"/>
    </row>
    <row r="48" spans="1:15" ht="11.1" customHeight="1">
      <c r="A48" s="87">
        <v>33</v>
      </c>
      <c r="B48" s="64" t="s">
        <v>29</v>
      </c>
      <c r="C48" s="90" t="s">
        <v>78</v>
      </c>
      <c r="D48" s="98" t="s">
        <v>395</v>
      </c>
      <c r="E48" s="98" t="s">
        <v>395</v>
      </c>
      <c r="F48" s="98" t="s">
        <v>395</v>
      </c>
      <c r="G48" s="98">
        <v>0.01</v>
      </c>
      <c r="H48" s="98">
        <v>0.02</v>
      </c>
      <c r="I48" s="98">
        <v>0.02</v>
      </c>
      <c r="J48" s="98"/>
      <c r="K48" s="98"/>
      <c r="L48" s="98"/>
      <c r="M48" s="98"/>
      <c r="N48" s="192"/>
      <c r="O48" s="165"/>
    </row>
    <row r="49" spans="1:15" ht="11.1" customHeight="1">
      <c r="A49" s="87">
        <v>34</v>
      </c>
      <c r="B49" s="64" t="s">
        <v>30</v>
      </c>
      <c r="C49" s="90" t="s">
        <v>78</v>
      </c>
      <c r="D49" s="98" t="s">
        <v>409</v>
      </c>
      <c r="E49" s="98">
        <v>0.04</v>
      </c>
      <c r="F49" s="98" t="s">
        <v>409</v>
      </c>
      <c r="G49" s="98" t="s">
        <v>409</v>
      </c>
      <c r="H49" s="98" t="s">
        <v>409</v>
      </c>
      <c r="I49" s="98" t="s">
        <v>409</v>
      </c>
      <c r="J49" s="98"/>
      <c r="K49" s="98"/>
      <c r="L49" s="98"/>
      <c r="M49" s="98"/>
      <c r="N49" s="192"/>
      <c r="O49" s="165"/>
    </row>
    <row r="50" spans="1:15" ht="11.1" customHeight="1">
      <c r="A50" s="87">
        <v>35</v>
      </c>
      <c r="B50" s="64" t="s">
        <v>31</v>
      </c>
      <c r="C50" s="90" t="s">
        <v>78</v>
      </c>
      <c r="D50" s="96">
        <v>3.0000000000000001E-3</v>
      </c>
      <c r="E50" s="96" t="s">
        <v>407</v>
      </c>
      <c r="F50" s="96">
        <v>3.0000000000000001E-3</v>
      </c>
      <c r="G50" s="96">
        <v>2E-3</v>
      </c>
      <c r="H50" s="96" t="s">
        <v>407</v>
      </c>
      <c r="I50" s="96" t="s">
        <v>407</v>
      </c>
      <c r="J50" s="96"/>
      <c r="K50" s="96"/>
      <c r="L50" s="96"/>
      <c r="M50" s="96"/>
      <c r="N50" s="191"/>
      <c r="O50" s="164"/>
    </row>
    <row r="51" spans="1:15" ht="11.1" customHeight="1">
      <c r="A51" s="87">
        <v>36</v>
      </c>
      <c r="B51" s="64" t="s">
        <v>32</v>
      </c>
      <c r="C51" s="90" t="s">
        <v>78</v>
      </c>
      <c r="D51" s="70">
        <v>3.4</v>
      </c>
      <c r="E51" s="70">
        <v>3.2</v>
      </c>
      <c r="F51" s="70">
        <v>8</v>
      </c>
      <c r="G51" s="70">
        <v>6.1</v>
      </c>
      <c r="H51" s="70">
        <v>4</v>
      </c>
      <c r="I51" s="70">
        <v>4</v>
      </c>
      <c r="J51" s="70"/>
      <c r="K51" s="70"/>
      <c r="L51" s="70"/>
      <c r="M51" s="70"/>
      <c r="N51" s="186"/>
      <c r="O51" s="126"/>
    </row>
    <row r="52" spans="1:15" ht="11.1" customHeight="1">
      <c r="A52" s="87">
        <v>37</v>
      </c>
      <c r="B52" s="64" t="s">
        <v>34</v>
      </c>
      <c r="C52" s="90" t="s">
        <v>78</v>
      </c>
      <c r="D52" s="96" t="s">
        <v>392</v>
      </c>
      <c r="E52" s="96" t="s">
        <v>392</v>
      </c>
      <c r="F52" s="96" t="s">
        <v>392</v>
      </c>
      <c r="G52" s="96" t="s">
        <v>392</v>
      </c>
      <c r="H52" s="96">
        <v>3.0000000000000001E-3</v>
      </c>
      <c r="I52" s="96" t="s">
        <v>392</v>
      </c>
      <c r="J52" s="96"/>
      <c r="K52" s="96"/>
      <c r="L52" s="96"/>
      <c r="M52" s="96"/>
      <c r="N52" s="191"/>
      <c r="O52" s="164"/>
    </row>
    <row r="53" spans="1:15" ht="11.1" customHeight="1">
      <c r="A53" s="87">
        <v>38</v>
      </c>
      <c r="B53" s="64" t="s">
        <v>35</v>
      </c>
      <c r="C53" s="90" t="s">
        <v>78</v>
      </c>
      <c r="D53" s="70">
        <v>3.1</v>
      </c>
      <c r="E53" s="70">
        <v>3.1</v>
      </c>
      <c r="F53" s="70">
        <v>5.9</v>
      </c>
      <c r="G53" s="70">
        <v>4.9000000000000004</v>
      </c>
      <c r="H53" s="70">
        <v>2.2999999999999998</v>
      </c>
      <c r="I53" s="70">
        <v>2.4</v>
      </c>
      <c r="J53" s="70"/>
      <c r="K53" s="70"/>
      <c r="L53" s="70"/>
      <c r="M53" s="70"/>
      <c r="N53" s="186"/>
      <c r="O53" s="126"/>
    </row>
    <row r="54" spans="1:15" ht="11.1" customHeight="1">
      <c r="A54" s="87">
        <v>39</v>
      </c>
      <c r="B54" s="64" t="s">
        <v>36</v>
      </c>
      <c r="C54" s="90" t="s">
        <v>78</v>
      </c>
      <c r="D54" s="70">
        <v>5.5154981000000003</v>
      </c>
      <c r="E54" s="70">
        <v>8.4615145999999992</v>
      </c>
      <c r="F54" s="70">
        <v>5.0337725999999998</v>
      </c>
      <c r="G54" s="70">
        <v>5.7630470999999996</v>
      </c>
      <c r="H54" s="70">
        <v>12.181538399999999</v>
      </c>
      <c r="I54" s="70">
        <v>12.707653799999999</v>
      </c>
      <c r="J54" s="70"/>
      <c r="K54" s="70"/>
      <c r="L54" s="70"/>
      <c r="M54" s="70"/>
      <c r="N54" s="186"/>
      <c r="O54" s="126"/>
    </row>
    <row r="55" spans="1:15" ht="11.1" customHeight="1">
      <c r="A55" s="87">
        <v>40</v>
      </c>
      <c r="B55" s="64" t="s">
        <v>48</v>
      </c>
      <c r="C55" s="90" t="s">
        <v>78</v>
      </c>
      <c r="D55" s="68">
        <v>19</v>
      </c>
      <c r="E55" s="68">
        <v>24</v>
      </c>
      <c r="F55" s="68">
        <v>30</v>
      </c>
      <c r="G55" s="68">
        <v>25</v>
      </c>
      <c r="H55" s="68">
        <v>35</v>
      </c>
      <c r="I55" s="68">
        <v>40</v>
      </c>
      <c r="J55" s="68"/>
      <c r="K55" s="68"/>
      <c r="L55" s="68"/>
      <c r="M55" s="68"/>
      <c r="N55" s="115"/>
      <c r="O55" s="154"/>
    </row>
    <row r="56" spans="1:15" ht="11.1" customHeight="1">
      <c r="A56" s="87">
        <v>41</v>
      </c>
      <c r="B56" s="64" t="s">
        <v>37</v>
      </c>
      <c r="C56" s="90" t="s">
        <v>78</v>
      </c>
      <c r="D56" s="98" t="s">
        <v>410</v>
      </c>
      <c r="E56" s="98" t="s">
        <v>410</v>
      </c>
      <c r="F56" s="98" t="s">
        <v>410</v>
      </c>
      <c r="G56" s="98" t="s">
        <v>410</v>
      </c>
      <c r="H56" s="98" t="s">
        <v>410</v>
      </c>
      <c r="I56" s="98" t="s">
        <v>410</v>
      </c>
      <c r="J56" s="98"/>
      <c r="K56" s="98"/>
      <c r="L56" s="98"/>
      <c r="M56" s="98"/>
      <c r="N56" s="192"/>
      <c r="O56" s="165"/>
    </row>
    <row r="57" spans="1:15" ht="11.1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3"/>
      <c r="O57" s="166"/>
    </row>
    <row r="58" spans="1:15" ht="11.1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3"/>
      <c r="O58" s="166"/>
    </row>
    <row r="59" spans="1:15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1"/>
      <c r="O59" s="164"/>
    </row>
    <row r="60" spans="1:15" ht="11.1" customHeight="1">
      <c r="A60" s="87">
        <v>45</v>
      </c>
      <c r="B60" s="64" t="s">
        <v>40</v>
      </c>
      <c r="C60" s="90" t="s">
        <v>78</v>
      </c>
      <c r="D60" s="92" t="s">
        <v>411</v>
      </c>
      <c r="E60" s="92" t="s">
        <v>411</v>
      </c>
      <c r="F60" s="92" t="s">
        <v>411</v>
      </c>
      <c r="G60" s="92" t="s">
        <v>411</v>
      </c>
      <c r="H60" s="92" t="s">
        <v>411</v>
      </c>
      <c r="I60" s="92" t="s">
        <v>411</v>
      </c>
      <c r="J60" s="92"/>
      <c r="K60" s="92"/>
      <c r="L60" s="92"/>
      <c r="M60" s="92"/>
      <c r="N60" s="189"/>
      <c r="O60" s="162"/>
    </row>
    <row r="61" spans="1:15" ht="10.5" customHeight="1">
      <c r="A61" s="87">
        <v>46</v>
      </c>
      <c r="B61" s="64" t="s">
        <v>347</v>
      </c>
      <c r="C61" s="90" t="s">
        <v>78</v>
      </c>
      <c r="D61" s="70" t="s">
        <v>412</v>
      </c>
      <c r="E61" s="70" t="s">
        <v>412</v>
      </c>
      <c r="F61" s="70">
        <v>0.2</v>
      </c>
      <c r="G61" s="70">
        <v>0.2</v>
      </c>
      <c r="H61" s="70">
        <v>0.2</v>
      </c>
      <c r="I61" s="70">
        <v>0.2</v>
      </c>
      <c r="J61" s="70"/>
      <c r="K61" s="70"/>
      <c r="L61" s="70"/>
      <c r="M61" s="70"/>
      <c r="N61" s="186"/>
      <c r="O61" s="126"/>
    </row>
    <row r="62" spans="1:15" ht="11.1" customHeight="1">
      <c r="A62" s="87">
        <v>47</v>
      </c>
      <c r="B62" s="64" t="s">
        <v>72</v>
      </c>
      <c r="C62" s="103" t="s">
        <v>75</v>
      </c>
      <c r="D62" s="70">
        <v>7.6</v>
      </c>
      <c r="E62" s="70">
        <v>7.4</v>
      </c>
      <c r="F62" s="70">
        <v>7.4</v>
      </c>
      <c r="G62" s="70">
        <v>7.2</v>
      </c>
      <c r="H62" s="70">
        <v>7.1</v>
      </c>
      <c r="I62" s="70">
        <v>7.1</v>
      </c>
      <c r="J62" s="70"/>
      <c r="K62" s="70"/>
      <c r="L62" s="70"/>
      <c r="M62" s="70"/>
      <c r="N62" s="186"/>
      <c r="O62" s="126"/>
    </row>
    <row r="63" spans="1:15" ht="11.1" customHeight="1">
      <c r="A63" s="87">
        <v>48</v>
      </c>
      <c r="B63" s="64" t="s">
        <v>33</v>
      </c>
      <c r="C63" s="103" t="s">
        <v>75</v>
      </c>
      <c r="D63" s="68" t="s">
        <v>413</v>
      </c>
      <c r="E63" s="68" t="s">
        <v>413</v>
      </c>
      <c r="F63" s="68" t="s">
        <v>413</v>
      </c>
      <c r="G63" s="68" t="s">
        <v>413</v>
      </c>
      <c r="H63" s="68" t="s">
        <v>413</v>
      </c>
      <c r="I63" s="68" t="s">
        <v>413</v>
      </c>
      <c r="J63" s="68"/>
      <c r="K63" s="68"/>
      <c r="L63" s="68"/>
      <c r="M63" s="68"/>
      <c r="N63" s="115"/>
      <c r="O63" s="154"/>
    </row>
    <row r="64" spans="1:15" ht="11.1" customHeight="1">
      <c r="A64" s="87">
        <v>49</v>
      </c>
      <c r="B64" s="64" t="s">
        <v>41</v>
      </c>
      <c r="C64" s="103" t="s">
        <v>75</v>
      </c>
      <c r="D64" s="68" t="s">
        <v>413</v>
      </c>
      <c r="E64" s="68" t="s">
        <v>413</v>
      </c>
      <c r="F64" s="68" t="s">
        <v>413</v>
      </c>
      <c r="G64" s="68" t="s">
        <v>413</v>
      </c>
      <c r="H64" s="68" t="s">
        <v>413</v>
      </c>
      <c r="I64" s="68" t="s">
        <v>413</v>
      </c>
      <c r="J64" s="68"/>
      <c r="K64" s="68"/>
      <c r="L64" s="68"/>
      <c r="M64" s="68"/>
      <c r="N64" s="115"/>
      <c r="O64" s="154"/>
    </row>
    <row r="65" spans="1:15" ht="11.1" customHeight="1">
      <c r="A65" s="87">
        <v>50</v>
      </c>
      <c r="B65" s="64" t="s">
        <v>42</v>
      </c>
      <c r="C65" s="90" t="s">
        <v>79</v>
      </c>
      <c r="D65" s="70" t="s">
        <v>414</v>
      </c>
      <c r="E65" s="70">
        <v>0.5</v>
      </c>
      <c r="F65" s="70" t="s">
        <v>414</v>
      </c>
      <c r="G65" s="70" t="s">
        <v>414</v>
      </c>
      <c r="H65" s="70" t="s">
        <v>414</v>
      </c>
      <c r="I65" s="70" t="s">
        <v>414</v>
      </c>
      <c r="J65" s="70"/>
      <c r="K65" s="70"/>
      <c r="L65" s="70"/>
      <c r="M65" s="70"/>
      <c r="N65" s="186"/>
      <c r="O65" s="126"/>
    </row>
    <row r="66" spans="1:15" ht="11.1" customHeight="1" thickBot="1">
      <c r="A66" s="105">
        <v>51</v>
      </c>
      <c r="B66" s="106" t="s">
        <v>43</v>
      </c>
      <c r="C66" s="107" t="s">
        <v>79</v>
      </c>
      <c r="D66" s="109" t="s">
        <v>394</v>
      </c>
      <c r="E66" s="109" t="s">
        <v>394</v>
      </c>
      <c r="F66" s="109" t="s">
        <v>394</v>
      </c>
      <c r="G66" s="109" t="s">
        <v>394</v>
      </c>
      <c r="H66" s="109" t="s">
        <v>394</v>
      </c>
      <c r="I66" s="109" t="s">
        <v>394</v>
      </c>
      <c r="J66" s="109"/>
      <c r="K66" s="109"/>
      <c r="L66" s="109"/>
      <c r="M66" s="109"/>
      <c r="N66" s="194"/>
      <c r="O66" s="167"/>
    </row>
    <row r="67" spans="1:15" ht="11.1" customHeight="1" thickBot="1">
      <c r="B67" s="111"/>
      <c r="C67" s="33"/>
      <c r="N67" s="170"/>
    </row>
    <row r="68" spans="1:15" ht="11.1" customHeight="1" thickTop="1">
      <c r="A68" s="221">
        <f>EDATE(演算タグ!B1,-3)</f>
        <v>45505</v>
      </c>
      <c r="B68" s="221"/>
      <c r="C68" s="222">
        <f>演算タグ!B1</f>
        <v>45597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>
      <c r="A70" s="82">
        <v>1</v>
      </c>
      <c r="B70" s="121" t="s">
        <v>61</v>
      </c>
      <c r="C70" s="83" t="s">
        <v>78</v>
      </c>
      <c r="D70" s="96" t="s">
        <v>392</v>
      </c>
      <c r="E70" s="96" t="s">
        <v>392</v>
      </c>
      <c r="F70" s="96" t="s">
        <v>392</v>
      </c>
      <c r="G70" s="96" t="s">
        <v>392</v>
      </c>
      <c r="H70" s="96" t="s">
        <v>392</v>
      </c>
      <c r="I70" s="96" t="s">
        <v>392</v>
      </c>
      <c r="J70" s="96"/>
      <c r="K70" s="96"/>
      <c r="L70" s="96"/>
      <c r="M70" s="96"/>
      <c r="N70" s="191"/>
      <c r="O70" s="164"/>
    </row>
    <row r="71" spans="1:15" ht="11.1" customHeight="1">
      <c r="A71" s="87">
        <v>2</v>
      </c>
      <c r="B71" s="124" t="s">
        <v>62</v>
      </c>
      <c r="C71" s="90" t="s">
        <v>78</v>
      </c>
      <c r="D71" s="92" t="s">
        <v>393</v>
      </c>
      <c r="E71" s="92" t="s">
        <v>393</v>
      </c>
      <c r="F71" s="92" t="s">
        <v>393</v>
      </c>
      <c r="G71" s="92" t="s">
        <v>393</v>
      </c>
      <c r="H71" s="92" t="s">
        <v>393</v>
      </c>
      <c r="I71" s="92" t="s">
        <v>393</v>
      </c>
      <c r="J71" s="92"/>
      <c r="K71" s="92"/>
      <c r="L71" s="92"/>
      <c r="M71" s="92"/>
      <c r="N71" s="189"/>
      <c r="O71" s="162"/>
    </row>
    <row r="72" spans="1:15" ht="11.1" customHeight="1">
      <c r="A72" s="87">
        <v>3</v>
      </c>
      <c r="B72" s="124" t="s">
        <v>63</v>
      </c>
      <c r="C72" s="90" t="s">
        <v>78</v>
      </c>
      <c r="D72" s="96" t="s">
        <v>392</v>
      </c>
      <c r="E72" s="96" t="s">
        <v>392</v>
      </c>
      <c r="F72" s="96" t="s">
        <v>392</v>
      </c>
      <c r="G72" s="96" t="s">
        <v>392</v>
      </c>
      <c r="H72" s="96" t="s">
        <v>392</v>
      </c>
      <c r="I72" s="96" t="s">
        <v>392</v>
      </c>
      <c r="J72" s="96"/>
      <c r="K72" s="96"/>
      <c r="L72" s="96"/>
      <c r="M72" s="96"/>
      <c r="N72" s="191"/>
      <c r="O72" s="164"/>
    </row>
    <row r="73" spans="1:15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89"/>
      <c r="O73" s="162"/>
    </row>
    <row r="74" spans="1:15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1"/>
      <c r="O74" s="164"/>
    </row>
    <row r="75" spans="1:15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1"/>
      <c r="O75" s="164"/>
    </row>
    <row r="76" spans="1:1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1"/>
      <c r="O78" s="164"/>
    </row>
    <row r="79" spans="1:15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1"/>
      <c r="O79" s="164"/>
    </row>
    <row r="80" spans="1:15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86"/>
      <c r="O80" s="126"/>
    </row>
    <row r="81" spans="1:1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0.8</v>
      </c>
      <c r="H81" s="70">
        <v>1</v>
      </c>
      <c r="I81" s="70">
        <v>0.6</v>
      </c>
      <c r="J81" s="70"/>
      <c r="K81" s="70"/>
      <c r="L81" s="70"/>
      <c r="M81" s="70"/>
      <c r="N81" s="186"/>
      <c r="O81" s="126"/>
    </row>
    <row r="82" spans="1:15" ht="11.1" customHeight="1">
      <c r="A82" s="87">
        <v>13</v>
      </c>
      <c r="B82" s="124" t="s">
        <v>64</v>
      </c>
      <c r="C82" s="90" t="s">
        <v>78</v>
      </c>
      <c r="D82" s="70">
        <v>5.5154981000000003</v>
      </c>
      <c r="E82" s="70">
        <v>8.4615145999999992</v>
      </c>
      <c r="F82" s="70">
        <v>5.0337725999999998</v>
      </c>
      <c r="G82" s="70">
        <v>5.7630470999999996</v>
      </c>
      <c r="H82" s="70">
        <v>12.181538399999999</v>
      </c>
      <c r="I82" s="70">
        <v>12.707653799999999</v>
      </c>
      <c r="J82" s="70"/>
      <c r="K82" s="70"/>
      <c r="L82" s="70"/>
      <c r="M82" s="70"/>
      <c r="N82" s="186"/>
      <c r="O82" s="126"/>
    </row>
    <row r="83" spans="1:15" ht="11.1" customHeight="1">
      <c r="A83" s="87">
        <v>14</v>
      </c>
      <c r="B83" s="124" t="s">
        <v>65</v>
      </c>
      <c r="C83" s="90" t="s">
        <v>78</v>
      </c>
      <c r="D83" s="96" t="s">
        <v>392</v>
      </c>
      <c r="E83" s="96" t="s">
        <v>392</v>
      </c>
      <c r="F83" s="96" t="s">
        <v>392</v>
      </c>
      <c r="G83" s="96" t="s">
        <v>392</v>
      </c>
      <c r="H83" s="96">
        <v>3.0000000000000001E-3</v>
      </c>
      <c r="I83" s="96" t="s">
        <v>392</v>
      </c>
      <c r="J83" s="96"/>
      <c r="K83" s="96"/>
      <c r="L83" s="96"/>
      <c r="M83" s="96"/>
      <c r="N83" s="191"/>
      <c r="O83" s="164"/>
    </row>
    <row r="84" spans="1:15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86"/>
      <c r="O84" s="126"/>
    </row>
    <row r="85" spans="1:15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1"/>
      <c r="O85" s="164"/>
    </row>
    <row r="86" spans="1:15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1"/>
      <c r="O86" s="164"/>
    </row>
    <row r="87" spans="1:15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86"/>
      <c r="O87" s="126"/>
    </row>
    <row r="88" spans="1:15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4"/>
    </row>
    <row r="89" spans="1:15" ht="11.1" customHeight="1">
      <c r="A89" s="87">
        <v>20</v>
      </c>
      <c r="B89" s="124" t="s">
        <v>56</v>
      </c>
      <c r="C89" s="90" t="s">
        <v>78</v>
      </c>
      <c r="D89" s="68">
        <v>19</v>
      </c>
      <c r="E89" s="68">
        <v>24</v>
      </c>
      <c r="F89" s="68">
        <v>30</v>
      </c>
      <c r="G89" s="68">
        <v>25</v>
      </c>
      <c r="H89" s="68">
        <v>35</v>
      </c>
      <c r="I89" s="68">
        <v>40</v>
      </c>
      <c r="J89" s="68"/>
      <c r="K89" s="68"/>
      <c r="L89" s="68"/>
      <c r="M89" s="68"/>
      <c r="N89" s="115"/>
      <c r="O89" s="154"/>
    </row>
    <row r="90" spans="1:15" ht="11.1" customHeight="1">
      <c r="A90" s="87">
        <v>21</v>
      </c>
      <c r="B90" s="124" t="s">
        <v>43</v>
      </c>
      <c r="C90" s="127" t="s">
        <v>91</v>
      </c>
      <c r="D90" s="70" t="s">
        <v>394</v>
      </c>
      <c r="E90" s="70" t="s">
        <v>394</v>
      </c>
      <c r="F90" s="70" t="s">
        <v>394</v>
      </c>
      <c r="G90" s="70" t="s">
        <v>394</v>
      </c>
      <c r="H90" s="70" t="s">
        <v>394</v>
      </c>
      <c r="I90" s="70" t="s">
        <v>394</v>
      </c>
      <c r="J90" s="70"/>
      <c r="K90" s="70"/>
      <c r="L90" s="70"/>
      <c r="M90" s="70"/>
      <c r="N90" s="186"/>
      <c r="O90" s="126"/>
    </row>
    <row r="91" spans="1:15" ht="11.1" customHeight="1">
      <c r="A91" s="87">
        <v>22</v>
      </c>
      <c r="B91" s="124" t="s">
        <v>103</v>
      </c>
      <c r="C91" s="103" t="s">
        <v>90</v>
      </c>
      <c r="D91" s="70">
        <v>7.6</v>
      </c>
      <c r="E91" s="70">
        <v>7.4</v>
      </c>
      <c r="F91" s="70">
        <v>7.4</v>
      </c>
      <c r="G91" s="70">
        <v>7.2</v>
      </c>
      <c r="H91" s="70">
        <v>7.1</v>
      </c>
      <c r="I91" s="70">
        <v>7.1</v>
      </c>
      <c r="J91" s="70"/>
      <c r="K91" s="70"/>
      <c r="L91" s="70"/>
      <c r="M91" s="70"/>
      <c r="N91" s="186"/>
      <c r="O91" s="126"/>
    </row>
    <row r="92" spans="1:15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86"/>
      <c r="O92" s="126"/>
    </row>
    <row r="93" spans="1:15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4"/>
    </row>
    <row r="94" spans="1:15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1"/>
      <c r="O94" s="164"/>
    </row>
    <row r="95" spans="1:15" ht="11.1" customHeight="1">
      <c r="A95" s="87">
        <v>26</v>
      </c>
      <c r="B95" s="157" t="s">
        <v>68</v>
      </c>
      <c r="C95" s="90" t="s">
        <v>78</v>
      </c>
      <c r="D95" s="98" t="s">
        <v>395</v>
      </c>
      <c r="E95" s="98" t="s">
        <v>395</v>
      </c>
      <c r="F95" s="98" t="s">
        <v>395</v>
      </c>
      <c r="G95" s="98">
        <v>0.01</v>
      </c>
      <c r="H95" s="98">
        <v>0.02</v>
      </c>
      <c r="I95" s="98">
        <v>0.02</v>
      </c>
      <c r="J95" s="98"/>
      <c r="K95" s="98"/>
      <c r="L95" s="98"/>
      <c r="M95" s="98"/>
      <c r="N95" s="192"/>
      <c r="O95" s="165"/>
    </row>
    <row r="96" spans="1:15" ht="11.1" customHeight="1" thickBot="1">
      <c r="A96" s="132">
        <v>27</v>
      </c>
      <c r="B96" s="133" t="s">
        <v>176</v>
      </c>
      <c r="C96" s="107" t="s">
        <v>360</v>
      </c>
      <c r="D96" s="181" t="s">
        <v>381</v>
      </c>
      <c r="E96" s="181" t="s">
        <v>381</v>
      </c>
      <c r="F96" s="181" t="s">
        <v>381</v>
      </c>
      <c r="G96" s="181" t="s">
        <v>381</v>
      </c>
      <c r="H96" s="181" t="s">
        <v>381</v>
      </c>
      <c r="I96" s="181" t="s">
        <v>381</v>
      </c>
      <c r="J96" s="181"/>
      <c r="K96" s="181"/>
      <c r="L96" s="181"/>
      <c r="M96" s="181"/>
      <c r="N96" s="196"/>
      <c r="O96" s="182"/>
    </row>
    <row r="97" spans="1:1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2">
        <v>1</v>
      </c>
      <c r="B98" s="137" t="s">
        <v>178</v>
      </c>
      <c r="C98" s="158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197"/>
      <c r="O98" s="168"/>
    </row>
    <row r="99" spans="1:15" ht="11.1" customHeight="1">
      <c r="A99" s="87">
        <v>2</v>
      </c>
      <c r="B99" s="141" t="s">
        <v>179</v>
      </c>
      <c r="C99" s="159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86"/>
      <c r="O99" s="126"/>
    </row>
    <row r="100" spans="1:15" ht="11.1" customHeight="1">
      <c r="A100" s="87">
        <v>3</v>
      </c>
      <c r="B100" s="141" t="s">
        <v>59</v>
      </c>
      <c r="C100" s="159" t="s">
        <v>362</v>
      </c>
      <c r="D100" s="70">
        <v>3</v>
      </c>
      <c r="E100" s="70">
        <v>3.6</v>
      </c>
      <c r="F100" s="70">
        <v>4.9000000000000004</v>
      </c>
      <c r="G100" s="70">
        <v>4.2</v>
      </c>
      <c r="H100" s="70">
        <v>4.7</v>
      </c>
      <c r="I100" s="70">
        <v>4.8</v>
      </c>
      <c r="J100" s="70"/>
      <c r="K100" s="70"/>
      <c r="L100" s="70"/>
      <c r="M100" s="70"/>
      <c r="N100" s="186"/>
      <c r="O100" s="126"/>
    </row>
    <row r="101" spans="1:15" ht="11.1" customHeight="1">
      <c r="A101" s="87">
        <v>4</v>
      </c>
      <c r="B101" s="141" t="s">
        <v>219</v>
      </c>
      <c r="C101" s="159" t="s">
        <v>360</v>
      </c>
      <c r="D101" s="98">
        <v>0.09</v>
      </c>
      <c r="E101" s="98">
        <v>0.1</v>
      </c>
      <c r="F101" s="98">
        <v>0.19</v>
      </c>
      <c r="G101" s="98">
        <v>0.2</v>
      </c>
      <c r="H101" s="98">
        <v>0.35</v>
      </c>
      <c r="I101" s="98">
        <v>0.38</v>
      </c>
      <c r="J101" s="98"/>
      <c r="K101" s="98"/>
      <c r="L101" s="98"/>
      <c r="M101" s="98"/>
      <c r="N101" s="192"/>
      <c r="O101" s="165"/>
    </row>
    <row r="102" spans="1:1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4"/>
    </row>
    <row r="105" spans="1:15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198"/>
      <c r="O105" s="169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1">
        <f>EDATE(演算タグ!B1,-3)</f>
        <v>45505</v>
      </c>
      <c r="B130" s="221"/>
      <c r="C130" s="222">
        <f>演算タグ!B1</f>
        <v>45597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365</v>
      </c>
      <c r="AI3" s="179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9"/>
    </row>
    <row r="5" spans="1:35" ht="19.5" thickBot="1">
      <c r="A5" t="s">
        <v>184</v>
      </c>
      <c r="B5">
        <v>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0" t="e">
        <f>INDEX(C41:AG41,MATCH(MAX(C41:AG41)+1,C41:AG41,1))</f>
        <v>#N/A</v>
      </c>
      <c r="AI6" s="180" t="e">
        <f>AH6*1</f>
        <v>#N/A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382</v>
      </c>
      <c r="D32" t="s">
        <v>383</v>
      </c>
      <c r="E32" t="s">
        <v>384</v>
      </c>
      <c r="F32" t="s">
        <v>385</v>
      </c>
      <c r="G32" t="s">
        <v>385</v>
      </c>
      <c r="H32" t="s">
        <v>384</v>
      </c>
      <c r="I32" t="s">
        <v>385</v>
      </c>
      <c r="J32" t="s">
        <v>385</v>
      </c>
      <c r="K32" t="s">
        <v>384</v>
      </c>
      <c r="L32" t="s">
        <v>386</v>
      </c>
      <c r="M32" t="s">
        <v>384</v>
      </c>
      <c r="N32" t="s">
        <v>387</v>
      </c>
      <c r="O32" t="s">
        <v>384</v>
      </c>
      <c r="P32" t="s">
        <v>388</v>
      </c>
      <c r="Q32" t="s">
        <v>389</v>
      </c>
      <c r="R32" t="s">
        <v>388</v>
      </c>
      <c r="S32" t="s">
        <v>385</v>
      </c>
      <c r="T32" t="s">
        <v>384</v>
      </c>
      <c r="U32" t="s">
        <v>386</v>
      </c>
      <c r="V32" t="s">
        <v>388</v>
      </c>
      <c r="W32" t="s">
        <v>384</v>
      </c>
      <c r="X32" t="s">
        <v>385</v>
      </c>
      <c r="Y32" t="s">
        <v>385</v>
      </c>
      <c r="Z32" t="s">
        <v>385</v>
      </c>
      <c r="AA32" t="s">
        <v>385</v>
      </c>
      <c r="AB32" t="s">
        <v>382</v>
      </c>
      <c r="AC32" t="s">
        <v>385</v>
      </c>
    </row>
    <row r="33" spans="1:34">
      <c r="A33" t="s">
        <v>212</v>
      </c>
      <c r="C33" t="s">
        <v>382</v>
      </c>
      <c r="D33" t="s">
        <v>383</v>
      </c>
      <c r="E33" t="s">
        <v>384</v>
      </c>
      <c r="F33" t="s">
        <v>385</v>
      </c>
      <c r="G33" t="s">
        <v>385</v>
      </c>
      <c r="H33" t="s">
        <v>384</v>
      </c>
      <c r="I33" t="s">
        <v>385</v>
      </c>
      <c r="J33" t="s">
        <v>385</v>
      </c>
      <c r="K33" t="s">
        <v>384</v>
      </c>
      <c r="L33" t="s">
        <v>386</v>
      </c>
      <c r="M33" t="s">
        <v>384</v>
      </c>
      <c r="N33" t="s">
        <v>387</v>
      </c>
      <c r="O33" t="s">
        <v>384</v>
      </c>
      <c r="P33" t="s">
        <v>388</v>
      </c>
      <c r="Q33" t="s">
        <v>389</v>
      </c>
      <c r="R33" t="s">
        <v>388</v>
      </c>
      <c r="S33" t="s">
        <v>385</v>
      </c>
      <c r="T33" t="s">
        <v>384</v>
      </c>
      <c r="U33" t="s">
        <v>386</v>
      </c>
      <c r="V33" t="s">
        <v>388</v>
      </c>
      <c r="W33" t="s">
        <v>384</v>
      </c>
      <c r="X33" t="s">
        <v>385</v>
      </c>
      <c r="Y33" t="s">
        <v>385</v>
      </c>
      <c r="Z33" t="s">
        <v>385</v>
      </c>
      <c r="AA33" t="s">
        <v>385</v>
      </c>
      <c r="AB33" t="s">
        <v>382</v>
      </c>
      <c r="AC33" t="s">
        <v>385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2" t="str">
        <f t="shared" si="0"/>
        <v>晴晴</v>
      </c>
      <c r="F37" s="2" t="str">
        <f t="shared" si="0"/>
        <v>晴|曇晴|曇</v>
      </c>
      <c r="G37" s="2" t="str">
        <f t="shared" si="0"/>
        <v>晴|曇晴|曇</v>
      </c>
      <c r="H37" s="2" t="str">
        <f t="shared" si="0"/>
        <v>晴晴</v>
      </c>
      <c r="I37" s="2" t="str">
        <f t="shared" si="0"/>
        <v>晴|曇晴|曇</v>
      </c>
      <c r="J37" s="2" t="str">
        <f t="shared" si="0"/>
        <v>晴|曇晴|曇</v>
      </c>
      <c r="K37" s="2" t="str">
        <f t="shared" si="0"/>
        <v>晴晴</v>
      </c>
      <c r="L37" s="2" t="str">
        <f t="shared" si="0"/>
        <v>晴/曇晴/曇</v>
      </c>
      <c r="M37" s="2" t="str">
        <f t="shared" si="0"/>
        <v>晴晴</v>
      </c>
      <c r="N37" s="2" t="str">
        <f t="shared" si="0"/>
        <v>曇/晴曇/晴</v>
      </c>
      <c r="O37" s="2" t="str">
        <f t="shared" si="0"/>
        <v>晴晴</v>
      </c>
      <c r="P37" s="2" t="str">
        <f t="shared" si="0"/>
        <v>曇曇</v>
      </c>
      <c r="Q37" s="2" t="str">
        <f t="shared" si="0"/>
        <v>曇|雨曇|雨</v>
      </c>
      <c r="R37" s="2" t="str">
        <f t="shared" si="0"/>
        <v>曇曇</v>
      </c>
      <c r="S37" s="2" t="str">
        <f t="shared" si="0"/>
        <v>晴|曇晴|曇</v>
      </c>
      <c r="T37" s="2" t="str">
        <f t="shared" si="0"/>
        <v>晴晴</v>
      </c>
      <c r="U37" s="2" t="str">
        <f t="shared" si="0"/>
        <v>晴/曇晴/曇</v>
      </c>
      <c r="V37" s="2" t="str">
        <f t="shared" si="0"/>
        <v>曇曇</v>
      </c>
      <c r="W37" s="2" t="str">
        <f t="shared" si="0"/>
        <v>晴晴</v>
      </c>
      <c r="X37" s="2" t="str">
        <f t="shared" si="0"/>
        <v>晴|曇晴|曇</v>
      </c>
      <c r="Y37" s="2" t="str">
        <f t="shared" si="0"/>
        <v>晴|曇晴|曇</v>
      </c>
      <c r="Z37" s="2" t="str">
        <f t="shared" si="0"/>
        <v>晴|曇晴|曇</v>
      </c>
      <c r="AA37" s="2" t="str">
        <f t="shared" si="0"/>
        <v>晴|曇晴|曇</v>
      </c>
      <c r="AB37" s="2" t="str">
        <f t="shared" si="0"/>
        <v>曇/雨曇/雨</v>
      </c>
      <c r="AC37" s="2" t="str">
        <f t="shared" si="0"/>
        <v>晴|曇晴|曇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8"/>
      <c r="C41" s="2" t="e">
        <f>IF(C37="","",VLOOKUP(C37,変換!$B$31:$C$58,2,FALSE))</f>
        <v>#N/A</v>
      </c>
      <c r="D41" s="2" t="e">
        <f>IF(D37="","",VLOOKUP(D37,変換!$B$31:$C$58,2,FALSE))</f>
        <v>#N/A</v>
      </c>
      <c r="E41" s="2" t="e">
        <f>IF(E37="","",VLOOKUP(E37,変換!$B$31:$C$58,2,FALSE))</f>
        <v>#N/A</v>
      </c>
      <c r="F41" s="2" t="e">
        <f>IF(F37="","",VLOOKUP(F37,変換!$B$31:$C$58,2,FALSE))</f>
        <v>#N/A</v>
      </c>
      <c r="G41" s="2" t="e">
        <f>IF(G37="","",VLOOKUP(G37,変換!$B$31:$C$58,2,FALSE))</f>
        <v>#N/A</v>
      </c>
      <c r="H41" s="2" t="e">
        <f>IF(H37="","",VLOOKUP(H37,変換!$B$31:$C$58,2,FALSE))</f>
        <v>#N/A</v>
      </c>
      <c r="I41" s="2" t="e">
        <f>IF(I37="","",VLOOKUP(I37,変換!$B$31:$C$58,2,FALSE))</f>
        <v>#N/A</v>
      </c>
      <c r="J41" s="2" t="e">
        <f>IF(J37="","",VLOOKUP(J37,変換!$B$31:$C$58,2,FALSE))</f>
        <v>#N/A</v>
      </c>
      <c r="K41" s="2" t="e">
        <f>IF(K37="","",VLOOKUP(K37,変換!$B$31:$C$58,2,FALSE))</f>
        <v>#N/A</v>
      </c>
      <c r="L41" s="2" t="e">
        <f>IF(L37="","",VLOOKUP(L37,変換!$B$31:$C$58,2,FALSE))</f>
        <v>#N/A</v>
      </c>
      <c r="M41" s="2" t="e">
        <f>IF(M37="","",VLOOKUP(M37,変換!$B$31:$C$58,2,FALSE))</f>
        <v>#N/A</v>
      </c>
      <c r="N41" s="2" t="e">
        <f>IF(N37="","",VLOOKUP(N37,変換!$B$31:$C$58,2,FALSE))</f>
        <v>#N/A</v>
      </c>
      <c r="O41" s="2" t="e">
        <f>IF(O37="","",VLOOKUP(O37,変換!$B$31:$C$58,2,FALSE))</f>
        <v>#N/A</v>
      </c>
      <c r="P41" s="2" t="e">
        <f>IF(P37="","",VLOOKUP(P37,変換!$B$31:$C$58,2,FALSE))</f>
        <v>#N/A</v>
      </c>
      <c r="Q41" s="2" t="e">
        <f>IF(Q37="","",VLOOKUP(Q37,変換!$B$31:$C$58,2,FALSE))</f>
        <v>#N/A</v>
      </c>
      <c r="R41" s="2" t="e">
        <f>IF(R37="","",VLOOKUP(R37,変換!$B$31:$C$58,2,FALSE))</f>
        <v>#N/A</v>
      </c>
      <c r="S41" s="2" t="e">
        <f>IF(S37="","",VLOOKUP(S37,変換!$B$31:$C$58,2,FALSE))</f>
        <v>#N/A</v>
      </c>
      <c r="T41" s="2" t="e">
        <f>IF(T37="","",VLOOKUP(T37,変換!$B$31:$C$58,2,FALSE))</f>
        <v>#N/A</v>
      </c>
      <c r="U41" s="2" t="e">
        <f>IF(U37="","",VLOOKUP(U37,変換!$B$31:$C$58,2,FALSE))</f>
        <v>#N/A</v>
      </c>
      <c r="V41" s="2" t="e">
        <f>IF(V37="","",VLOOKUP(V37,変換!$B$31:$C$58,2,FALSE))</f>
        <v>#N/A</v>
      </c>
      <c r="W41" s="2" t="e">
        <f>IF(W37="","",VLOOKUP(W37,変換!$B$31:$C$58,2,FALSE))</f>
        <v>#N/A</v>
      </c>
      <c r="X41" s="2" t="e">
        <f>IF(X37="","",VLOOKUP(X37,変換!$B$31:$C$58,2,FALSE))</f>
        <v>#N/A</v>
      </c>
      <c r="Y41" s="2" t="e">
        <f>IF(Y37="","",VLOOKUP(Y37,変換!$B$31:$C$58,2,FALSE))</f>
        <v>#N/A</v>
      </c>
      <c r="Z41" s="2" t="e">
        <f>IF(Z37="","",VLOOKUP(Z37,変換!$B$31:$C$58,2,FALSE))</f>
        <v>#N/A</v>
      </c>
      <c r="AA41" s="2" t="e">
        <f>IF(AA37="","",VLOOKUP(AA37,変換!$B$31:$C$58,2,FALSE))</f>
        <v>#N/A</v>
      </c>
      <c r="AB41" s="2" t="e">
        <f>IF(AB37="","",VLOOKUP(AB37,変換!$B$31:$C$58,2,FALSE))</f>
        <v>#N/A</v>
      </c>
      <c r="AC41" s="2" t="e">
        <f>IF(AC37="","",VLOOKUP(AC37,変換!$B$31:$C$58,2,FALSE))</f>
        <v>#N/A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6" t="s">
        <v>363</v>
      </c>
      <c r="B30" s="256"/>
      <c r="C30" s="25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45597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4" t="s">
        <v>349</v>
      </c>
      <c r="E4" s="235"/>
      <c r="F4" s="238" t="s">
        <v>377</v>
      </c>
      <c r="G4" s="239"/>
      <c r="H4" s="244" t="s">
        <v>373</v>
      </c>
      <c r="I4" s="245"/>
      <c r="J4" s="244" t="s">
        <v>351</v>
      </c>
      <c r="K4" s="245"/>
      <c r="L4" s="244" t="s">
        <v>354</v>
      </c>
      <c r="M4" s="245"/>
      <c r="N4" s="244" t="s">
        <v>356</v>
      </c>
      <c r="O4" s="245"/>
      <c r="P4" s="238"/>
      <c r="Q4" s="242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6"/>
      <c r="E5" s="237"/>
      <c r="F5" s="240"/>
      <c r="G5" s="241"/>
      <c r="H5" s="246"/>
      <c r="I5" s="247"/>
      <c r="J5" s="246"/>
      <c r="K5" s="247"/>
      <c r="L5" s="246"/>
      <c r="M5" s="247"/>
      <c r="N5" s="246"/>
      <c r="O5" s="247"/>
      <c r="P5" s="240"/>
      <c r="Q5" s="243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31"/>
      <c r="E6" s="43"/>
      <c r="F6" s="215"/>
      <c r="G6" s="44"/>
      <c r="H6" s="227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199"/>
      <c r="U6" s="43"/>
      <c r="V6" s="213"/>
      <c r="W6" s="43"/>
      <c r="X6" s="21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28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0"/>
      <c r="U7" s="48" t="s">
        <v>124</v>
      </c>
      <c r="V7" s="214"/>
      <c r="W7" s="48" t="s">
        <v>124</v>
      </c>
      <c r="X7" s="21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20241111</v>
      </c>
      <c r="E9" s="59" t="str">
        <f>IF(手入力!C3="",REPLACE(D9,5,0,"/"),REPLACE(手入力!C3,5,0,"/"))</f>
        <v>2024/1111</v>
      </c>
      <c r="F9" s="58">
        <v>20241111</v>
      </c>
      <c r="G9" s="59" t="str">
        <f>IF(手入力!D3="",REPLACE(F9,5,0,"/"),REPLACE(手入力!D3,5,0,"/"))</f>
        <v>2024/1111</v>
      </c>
      <c r="H9" s="58">
        <v>20241111</v>
      </c>
      <c r="I9" s="59" t="str">
        <f>IF(手入力!E3="",REPLACE(H9,5,0,"/"),REPLACE(手入力!E3,5,0,"/"))</f>
        <v>2024/1111</v>
      </c>
      <c r="J9" s="58">
        <v>20241111</v>
      </c>
      <c r="K9" s="59" t="str">
        <f>IF(手入力!F3="",REPLACE(J9,5,0,"/"),REPLACE(手入力!F3,5,0,"/"))</f>
        <v>2024/1111</v>
      </c>
      <c r="L9" s="58">
        <v>20241111</v>
      </c>
      <c r="M9" s="59" t="str">
        <f>IF(手入力!G3="",REPLACE(L9,5,0,"/"),REPLACE(手入力!G3,5,0,"/"))</f>
        <v>2024/1111</v>
      </c>
      <c r="N9" s="58">
        <v>20241111</v>
      </c>
      <c r="O9" s="59" t="str">
        <f>IF(手入力!H3="",REPLACE(N9,5,0,"/"),REPLACE(手入力!H3,5,0,"/"))</f>
        <v>2024/1111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1123</v>
      </c>
      <c r="E10" s="67" t="str">
        <f>TEXT(D10,"0000")</f>
        <v>1123</v>
      </c>
      <c r="F10" s="68">
        <v>1108</v>
      </c>
      <c r="G10" s="67" t="str">
        <f>TEXT(F10,"0000")</f>
        <v>1108</v>
      </c>
      <c r="H10" s="68">
        <v>1145</v>
      </c>
      <c r="I10" s="67" t="str">
        <f>TEXT(H10,"0000")</f>
        <v>1145</v>
      </c>
      <c r="J10" s="68">
        <v>935</v>
      </c>
      <c r="K10" s="67" t="str">
        <f>TEXT(J10,"0000")</f>
        <v>0935</v>
      </c>
      <c r="L10" s="68">
        <v>1042</v>
      </c>
      <c r="M10" s="67" t="str">
        <f>TEXT(L10,"0000")</f>
        <v>1042</v>
      </c>
      <c r="N10" s="68">
        <v>1025</v>
      </c>
      <c r="O10" s="67" t="str">
        <f>TEXT(N10,"0000")</f>
        <v>1025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晴/曇晴/曇</v>
      </c>
      <c r="E11" s="68">
        <f>IF(E9=0,"",(RIGHT(E9,2))-1)</f>
        <v>10</v>
      </c>
      <c r="F11" s="68" t="str">
        <f>IF(F$9=0,"",HLOOKUP(G11,天気タグ!$B$3:$AG$39,35))</f>
        <v>晴/曇晴/曇</v>
      </c>
      <c r="G11" s="68">
        <f>IF(G9=0,"",(RIGHT(G9,2))-1)</f>
        <v>10</v>
      </c>
      <c r="H11" s="68" t="str">
        <f>IF(H$9=0,"",HLOOKUP(I11,天気タグ!$B$3:$AG$39,35))</f>
        <v>晴/曇晴/曇</v>
      </c>
      <c r="I11" s="68">
        <f>IF(I9=0,"",(RIGHT(I9,2))-1)</f>
        <v>10</v>
      </c>
      <c r="J11" s="68" t="str">
        <f>IF(J$9=0,"",HLOOKUP(K11,天気タグ!$B$3:$AG$39,35))</f>
        <v>晴/曇晴/曇</v>
      </c>
      <c r="K11" s="68">
        <f>IF(K9=0,"",(RIGHT(K9,2))-1)</f>
        <v>10</v>
      </c>
      <c r="L11" s="68" t="str">
        <f>IF(L$9=0,"",HLOOKUP(M11,天気タグ!$B$3:$AG$39,35))</f>
        <v>晴/曇晴/曇</v>
      </c>
      <c r="M11" s="68">
        <f>IF(M9=0,"",(RIGHT(M9,2))-1)</f>
        <v>10</v>
      </c>
      <c r="N11" s="68" t="str">
        <f>IF(N$9=0,"",HLOOKUP(O11,天気タグ!$B$3:$AG$39,35))</f>
        <v>晴/曇晴/曇</v>
      </c>
      <c r="O11" s="68">
        <f>IF(O9=0,"",(RIGHT(O9,2))-1)</f>
        <v>10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晴晴</v>
      </c>
      <c r="E12" s="68">
        <f>IF(E9=0,"",RIGHT(E9,2)*1)</f>
        <v>11</v>
      </c>
      <c r="F12" s="68" t="str">
        <f>IF(F$9=0,"",HLOOKUP(G12,天気タグ!$B$3:$AG$39,35))</f>
        <v>晴晴</v>
      </c>
      <c r="G12" s="68">
        <f>IF(G9=0,"",RIGHT(G9,2)*1)</f>
        <v>11</v>
      </c>
      <c r="H12" s="68" t="str">
        <f>IF(H$9=0,"",HLOOKUP(I12,天気タグ!$B$3:$AG$39,35))</f>
        <v>晴晴</v>
      </c>
      <c r="I12" s="68">
        <f>IF(I9=0,"",RIGHT(I9,2)*1)</f>
        <v>11</v>
      </c>
      <c r="J12" s="68" t="str">
        <f>IF(J$9=0,"",HLOOKUP(K12,天気タグ!$B$3:$AG$39,35))</f>
        <v>晴晴</v>
      </c>
      <c r="K12" s="68">
        <f>IF(K9=0,"",RIGHT(K9,2)*1)</f>
        <v>11</v>
      </c>
      <c r="L12" s="68" t="str">
        <f>IF(L$9=0,"",HLOOKUP(M12,天気タグ!$B$3:$AG$39,35))</f>
        <v>晴晴</v>
      </c>
      <c r="M12" s="68">
        <f>IF(M9=0,"",RIGHT(M9,2)*1)</f>
        <v>11</v>
      </c>
      <c r="N12" s="68" t="str">
        <f>IF(N$9=0,"",HLOOKUP(O12,天気タグ!$B$3:$AG$39,35))</f>
        <v>晴晴</v>
      </c>
      <c r="O12" s="68">
        <f>IF(O9=0,"",RIGHT(O9,2)*1)</f>
        <v>11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15.5</v>
      </c>
      <c r="E13" s="70"/>
      <c r="F13" s="70">
        <v>17.399999999999999</v>
      </c>
      <c r="G13" s="70"/>
      <c r="H13" s="70">
        <v>17.899999999999999</v>
      </c>
      <c r="I13" s="70"/>
      <c r="J13" s="70">
        <v>16.8</v>
      </c>
      <c r="K13" s="70"/>
      <c r="L13" s="70">
        <v>14.1</v>
      </c>
      <c r="M13" s="70"/>
      <c r="N13" s="70">
        <v>17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12.9</v>
      </c>
      <c r="E14" s="76"/>
      <c r="F14" s="77">
        <v>18.399999999999999</v>
      </c>
      <c r="G14" s="77"/>
      <c r="H14" s="77">
        <v>12</v>
      </c>
      <c r="I14" s="77"/>
      <c r="J14" s="77">
        <v>16.399999999999999</v>
      </c>
      <c r="K14" s="77"/>
      <c r="L14" s="77">
        <v>12.4</v>
      </c>
      <c r="M14" s="77"/>
      <c r="N14" s="77">
        <v>18.3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96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4"/>
        <v>0</v>
      </c>
      <c r="L20" s="68">
        <v>0</v>
      </c>
      <c r="M20" s="67">
        <f t="shared" si="4"/>
        <v>0</v>
      </c>
      <c r="N20" s="68">
        <v>0</v>
      </c>
      <c r="O20" s="67">
        <f t="shared" si="4"/>
        <v>0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96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4"/>
        <v>0</v>
      </c>
      <c r="L21" s="68">
        <v>0</v>
      </c>
      <c r="M21" s="67">
        <f t="shared" si="4"/>
        <v>0</v>
      </c>
      <c r="N21" s="68">
        <v>0</v>
      </c>
      <c r="O21" s="67">
        <f t="shared" si="4"/>
        <v>0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96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4"/>
        <v>0</v>
      </c>
      <c r="L22" s="68">
        <v>0</v>
      </c>
      <c r="M22" s="67">
        <f t="shared" si="4"/>
        <v>0</v>
      </c>
      <c r="N22" s="68">
        <v>0</v>
      </c>
      <c r="O22" s="67">
        <f t="shared" si="4"/>
        <v>0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96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4"/>
        <v>0</v>
      </c>
      <c r="L23" s="68">
        <v>0</v>
      </c>
      <c r="M23" s="67">
        <f t="shared" si="4"/>
        <v>0</v>
      </c>
      <c r="N23" s="68">
        <v>0</v>
      </c>
      <c r="O23" s="67">
        <f t="shared" si="4"/>
        <v>0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0.1</v>
      </c>
      <c r="G26" s="98"/>
      <c r="H26" s="68">
        <v>0.19</v>
      </c>
      <c r="I26" s="98"/>
      <c r="J26" s="68">
        <v>0.2</v>
      </c>
      <c r="K26" s="98"/>
      <c r="L26" s="68">
        <v>0.35</v>
      </c>
      <c r="M26" s="98"/>
      <c r="N26" s="68">
        <v>0.38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7.0000000000000007E-2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5">D28/1000</f>
        <v>0</v>
      </c>
      <c r="F28" s="98">
        <v>0</v>
      </c>
      <c r="G28" s="67">
        <f t="shared" ref="G28:G35" si="6">F28/1000</f>
        <v>0</v>
      </c>
      <c r="H28" s="68">
        <v>0</v>
      </c>
      <c r="I28" s="67">
        <f t="shared" ref="I28:I35" si="7">H28/1000</f>
        <v>0</v>
      </c>
      <c r="J28" s="68">
        <v>0</v>
      </c>
      <c r="K28" s="67">
        <f t="shared" ref="K28:Y35" si="8">J28/1000</f>
        <v>0</v>
      </c>
      <c r="L28" s="68">
        <v>0</v>
      </c>
      <c r="M28" s="67">
        <f t="shared" si="8"/>
        <v>0</v>
      </c>
      <c r="N28" s="68">
        <v>0</v>
      </c>
      <c r="O28" s="67">
        <f t="shared" si="8"/>
        <v>0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0.09</v>
      </c>
      <c r="G36" s="98"/>
      <c r="H36" s="68">
        <v>7.0000000000000007E-2</v>
      </c>
      <c r="I36" s="98"/>
      <c r="J36" s="68">
        <v>0.08</v>
      </c>
      <c r="K36" s="98"/>
      <c r="L36" s="68">
        <v>0.08</v>
      </c>
      <c r="M36" s="98"/>
      <c r="N36" s="68">
        <v>7.0000000000000007E-2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73" t="e">
        <f t="shared" ref="E38:Y40" si="10">D38/1000</f>
        <v>#VALUE!</v>
      </c>
      <c r="F38" s="96" t="s">
        <v>381</v>
      </c>
      <c r="G38" s="173" t="e">
        <f t="shared" si="10"/>
        <v>#VALUE!</v>
      </c>
      <c r="H38" s="68" t="s">
        <v>381</v>
      </c>
      <c r="I38" s="173" t="e">
        <f t="shared" ref="I38:I40" si="11">H38/1000</f>
        <v>#VALUE!</v>
      </c>
      <c r="J38" s="68" t="s">
        <v>381</v>
      </c>
      <c r="K38" s="173" t="e">
        <f t="shared" si="10"/>
        <v>#VALUE!</v>
      </c>
      <c r="L38" s="68" t="s">
        <v>381</v>
      </c>
      <c r="M38" s="173" t="e">
        <f t="shared" si="10"/>
        <v>#VALUE!</v>
      </c>
      <c r="N38" s="68" t="s">
        <v>381</v>
      </c>
      <c r="O38" s="173" t="e">
        <f t="shared" si="10"/>
        <v>#VALUE!</v>
      </c>
      <c r="P38" s="68"/>
      <c r="Q38" s="173">
        <f>P38/1000</f>
        <v>0</v>
      </c>
      <c r="R38" s="68"/>
      <c r="S38" s="173">
        <f t="shared" si="10"/>
        <v>0</v>
      </c>
      <c r="T38" s="68"/>
      <c r="U38" s="173">
        <f t="shared" si="10"/>
        <v>0</v>
      </c>
      <c r="V38" s="68"/>
      <c r="W38" s="173">
        <f t="shared" si="10"/>
        <v>0</v>
      </c>
      <c r="X38" s="68"/>
      <c r="Y38" s="173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0</v>
      </c>
      <c r="K39" s="96"/>
      <c r="L39" s="68">
        <v>0</v>
      </c>
      <c r="M39" s="96"/>
      <c r="N39" s="68">
        <v>0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73" t="e">
        <f t="shared" si="10"/>
        <v>#VALUE!</v>
      </c>
      <c r="F40" s="96" t="s">
        <v>381</v>
      </c>
      <c r="G40" s="173" t="e">
        <f t="shared" si="10"/>
        <v>#VALUE!</v>
      </c>
      <c r="H40" s="68" t="s">
        <v>381</v>
      </c>
      <c r="I40" s="173" t="e">
        <f t="shared" si="11"/>
        <v>#VALUE!</v>
      </c>
      <c r="J40" s="68" t="s">
        <v>381</v>
      </c>
      <c r="K40" s="173" t="e">
        <f t="shared" si="10"/>
        <v>#VALUE!</v>
      </c>
      <c r="L40" s="68" t="s">
        <v>381</v>
      </c>
      <c r="M40" s="173" t="e">
        <f t="shared" si="10"/>
        <v>#VALUE!</v>
      </c>
      <c r="N40" s="68" t="s">
        <v>381</v>
      </c>
      <c r="O40" s="173" t="e">
        <f t="shared" si="10"/>
        <v>#VALUE!</v>
      </c>
      <c r="P40" s="68"/>
      <c r="Q40" s="173">
        <f>P40/1000</f>
        <v>0</v>
      </c>
      <c r="R40" s="68"/>
      <c r="S40" s="173">
        <f t="shared" si="10"/>
        <v>0</v>
      </c>
      <c r="T40" s="68"/>
      <c r="U40" s="173">
        <f t="shared" si="10"/>
        <v>0</v>
      </c>
      <c r="V40" s="68"/>
      <c r="W40" s="173">
        <f t="shared" si="10"/>
        <v>0</v>
      </c>
      <c r="X40" s="68"/>
      <c r="Y40" s="173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2E-3</v>
      </c>
      <c r="K43" s="96"/>
      <c r="L43" s="68">
        <v>0</v>
      </c>
      <c r="M43" s="96"/>
      <c r="N43" s="68">
        <v>3.0000000000000001E-3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73" t="e">
        <f t="shared" ref="E44:Y45" si="12">D44/1000</f>
        <v>#VALUE!</v>
      </c>
      <c r="F44" s="96" t="s">
        <v>381</v>
      </c>
      <c r="G44" s="173" t="e">
        <f t="shared" si="12"/>
        <v>#VALUE!</v>
      </c>
      <c r="H44" s="68" t="s">
        <v>381</v>
      </c>
      <c r="I44" s="173" t="e">
        <f t="shared" ref="I44:I45" si="13">H44/1000</f>
        <v>#VALUE!</v>
      </c>
      <c r="J44" s="68" t="s">
        <v>381</v>
      </c>
      <c r="K44" s="173" t="e">
        <f t="shared" si="12"/>
        <v>#VALUE!</v>
      </c>
      <c r="L44" s="68" t="s">
        <v>381</v>
      </c>
      <c r="M44" s="173" t="e">
        <f t="shared" si="12"/>
        <v>#VALUE!</v>
      </c>
      <c r="N44" s="68" t="s">
        <v>381</v>
      </c>
      <c r="O44" s="173" t="e">
        <f t="shared" si="12"/>
        <v>#VALUE!</v>
      </c>
      <c r="P44" s="68"/>
      <c r="Q44" s="173">
        <f>P44/1000</f>
        <v>0</v>
      </c>
      <c r="R44" s="68"/>
      <c r="S44" s="173">
        <f t="shared" si="12"/>
        <v>0</v>
      </c>
      <c r="T44" s="68"/>
      <c r="U44" s="173">
        <f t="shared" si="12"/>
        <v>0</v>
      </c>
      <c r="V44" s="68"/>
      <c r="W44" s="173">
        <f t="shared" si="12"/>
        <v>0</v>
      </c>
      <c r="X44" s="68"/>
      <c r="Y44" s="173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73" t="e">
        <f t="shared" si="12"/>
        <v>#VALUE!</v>
      </c>
      <c r="F45" s="96" t="s">
        <v>381</v>
      </c>
      <c r="G45" s="173" t="e">
        <f t="shared" si="12"/>
        <v>#VALUE!</v>
      </c>
      <c r="H45" s="68" t="s">
        <v>381</v>
      </c>
      <c r="I45" s="173" t="e">
        <f t="shared" si="13"/>
        <v>#VALUE!</v>
      </c>
      <c r="J45" s="68" t="s">
        <v>381</v>
      </c>
      <c r="K45" s="173" t="e">
        <f t="shared" si="12"/>
        <v>#VALUE!</v>
      </c>
      <c r="L45" s="68" t="s">
        <v>381</v>
      </c>
      <c r="M45" s="173" t="e">
        <f t="shared" si="12"/>
        <v>#VALUE!</v>
      </c>
      <c r="N45" s="68" t="s">
        <v>381</v>
      </c>
      <c r="O45" s="173" t="e">
        <f t="shared" si="12"/>
        <v>#VALUE!</v>
      </c>
      <c r="P45" s="68"/>
      <c r="Q45" s="173">
        <f>P45/1000</f>
        <v>0</v>
      </c>
      <c r="R45" s="68"/>
      <c r="S45" s="173">
        <f t="shared" si="12"/>
        <v>0</v>
      </c>
      <c r="T45" s="68"/>
      <c r="U45" s="173">
        <f t="shared" si="12"/>
        <v>0</v>
      </c>
      <c r="V45" s="68"/>
      <c r="W45" s="173">
        <f t="shared" si="12"/>
        <v>0</v>
      </c>
      <c r="X45" s="68"/>
      <c r="Y45" s="173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8</v>
      </c>
      <c r="G47" s="67">
        <f>F47/1000</f>
        <v>8.0000000000000002E-3</v>
      </c>
      <c r="H47" s="68">
        <v>2</v>
      </c>
      <c r="I47" s="67">
        <f>H47/1000</f>
        <v>2E-3</v>
      </c>
      <c r="J47" s="68">
        <v>3</v>
      </c>
      <c r="K47" s="67">
        <f>J47/1000</f>
        <v>3.0000000000000001E-3</v>
      </c>
      <c r="L47" s="68">
        <v>0</v>
      </c>
      <c r="M47" s="67">
        <f>L47/1000</f>
        <v>0</v>
      </c>
      <c r="N47" s="68">
        <v>6</v>
      </c>
      <c r="O47" s="67">
        <f>N47/1000</f>
        <v>6.0000000000000001E-3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>
        <v>0</v>
      </c>
      <c r="E48" s="67">
        <f>D48/1000</f>
        <v>0</v>
      </c>
      <c r="F48" s="98">
        <v>0</v>
      </c>
      <c r="G48" s="67">
        <f>F48/1000</f>
        <v>0</v>
      </c>
      <c r="H48" s="68">
        <v>0</v>
      </c>
      <c r="I48" s="67">
        <f>H48/1000</f>
        <v>0</v>
      </c>
      <c r="J48" s="68">
        <v>10</v>
      </c>
      <c r="K48" s="67">
        <f>J48/1000</f>
        <v>0.01</v>
      </c>
      <c r="L48" s="68">
        <v>20</v>
      </c>
      <c r="M48" s="67">
        <f>L48/1000</f>
        <v>0.02</v>
      </c>
      <c r="N48" s="68">
        <v>20</v>
      </c>
      <c r="O48" s="67">
        <f>N48/1000</f>
        <v>0.02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40</v>
      </c>
      <c r="G49" s="67">
        <f>F49/1000</f>
        <v>0.04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>
        <v>3</v>
      </c>
      <c r="E50" s="67">
        <f>D50/1000</f>
        <v>3.0000000000000001E-3</v>
      </c>
      <c r="F50" s="96">
        <v>0</v>
      </c>
      <c r="G50" s="67">
        <f>F50/1000</f>
        <v>0</v>
      </c>
      <c r="H50" s="68">
        <v>3</v>
      </c>
      <c r="I50" s="67">
        <f>H50/1000</f>
        <v>3.0000000000000001E-3</v>
      </c>
      <c r="J50" s="68">
        <v>2</v>
      </c>
      <c r="K50" s="67">
        <f>J50/1000</f>
        <v>2E-3</v>
      </c>
      <c r="L50" s="68">
        <v>0</v>
      </c>
      <c r="M50" s="67">
        <f>L50/1000</f>
        <v>0</v>
      </c>
      <c r="N50" s="68">
        <v>0</v>
      </c>
      <c r="O50" s="67">
        <f>N50/1000</f>
        <v>0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3.4</v>
      </c>
      <c r="E51" s="70"/>
      <c r="F51" s="70">
        <v>3.2</v>
      </c>
      <c r="G51" s="70"/>
      <c r="H51" s="68">
        <v>8</v>
      </c>
      <c r="I51" s="70"/>
      <c r="J51" s="68">
        <v>6.1</v>
      </c>
      <c r="K51" s="70"/>
      <c r="L51" s="68">
        <v>4</v>
      </c>
      <c r="M51" s="70"/>
      <c r="N51" s="68">
        <v>4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3</v>
      </c>
      <c r="M52" s="67">
        <f>L52/1000</f>
        <v>3.0000000000000001E-3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3.1</v>
      </c>
      <c r="E53" s="70"/>
      <c r="F53" s="70">
        <v>3.1</v>
      </c>
      <c r="G53" s="70"/>
      <c r="H53" s="68">
        <v>5.9</v>
      </c>
      <c r="I53" s="70"/>
      <c r="J53" s="68">
        <v>4.9000000000000004</v>
      </c>
      <c r="K53" s="70"/>
      <c r="L53" s="68">
        <v>2.2999999999999998</v>
      </c>
      <c r="M53" s="70"/>
      <c r="N53" s="68">
        <v>2.4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5.5154981000000003</v>
      </c>
      <c r="E54" s="70"/>
      <c r="F54" s="70">
        <v>8.4615145999999992</v>
      </c>
      <c r="G54" s="70"/>
      <c r="H54" s="68">
        <v>5.0337725999999998</v>
      </c>
      <c r="I54" s="70"/>
      <c r="J54" s="68">
        <v>5.7630470999999996</v>
      </c>
      <c r="K54" s="70"/>
      <c r="L54" s="68">
        <v>12.181538399999999</v>
      </c>
      <c r="M54" s="70"/>
      <c r="N54" s="68">
        <v>12.707653799999999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19</v>
      </c>
      <c r="E55" s="68"/>
      <c r="F55" s="68">
        <v>24</v>
      </c>
      <c r="G55" s="68"/>
      <c r="H55" s="68">
        <v>30</v>
      </c>
      <c r="I55" s="68"/>
      <c r="J55" s="68">
        <v>25</v>
      </c>
      <c r="K55" s="68"/>
      <c r="L55" s="68">
        <v>35</v>
      </c>
      <c r="M55" s="68"/>
      <c r="N55" s="68">
        <v>40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0.2</v>
      </c>
      <c r="I61" s="70"/>
      <c r="J61" s="68">
        <v>0.2</v>
      </c>
      <c r="K61" s="70"/>
      <c r="L61" s="68">
        <v>0.2</v>
      </c>
      <c r="M61" s="70"/>
      <c r="N61" s="68">
        <v>0.2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7.6</v>
      </c>
      <c r="E62" s="70"/>
      <c r="F62" s="70">
        <v>7.4</v>
      </c>
      <c r="G62" s="70"/>
      <c r="H62" s="68">
        <v>7.4</v>
      </c>
      <c r="I62" s="70"/>
      <c r="J62" s="68">
        <v>7.2</v>
      </c>
      <c r="K62" s="70"/>
      <c r="L62" s="68">
        <v>7.1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0.5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14">D70/1000</f>
        <v>0</v>
      </c>
      <c r="F70" s="123">
        <v>0</v>
      </c>
      <c r="G70" s="67">
        <f t="shared" ref="G70:Y75" si="15">F70/1000</f>
        <v>0</v>
      </c>
      <c r="H70" s="123">
        <v>0</v>
      </c>
      <c r="I70" s="67">
        <f t="shared" ref="I70:I74" si="16">H70/1000</f>
        <v>0</v>
      </c>
      <c r="J70" s="123">
        <v>0</v>
      </c>
      <c r="K70" s="67">
        <f t="shared" si="15"/>
        <v>0</v>
      </c>
      <c r="L70" s="123">
        <v>0</v>
      </c>
      <c r="M70" s="67">
        <f t="shared" si="15"/>
        <v>0</v>
      </c>
      <c r="N70" s="123">
        <v>0</v>
      </c>
      <c r="O70" s="67">
        <f t="shared" si="15"/>
        <v>0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14"/>
        <v>0</v>
      </c>
      <c r="F71" s="92">
        <v>0</v>
      </c>
      <c r="G71" s="67">
        <f t="shared" si="15"/>
        <v>0</v>
      </c>
      <c r="H71" s="92">
        <v>0</v>
      </c>
      <c r="I71" s="67">
        <f t="shared" si="16"/>
        <v>0</v>
      </c>
      <c r="J71" s="92">
        <v>0</v>
      </c>
      <c r="K71" s="67">
        <f t="shared" si="15"/>
        <v>0</v>
      </c>
      <c r="L71" s="92">
        <v>0</v>
      </c>
      <c r="M71" s="67">
        <f t="shared" si="15"/>
        <v>0</v>
      </c>
      <c r="N71" s="92">
        <v>0</v>
      </c>
      <c r="O71" s="67">
        <f t="shared" si="15"/>
        <v>0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14"/>
        <v>0</v>
      </c>
      <c r="F72" s="96">
        <v>0</v>
      </c>
      <c r="G72" s="67">
        <f t="shared" si="15"/>
        <v>0</v>
      </c>
      <c r="H72" s="96">
        <v>0</v>
      </c>
      <c r="I72" s="67">
        <f t="shared" si="16"/>
        <v>0</v>
      </c>
      <c r="J72" s="96">
        <v>0</v>
      </c>
      <c r="K72" s="67">
        <f t="shared" si="15"/>
        <v>0</v>
      </c>
      <c r="L72" s="96">
        <v>0</v>
      </c>
      <c r="M72" s="67">
        <f t="shared" si="15"/>
        <v>0</v>
      </c>
      <c r="N72" s="96">
        <v>0</v>
      </c>
      <c r="O72" s="67">
        <f t="shared" si="15"/>
        <v>0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70">
        <v>1</v>
      </c>
      <c r="I81" s="70"/>
      <c r="J81" s="70">
        <v>0.8</v>
      </c>
      <c r="K81" s="70"/>
      <c r="L81" s="70">
        <v>1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5.5154981000000003</v>
      </c>
      <c r="E82" s="69"/>
      <c r="F82" s="70">
        <v>8.4615145999999992</v>
      </c>
      <c r="G82" s="70"/>
      <c r="H82" s="70">
        <v>5.0337725999999998</v>
      </c>
      <c r="I82" s="70"/>
      <c r="J82" s="70">
        <v>5.7630470999999996</v>
      </c>
      <c r="K82" s="70"/>
      <c r="L82" s="70">
        <v>12.181538399999999</v>
      </c>
      <c r="M82" s="70"/>
      <c r="N82" s="70">
        <v>12.707653799999999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>
        <v>0</v>
      </c>
      <c r="E83" s="173">
        <f t="shared" ref="E83" si="18">D83/1000</f>
        <v>0</v>
      </c>
      <c r="F83" s="96">
        <v>0</v>
      </c>
      <c r="G83" s="173">
        <f t="shared" ref="G83" si="19">F83/1000</f>
        <v>0</v>
      </c>
      <c r="H83" s="96">
        <v>0</v>
      </c>
      <c r="I83" s="173">
        <f t="shared" ref="I83" si="20">H83/1000</f>
        <v>0</v>
      </c>
      <c r="J83" s="96">
        <v>0</v>
      </c>
      <c r="K83" s="173">
        <f t="shared" ref="K83" si="21">J83/1000</f>
        <v>0</v>
      </c>
      <c r="L83" s="96">
        <v>3</v>
      </c>
      <c r="M83" s="173">
        <f t="shared" ref="M83" si="22">L83/1000</f>
        <v>3.0000000000000001E-3</v>
      </c>
      <c r="N83" s="96">
        <v>0</v>
      </c>
      <c r="O83" s="173">
        <f t="shared" ref="O83" si="23">N83/1000</f>
        <v>0</v>
      </c>
      <c r="P83" s="68"/>
      <c r="Q83" s="173">
        <f t="shared" ref="Q83" si="24">P83/1000</f>
        <v>0</v>
      </c>
      <c r="R83" s="96"/>
      <c r="S83" s="173">
        <f t="shared" ref="S83" si="25">R83/1000</f>
        <v>0</v>
      </c>
      <c r="T83" s="96"/>
      <c r="U83" s="173">
        <f t="shared" ref="U83" si="26">T83/1000</f>
        <v>0</v>
      </c>
      <c r="V83" s="96"/>
      <c r="W83" s="173">
        <f t="shared" ref="W83" si="27">V83/1000</f>
        <v>0</v>
      </c>
      <c r="X83" s="96"/>
      <c r="Y83" s="173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19</v>
      </c>
      <c r="E89" s="66"/>
      <c r="F89" s="68">
        <v>24</v>
      </c>
      <c r="G89" s="68"/>
      <c r="H89" s="68">
        <v>30</v>
      </c>
      <c r="I89" s="68"/>
      <c r="J89" s="68">
        <v>25</v>
      </c>
      <c r="K89" s="68"/>
      <c r="L89" s="68">
        <v>35</v>
      </c>
      <c r="M89" s="68"/>
      <c r="N89" s="68">
        <v>40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7.6</v>
      </c>
      <c r="E91" s="69"/>
      <c r="F91" s="70">
        <v>7.4</v>
      </c>
      <c r="G91" s="70"/>
      <c r="H91" s="70">
        <v>7.4</v>
      </c>
      <c r="I91" s="70"/>
      <c r="J91" s="70">
        <v>7.2</v>
      </c>
      <c r="K91" s="70"/>
      <c r="L91" s="70">
        <v>7.1</v>
      </c>
      <c r="M91" s="70"/>
      <c r="N91" s="70">
        <v>7.1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>
        <v>0</v>
      </c>
      <c r="E95" s="173">
        <f t="shared" ref="E95" si="29">D95/1000</f>
        <v>0</v>
      </c>
      <c r="F95" s="130">
        <v>0</v>
      </c>
      <c r="G95" s="173">
        <f t="shared" ref="G95" si="30">F95/1000</f>
        <v>0</v>
      </c>
      <c r="H95" s="130">
        <v>0</v>
      </c>
      <c r="I95" s="173">
        <f t="shared" ref="I95" si="31">H95/1000</f>
        <v>0</v>
      </c>
      <c r="J95" s="130">
        <v>10</v>
      </c>
      <c r="K95" s="173">
        <f t="shared" ref="K95" si="32">J95/1000</f>
        <v>0.01</v>
      </c>
      <c r="L95" s="130">
        <v>20</v>
      </c>
      <c r="M95" s="173">
        <f t="shared" ref="M95" si="33">L95/1000</f>
        <v>0.02</v>
      </c>
      <c r="N95" s="130">
        <v>20</v>
      </c>
      <c r="O95" s="173">
        <f t="shared" ref="O95" si="34">N95/1000</f>
        <v>0.02</v>
      </c>
      <c r="P95" s="131"/>
      <c r="Q95" s="173">
        <f t="shared" ref="Q95" si="35">P95/1000</f>
        <v>0</v>
      </c>
      <c r="R95" s="130"/>
      <c r="S95" s="173">
        <f t="shared" ref="S95" si="36">R95/1000</f>
        <v>0</v>
      </c>
      <c r="T95" s="130"/>
      <c r="U95" s="173">
        <f t="shared" ref="U95" si="37">T95/1000</f>
        <v>0</v>
      </c>
      <c r="V95" s="130"/>
      <c r="W95" s="173">
        <f t="shared" ref="W95" si="38">V95/1000</f>
        <v>0</v>
      </c>
      <c r="X95" s="130"/>
      <c r="Y95" s="173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4" t="s">
        <v>176</v>
      </c>
      <c r="C96" s="175"/>
      <c r="D96" s="134" t="s">
        <v>381</v>
      </c>
      <c r="E96" s="176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7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3.6</v>
      </c>
      <c r="G100" s="70"/>
      <c r="H100" s="70">
        <v>4.9000000000000004</v>
      </c>
      <c r="I100" s="70"/>
      <c r="J100" s="70">
        <v>4.2</v>
      </c>
      <c r="K100" s="70"/>
      <c r="L100" s="70">
        <v>4.7</v>
      </c>
      <c r="M100" s="70"/>
      <c r="N100" s="70">
        <v>4.8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0.09</v>
      </c>
      <c r="E101" s="69"/>
      <c r="F101" s="70">
        <v>0.1</v>
      </c>
      <c r="G101" s="70"/>
      <c r="H101" s="70">
        <v>0.19</v>
      </c>
      <c r="I101" s="70"/>
      <c r="J101" s="70">
        <v>0.2</v>
      </c>
      <c r="K101" s="70"/>
      <c r="L101" s="70">
        <v>0.35</v>
      </c>
      <c r="M101" s="70"/>
      <c r="N101" s="70">
        <v>0.38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3">
        <v>45597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4">
        <v>45597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45598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45599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45600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45601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45602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45603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45604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45605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45606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45607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45608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45609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45610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45611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45612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45613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45614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45615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45616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45617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45618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45619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45620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45621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45622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45623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45624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45625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45626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2025-03-17T06:03:06Z</dcterms:modified>
</cp:coreProperties>
</file>