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14394FFE-4C18-4CF3-99F7-ACC62C6EB1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Y95" i="5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<sst xmlns="http://schemas.openxmlformats.org/spreadsheetml/2006/main" count="3728" uniqueCount="406">
  <si>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</si>
  <si>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</si>
  <si>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</si>
  <si>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</si>
  <si>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</si>
  <si>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</si>
  <si>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</si>
  <si>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</si>
  <si>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</si>
  <si>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</si>
  <si>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</si>
  <si>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</si>
  <si>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</si>
  <si>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</si>
  <si>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</si>
  <si>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</si>
  <si>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</si>
  <si>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</si>
  <si>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</si>
  <si>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</si>
  <si>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</si>
  <si>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</si>
  <si>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</si>
  <si>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</si>
  <si>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</si>
  <si>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</si>
  <si>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</si>
  <si>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</si>
  <si>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</si>
  <si>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</si>
  <si>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</si>
  <si>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</si>
  <si>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</si>
  <si>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</si>
  <si>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</si>
  <si>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</si>
  <si>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</si>
  <si>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</si>
  <si>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</si>
  <si>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</si>
  <si>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</si>
  <si>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</si>
  <si>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</si>
  <si>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</si>
  <si>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</si>
  <si>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</si>
  <si>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</si>
  <si>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</si>
  <si>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</si>
  <si>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</si>
  <si>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</si>
  <si>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</si>
  <si>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</si>
  <si>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</si>
  <si>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</si>
  <si>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</si>
  <si>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</si>
  <si>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</si>
  <si>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</si>
  <si>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</si>
  <si>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</si>
  <si>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</si>
  <si>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</si>
  <si>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</si>
  <si>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</si>
  <si>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</si>
  <si>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</si>
  <si>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</si>
  <si>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</si>
  <si>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</si>
  <si>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</si>
  <si>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</si>
  <si>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</si>
  <si>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</si>
  <si>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</si>
  <si>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</si>
  <si>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</si>
  <si>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</si>
  <si>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</si>
  <si>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</si>
  <si>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</si>
  <si>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</si>
  <si>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</si>
  <si>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</si>
  <si>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</si>
  <si>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</si>
  <si>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</si>
  <si>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</si>
  <si>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</si>
  <si>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</si>
  <si>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</si>
  <si>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</si>
  <si>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</si>
  <si>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</si>
  <si>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</si>
  <si>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</si>
  <si>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</si>
  <si>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</si>
  <si>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</si>
  <si>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</si>
  <si>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</si>
  <si>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</si>
  <si>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</si>
  <si>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</si>
  <si>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</si>
  <si>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</si>
  <si>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</si>
  <si>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</si>
  <si>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</si>
  <si>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</si>
  <si>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</si>
  <si>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</si>
  <si>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</si>
  <si>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</si>
  <si>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</si>
  <si>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</si>
  <si>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</si>
  <si>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</si>
  <si>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</si>
  <si>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</si>
  <si>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</si>
  <si>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</si>
  <si>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</si>
  <si>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</si>
  <si>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</si>
  <si>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</si>
  <si>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</si>
  <si>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</si>
  <si>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</si>
  <si>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</si>
  <si>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</si>
  <si>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</si>
  <si>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</si>
  <si>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</si>
  <si>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</si>
  <si>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</si>
  <si>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</si>
  <si>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</si>
  <si>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</si>
  <si>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</si>
  <si>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</si>
  <si>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</si>
  <si>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</si>
  <si>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</si>
  <si>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</si>
  <si>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</si>
  <si>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</si>
  <si>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</si>
  <si>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</si>
  <si>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</si>
  <si>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</si>
  <si>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</si>
  <si>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</si>
  <si>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</si>
  <si>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</si>
  <si>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</si>
  <si>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</si>
  <si>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</si>
  <si>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</si>
  <si>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</si>
  <si>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</si>
  <si>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</si>
  <si>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</si>
  <si>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</si>
  <si>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</si>
  <si>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</si>
  <si>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</si>
  <si>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</si>
  <si>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</si>
  <si>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</si>
  <si>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</si>
  <si>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</si>
  <si>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</si>
  <si>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</si>
  <si>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</si>
  <si>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</si>
  <si>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</si>
  <si>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</si>
  <si>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</si>
  <si>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</si>
  <si>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</si>
  <si>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</si>
  <si>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</si>
  <si>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</si>
  <si>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</si>
  <si>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</si>
  <si>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</si>
  <si>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</si>
  <si>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</si>
  <si>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</si>
  <si>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</si>
  <si>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</si>
  <si>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</si>
  <si>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</si>
  <si>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</si>
  <si>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</si>
  <si>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</si>
  <si>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</si>
  <si>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</si>
  <si>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</si>
  <si>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</si>
  <si>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</si>
  <si>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</si>
  <si>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</si>
  <si>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</si>
  <si>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</si>
  <si>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</si>
  <si>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</si>
  <si>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</si>
  <si>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</si>
  <si>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</si>
  <si>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</si>
  <si>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</si>
  <si>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</si>
  <si>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</si>
  <si>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</si>
  <si>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</si>
  <si>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</si>
  <si>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</si>
  <si>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</si>
  <si>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</si>
  <si>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</si>
  <si>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</si>
  <si>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</si>
  <si>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</si>
  <si>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</si>
  <si>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</si>
  <si>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</si>
  <si>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</si>
  <si>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</si>
  <si>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</si>
  <si>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</si>
  <si>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</si>
  <si>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</si>
  <si>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</si>
  <si>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</si>
  <si>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</si>
  <si>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</si>
  <si>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</si>
  <si>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</si>
  <si>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</si>
  <si>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</si>
  <si>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</si>
  <si>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</si>
  <si>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</si>
  <si>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</si>
  <si>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</si>
  <si>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</si>
  <si>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</si>
  <si>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</si>
  <si>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</si>
  <si>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</si>
  <si>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</si>
  <si>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</si>
  <si>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</si>
  <si>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</si>
  <si>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</si>
  <si>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</si>
  <si>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</si>
  <si>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</si>
  <si>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</si>
  <si>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</si>
  <si>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</si>
  <si>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</si>
  <si>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</si>
  <si>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</si>
  <si>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</si>
  <si>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</si>
  <si>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</si>
  <si>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</si>
  <si>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</si>
  <si>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</si>
  <si>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</si>
  <si>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</si>
  <si>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</si>
  <si>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</si>
  <si>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</si>
  <si>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</si>
  <si>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</si>
  <si>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</si>
  <si>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</si>
  <si>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</si>
  <si>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</si>
  <si>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</si>
  <si>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</si>
  <si>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</si>
  <si>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</si>
  <si>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</si>
  <si>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</si>
  <si>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</si>
  <si>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</si>
  <si>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</si>
  <si>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</si>
  <si>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</si>
  <si>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</si>
  <si>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</si>
  <si>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</si>
  <si>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</si>
  <si>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</si>
  <si>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</si>
  <si>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</si>
  <si>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</si>
  <si>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</si>
  <si>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</si>
  <si>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</si>
  <si>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</si>
  <si>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</si>
  <si>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</si>
  <si>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</si>
  <si>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</si>
  <si>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</si>
  <si>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</si>
  <si>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</si>
  <si>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</si>
  <si>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</si>
  <si>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</si>
  <si>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</si>
  <si>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</si>
  <si>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</si>
  <si>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</si>
  <si>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</si>
  <si>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</si>
  <si>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</si>
  <si>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</si>
  <si>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</si>
  <si>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</si>
  <si>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</si>
  <si>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</si>
  <si>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</si>
  <si>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</si>
  <si>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</si>
  <si>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</si>
  <si>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</si>
  <si>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</si>
  <si>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</si>
  <si>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</si>
  <si>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</si>
  <si>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</si>
  <si>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</si>
  <si>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</si>
  <si>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</si>
  <si>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</si>
  <si>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</si>
  <si>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</si>
  <si>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</si>
  <si>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</si>
  <si>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</si>
  <si>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</si>
  <si>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</si>
  <si>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</si>
  <si>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</si>
  <si>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</si>
  <si>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</si>
  <si>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</si>
  <si>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</si>
  <si>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</si>
  <si>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</si>
  <si>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</si>
  <si>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</si>
  <si>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</si>
  <si>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</si>
  <si>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</si>
  <si>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</si>
  <si>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</si>
  <si>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</si>
  <si>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</si>
  <si>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</si>
  <si>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</si>
  <si>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</si>
  <si>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</si>
  <si>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</si>
  <si>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</si>
  <si>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</si>
  <si>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</si>
  <si>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</si>
  <si>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</si>
  <si>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</si>
  <si>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</si>
  <si>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</si>
  <si>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</si>
  <si>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</si>
  <si>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</si>
  <si>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雨|曇</t>
  </si>
  <si>
    <t>曇|雨</t>
  </si>
  <si>
    <t>晴|曇</t>
  </si>
  <si>
    <t>晴</t>
  </si>
  <si>
    <t>曇|晴</t>
  </si>
  <si>
    <t>曇</t>
  </si>
  <si>
    <t>雨/曇</t>
  </si>
  <si>
    <t>晴|雨</t>
  </si>
  <si>
    <t>2024/07/16</t>
  </si>
  <si>
    <t>10:53</t>
  </si>
  <si>
    <t>10:41</t>
  </si>
  <si>
    <t>11:17</t>
  </si>
  <si>
    <t>09:36</t>
  </si>
  <si>
    <t>10:18</t>
  </si>
  <si>
    <t>10:03</t>
  </si>
  <si>
    <t>0.004未満</t>
  </si>
  <si>
    <t>0.001未満</t>
  </si>
  <si>
    <t>0.05未満</t>
  </si>
  <si>
    <t>0.002未満</t>
  </si>
  <si>
    <t>0.000001未満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</si>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</sst>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73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181" fontId="23" fillId="0" borderId="53" xfId="0" applyNumberFormat="1" applyFont="1" applyBorder="1" applyAlignment="1">
      <alignment horizontal="right" vertical="center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07">
        <v>45383</v>
      </c>
      <c r="B2" s="207"/>
      <c r="C2" s="208">
        <v>45474</v>
      </c>
      <c r="D2" s="208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09" t="s">
        <v>348</v>
      </c>
      <c r="E4" s="225" t="s">
        <v>376</v>
      </c>
      <c r="F4" s="211" t="s">
        <v>374</v>
      </c>
      <c r="G4" s="211" t="s">
        <v>352</v>
      </c>
      <c r="H4" s="221" t="s">
        <v>353</v>
      </c>
      <c r="I4" s="211" t="s">
        <v>357</v>
      </c>
      <c r="J4" s="223"/>
      <c r="K4" s="211"/>
      <c r="L4" s="221"/>
      <c r="M4" s="211"/>
      <c r="N4" s="237"/>
      <c r="O4" s="239"/>
      <c r="P4" s="205"/>
      <c r="Q4" s="2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10"/>
      <c r="E5" s="226"/>
      <c r="F5" s="212"/>
      <c r="G5" s="212"/>
      <c r="H5" s="222"/>
      <c r="I5" s="212"/>
      <c r="J5" s="224"/>
      <c r="K5" s="212"/>
      <c r="L5" s="222"/>
      <c r="M5" s="212"/>
      <c r="N5" s="238"/>
      <c r="O5" s="240"/>
      <c r="P5" s="206"/>
      <c r="Q5" s="2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17" t="s">
        <v>350</v>
      </c>
      <c r="E6" s="219" t="s">
        <v>379</v>
      </c>
      <c r="F6" s="213" t="s">
        <v>375</v>
      </c>
      <c r="G6" s="213" t="s">
        <v>380</v>
      </c>
      <c r="H6" s="215" t="s">
        <v>355</v>
      </c>
      <c r="I6" s="213" t="s">
        <v>358</v>
      </c>
      <c r="J6" s="215"/>
      <c r="K6" s="213"/>
      <c r="L6" s="229"/>
      <c r="M6" s="227"/>
      <c r="N6" s="241"/>
      <c r="O6" s="243"/>
      <c r="P6" s="233"/>
      <c r="Q6" s="235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18"/>
      <c r="E7" s="220"/>
      <c r="F7" s="214"/>
      <c r="G7" s="214"/>
      <c r="H7" s="216"/>
      <c r="I7" s="214"/>
      <c r="J7" s="216"/>
      <c r="K7" s="214"/>
      <c r="L7" s="230"/>
      <c r="M7" s="228"/>
      <c r="N7" s="242"/>
      <c r="O7" s="244"/>
      <c r="P7" s="234"/>
      <c r="Q7" s="236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390</v>
      </c>
      <c r="E9" s="152" t="s">
        <v>390</v>
      </c>
      <c r="F9" s="152" t="s">
        <v>390</v>
      </c>
      <c r="G9" s="152" t="s">
        <v>390</v>
      </c>
      <c r="H9" s="152" t="s">
        <v>390</v>
      </c>
      <c r="I9" s="152" t="s">
        <v>390</v>
      </c>
      <c r="J9" s="152"/>
      <c r="K9" s="152"/>
      <c r="L9" s="152"/>
      <c r="M9" s="152"/>
      <c r="N9" s="189"/>
      <c r="O9" s="19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391</v>
      </c>
      <c r="E10" s="68" t="s">
        <v>392</v>
      </c>
      <c r="F10" s="68" t="s">
        <v>393</v>
      </c>
      <c r="G10" s="68" t="s">
        <v>394</v>
      </c>
      <c r="H10" s="68" t="s">
        <v>395</v>
      </c>
      <c r="I10" s="68" t="s">
        <v>396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383</v>
      </c>
      <c r="E11" s="68" t="s">
        <v>383</v>
      </c>
      <c r="F11" s="68" t="s">
        <v>383</v>
      </c>
      <c r="G11" s="68" t="s">
        <v>383</v>
      </c>
      <c r="H11" s="68" t="s">
        <v>383</v>
      </c>
      <c r="I11" s="68" t="s">
        <v>383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383</v>
      </c>
      <c r="E12" s="68" t="s">
        <v>383</v>
      </c>
      <c r="F12" s="68" t="s">
        <v>383</v>
      </c>
      <c r="G12" s="68" t="s">
        <v>383</v>
      </c>
      <c r="H12" s="68" t="s">
        <v>383</v>
      </c>
      <c r="I12" s="68" t="s">
        <v>383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23.5</v>
      </c>
      <c r="E13" s="70">
        <v>26.5</v>
      </c>
      <c r="F13" s="70">
        <v>23.2</v>
      </c>
      <c r="G13" s="70">
        <v>24.5</v>
      </c>
      <c r="H13" s="70">
        <v>22.8</v>
      </c>
      <c r="I13" s="70">
        <v>25.1</v>
      </c>
      <c r="J13" s="70"/>
      <c r="K13" s="70"/>
      <c r="L13" s="70"/>
      <c r="M13" s="70"/>
      <c r="N13" s="190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18.399999999999999</v>
      </c>
      <c r="E14" s="77">
        <v>24.2</v>
      </c>
      <c r="F14" s="77">
        <v>19.5</v>
      </c>
      <c r="G14" s="77">
        <v>23.3</v>
      </c>
      <c r="H14" s="77">
        <v>17.8</v>
      </c>
      <c r="I14" s="77">
        <v>22.4</v>
      </c>
      <c r="J14" s="77"/>
      <c r="K14" s="77"/>
      <c r="L14" s="77"/>
      <c r="M14" s="77"/>
      <c r="N14" s="191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3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4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5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5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5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5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397</v>
      </c>
      <c r="E24" s="96" t="s">
        <v>397</v>
      </c>
      <c r="F24" s="96" t="s">
        <v>397</v>
      </c>
      <c r="G24" s="96" t="s">
        <v>397</v>
      </c>
      <c r="H24" s="96" t="s">
        <v>397</v>
      </c>
      <c r="I24" s="96" t="s">
        <v>397</v>
      </c>
      <c r="J24" s="96"/>
      <c r="K24" s="96"/>
      <c r="L24" s="96"/>
      <c r="M24" s="96"/>
      <c r="N24" s="195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398</v>
      </c>
      <c r="E25" s="96" t="s">
        <v>398</v>
      </c>
      <c r="F25" s="96" t="s">
        <v>398</v>
      </c>
      <c r="G25" s="96" t="s">
        <v>398</v>
      </c>
      <c r="H25" s="96" t="s">
        <v>398</v>
      </c>
      <c r="I25" s="96" t="s">
        <v>398</v>
      </c>
      <c r="J25" s="96"/>
      <c r="K25" s="96"/>
      <c r="L25" s="96"/>
      <c r="M25" s="96"/>
      <c r="N25" s="195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0.12</v>
      </c>
      <c r="E26" s="98">
        <v>0.12</v>
      </c>
      <c r="F26" s="98">
        <v>0.22</v>
      </c>
      <c r="G26" s="98">
        <v>0.22</v>
      </c>
      <c r="H26" s="98">
        <v>0.28999999999999998</v>
      </c>
      <c r="I26" s="98">
        <v>0.32</v>
      </c>
      <c r="J26" s="98"/>
      <c r="K26" s="98"/>
      <c r="L26" s="98"/>
      <c r="M26" s="98"/>
      <c r="N26" s="196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 t="s">
        <v>399</v>
      </c>
      <c r="E27" s="98" t="s">
        <v>399</v>
      </c>
      <c r="F27" s="98" t="s">
        <v>399</v>
      </c>
      <c r="G27" s="98" t="s">
        <v>399</v>
      </c>
      <c r="H27" s="98">
        <v>0.06</v>
      </c>
      <c r="I27" s="98">
        <v>0.06</v>
      </c>
      <c r="J27" s="98"/>
      <c r="K27" s="98"/>
      <c r="L27" s="98"/>
      <c r="M27" s="98"/>
      <c r="N27" s="196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6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93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5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5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5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5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5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5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>
        <v>0.06</v>
      </c>
      <c r="E36" s="98">
        <v>0.06</v>
      </c>
      <c r="F36" s="98">
        <v>0.09</v>
      </c>
      <c r="G36" s="98">
        <v>0.09</v>
      </c>
      <c r="H36" s="98">
        <v>0.05</v>
      </c>
      <c r="I36" s="98" t="s">
        <v>399</v>
      </c>
      <c r="J36" s="98"/>
      <c r="K36" s="98"/>
      <c r="L36" s="98"/>
      <c r="M36" s="98"/>
      <c r="N36" s="196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400</v>
      </c>
      <c r="G37" s="96" t="s">
        <v>400</v>
      </c>
      <c r="H37" s="96" t="s">
        <v>381</v>
      </c>
      <c r="I37" s="96" t="s">
        <v>381</v>
      </c>
      <c r="J37" s="96"/>
      <c r="K37" s="96"/>
      <c r="L37" s="96"/>
      <c r="M37" s="96"/>
      <c r="N37" s="195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5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400</v>
      </c>
      <c r="G39" s="96">
        <v>7.0000000000000001E-3</v>
      </c>
      <c r="H39" s="96" t="s">
        <v>381</v>
      </c>
      <c r="I39" s="96" t="s">
        <v>381</v>
      </c>
      <c r="J39" s="96"/>
      <c r="K39" s="96"/>
      <c r="L39" s="96"/>
      <c r="M39" s="96"/>
      <c r="N39" s="195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5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398</v>
      </c>
      <c r="E41" s="96" t="s">
        <v>398</v>
      </c>
      <c r="F41" s="96" t="s">
        <v>398</v>
      </c>
      <c r="G41" s="96" t="s">
        <v>398</v>
      </c>
      <c r="H41" s="96" t="s">
        <v>398</v>
      </c>
      <c r="I41" s="96" t="s">
        <v>398</v>
      </c>
      <c r="J41" s="96"/>
      <c r="K41" s="96"/>
      <c r="L41" s="96"/>
      <c r="M41" s="96"/>
      <c r="N41" s="195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5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400</v>
      </c>
      <c r="G43" s="96">
        <v>1.2999999999999999E-2</v>
      </c>
      <c r="H43" s="96" t="s">
        <v>381</v>
      </c>
      <c r="I43" s="96" t="s">
        <v>381</v>
      </c>
      <c r="J43" s="96"/>
      <c r="K43" s="96"/>
      <c r="L43" s="96"/>
      <c r="M43" s="96"/>
      <c r="N43" s="195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5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5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5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5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6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6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5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0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5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3.9</v>
      </c>
      <c r="E53" s="70">
        <v>3.2</v>
      </c>
      <c r="F53" s="70">
        <v>6.3</v>
      </c>
      <c r="G53" s="70">
        <v>5</v>
      </c>
      <c r="H53" s="70">
        <v>2.5</v>
      </c>
      <c r="I53" s="70">
        <v>2.6</v>
      </c>
      <c r="J53" s="70"/>
      <c r="K53" s="70"/>
      <c r="L53" s="70"/>
      <c r="M53" s="70"/>
      <c r="N53" s="190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0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6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/>
      <c r="K57" s="102"/>
      <c r="L57" s="102"/>
      <c r="M57" s="102"/>
      <c r="N57" s="197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/>
      <c r="K58" s="102"/>
      <c r="L58" s="102"/>
      <c r="M58" s="102"/>
      <c r="N58" s="197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400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5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3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</row>
    <row r="61" spans="1:35" ht="10.5" customHeight="1" x14ac:dyDescent="0.4">
      <c r="A61" s="87">
        <v>46</v>
      </c>
      <c r="B61" s="64" t="s">
        <v>347</v>
      </c>
      <c r="C61" s="90" t="s">
        <v>78</v>
      </c>
      <c r="D61" s="70">
        <v>0.4</v>
      </c>
      <c r="E61" s="70">
        <v>0.3</v>
      </c>
      <c r="F61" s="70">
        <v>0.4</v>
      </c>
      <c r="G61" s="70">
        <v>0.7</v>
      </c>
      <c r="H61" s="70">
        <v>0.5</v>
      </c>
      <c r="I61" s="70">
        <v>0.5</v>
      </c>
      <c r="J61" s="70"/>
      <c r="K61" s="70"/>
      <c r="L61" s="70"/>
      <c r="M61" s="70"/>
      <c r="N61" s="190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7.5</v>
      </c>
      <c r="E62" s="70">
        <v>7.4</v>
      </c>
      <c r="F62" s="70">
        <v>7.5</v>
      </c>
      <c r="G62" s="70">
        <v>7.3</v>
      </c>
      <c r="H62" s="70">
        <v>7.3</v>
      </c>
      <c r="I62" s="70">
        <v>7.3</v>
      </c>
      <c r="J62" s="70"/>
      <c r="K62" s="70"/>
      <c r="L62" s="70"/>
      <c r="M62" s="70"/>
      <c r="N62" s="190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402</v>
      </c>
      <c r="E63" s="68" t="s">
        <v>402</v>
      </c>
      <c r="F63" s="68" t="s">
        <v>402</v>
      </c>
      <c r="G63" s="68" t="s">
        <v>402</v>
      </c>
      <c r="H63" s="68" t="s">
        <v>402</v>
      </c>
      <c r="I63" s="68" t="s">
        <v>402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402</v>
      </c>
      <c r="E64" s="68" t="s">
        <v>402</v>
      </c>
      <c r="F64" s="68" t="s">
        <v>402</v>
      </c>
      <c r="G64" s="68" t="s">
        <v>402</v>
      </c>
      <c r="H64" s="68" t="s">
        <v>402</v>
      </c>
      <c r="I64" s="68" t="s">
        <v>402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 t="s">
        <v>403</v>
      </c>
      <c r="E65" s="70" t="s">
        <v>403</v>
      </c>
      <c r="F65" s="70" t="s">
        <v>403</v>
      </c>
      <c r="G65" s="70" t="s">
        <v>403</v>
      </c>
      <c r="H65" s="70">
        <v>0.8</v>
      </c>
      <c r="I65" s="70" t="s">
        <v>403</v>
      </c>
      <c r="J65" s="70"/>
      <c r="K65" s="70"/>
      <c r="L65" s="70"/>
      <c r="M65" s="70"/>
      <c r="N65" s="190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404</v>
      </c>
      <c r="E66" s="109" t="s">
        <v>404</v>
      </c>
      <c r="F66" s="109" t="s">
        <v>404</v>
      </c>
      <c r="G66" s="109" t="s">
        <v>404</v>
      </c>
      <c r="H66" s="109">
        <v>0.1</v>
      </c>
      <c r="I66" s="109" t="s">
        <v>404</v>
      </c>
      <c r="J66" s="109"/>
      <c r="K66" s="109"/>
      <c r="L66" s="109"/>
      <c r="M66" s="109"/>
      <c r="N66" s="198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</row>
    <row r="67" spans="1:35" ht="11.1" customHeight="1" thickBot="1" x14ac:dyDescent="0.45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03">
        <v>45383</v>
      </c>
      <c r="B68" s="203"/>
      <c r="C68" s="204">
        <v>45474</v>
      </c>
      <c r="D68" s="204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1</v>
      </c>
      <c r="E81" s="70">
        <v>0.5</v>
      </c>
      <c r="F81" s="70">
        <v>1</v>
      </c>
      <c r="G81" s="70">
        <v>0.6</v>
      </c>
      <c r="H81" s="70">
        <v>0.8</v>
      </c>
      <c r="I81" s="70">
        <v>0.4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405</v>
      </c>
      <c r="E88" s="68" t="s">
        <v>405</v>
      </c>
      <c r="F88" s="68" t="s">
        <v>405</v>
      </c>
      <c r="G88" s="68" t="s">
        <v>405</v>
      </c>
      <c r="H88" s="68" t="s">
        <v>405</v>
      </c>
      <c r="I88" s="68" t="s">
        <v>405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404</v>
      </c>
      <c r="E90" s="70" t="s">
        <v>404</v>
      </c>
      <c r="F90" s="70" t="s">
        <v>404</v>
      </c>
      <c r="G90" s="70" t="s">
        <v>404</v>
      </c>
      <c r="H90" s="70">
        <v>0.1</v>
      </c>
      <c r="I90" s="70" t="s">
        <v>404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7.5</v>
      </c>
      <c r="E91" s="70">
        <v>7.4</v>
      </c>
      <c r="F91" s="70">
        <v>7.5</v>
      </c>
      <c r="G91" s="70">
        <v>7.3</v>
      </c>
      <c r="H91" s="70">
        <v>7.3</v>
      </c>
      <c r="I91" s="70">
        <v>7.3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0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1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362</v>
      </c>
      <c r="D100" s="70">
        <v>3</v>
      </c>
      <c r="E100" s="70">
        <v>3.3</v>
      </c>
      <c r="F100" s="70">
        <v>5.0999999999999996</v>
      </c>
      <c r="G100" s="70">
        <v>4.2</v>
      </c>
      <c r="H100" s="70">
        <v>4.3</v>
      </c>
      <c r="I100" s="70">
        <v>4.4000000000000004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360</v>
      </c>
      <c r="D101" s="98">
        <v>0.12</v>
      </c>
      <c r="E101" s="98">
        <v>0.12</v>
      </c>
      <c r="F101" s="98">
        <v>0.22</v>
      </c>
      <c r="G101" s="98">
        <v>0.22</v>
      </c>
      <c r="H101" s="98">
        <v>0.28999999999999998</v>
      </c>
      <c r="I101" s="98">
        <v>0.32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2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03">
        <v>45383</v>
      </c>
      <c r="B130" s="203"/>
      <c r="C130" s="204">
        <v>45474</v>
      </c>
      <c r="D130" s="204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M6:M7"/>
    <mergeCell ref="E6:E7"/>
    <mergeCell ref="I4:I5"/>
    <mergeCell ref="H4:H5"/>
    <mergeCell ref="G4:G5"/>
    <mergeCell ref="J4:J5"/>
    <mergeCell ref="E4:E5"/>
    <mergeCell ref="F4:F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3" t="s">
        <v>180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6" t="s">
        <v>365</v>
      </c>
      <c r="AI3" s="181"/>
    </row>
    <row r="4" spans="1:35" ht="19.5" thickBot="1" x14ac:dyDescent="0.45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7"/>
      <c r="AI4" s="181"/>
    </row>
    <row r="5" spans="1:35" ht="19.5" thickBot="1" x14ac:dyDescent="0.45">
      <c r="A5" t="s">
        <v>184</v>
      </c>
      <c r="B5">
        <v>2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 x14ac:dyDescent="0.45">
      <c r="A6" t="s">
        <v>185</v>
      </c>
      <c r="AH6" s="182">
        <f>INDEX(C41:AG41,MATCH(MAX(C41:AG41)+1,C41:AG41,1))</f>
        <v>1</v>
      </c>
      <c r="AI6" s="182">
        <f>AH6*1</f>
        <v>1</v>
      </c>
    </row>
    <row r="7" spans="1:35" x14ac:dyDescent="0.4">
      <c r="A7" t="s">
        <v>186</v>
      </c>
      <c r="AH7" t="s">
        <v>366</v>
      </c>
    </row>
    <row r="8" spans="1:35" x14ac:dyDescent="0.4">
      <c r="A8" t="s">
        <v>187</v>
      </c>
      <c r="AH8" s="29" t="s">
        <v>381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202</v>
      </c>
    </row>
    <row r="24" spans="1:1" x14ac:dyDescent="0.4">
      <c r="A24" t="s">
        <v>203</v>
      </c>
    </row>
    <row r="25" spans="1:1" x14ac:dyDescent="0.4">
      <c r="A25" t="s">
        <v>204</v>
      </c>
    </row>
    <row r="26" spans="1:1" x14ac:dyDescent="0.4">
      <c r="A26" t="s">
        <v>205</v>
      </c>
    </row>
    <row r="27" spans="1:1" x14ac:dyDescent="0.4">
      <c r="A27" t="s">
        <v>206</v>
      </c>
    </row>
    <row r="28" spans="1:1" x14ac:dyDescent="0.4">
      <c r="A28" t="s">
        <v>207</v>
      </c>
    </row>
    <row r="29" spans="1:1" x14ac:dyDescent="0.4">
      <c r="A29" t="s">
        <v>208</v>
      </c>
    </row>
    <row r="30" spans="1:1" x14ac:dyDescent="0.4">
      <c r="A30" t="s">
        <v>209</v>
      </c>
    </row>
    <row r="31" spans="1:1" x14ac:dyDescent="0.4">
      <c r="A31" t="s">
        <v>210</v>
      </c>
    </row>
    <row r="32" spans="1:1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 t="s">
        <v>382</v>
      </c>
      <c r="D35" s="1" t="s">
        <v>383</v>
      </c>
      <c r="E35" s="1" t="s">
        <v>384</v>
      </c>
      <c r="F35" s="1" t="s">
        <v>385</v>
      </c>
      <c r="G35" s="1" t="s">
        <v>385</v>
      </c>
      <c r="H35" s="1" t="s">
        <v>386</v>
      </c>
      <c r="I35" s="1" t="s">
        <v>385</v>
      </c>
      <c r="J35" s="1" t="s">
        <v>384</v>
      </c>
      <c r="K35" s="1" t="s">
        <v>387</v>
      </c>
      <c r="L35" s="1" t="s">
        <v>383</v>
      </c>
      <c r="M35" s="1" t="s">
        <v>383</v>
      </c>
      <c r="N35" s="1" t="s">
        <v>383</v>
      </c>
      <c r="O35" s="1" t="s">
        <v>387</v>
      </c>
      <c r="P35" s="1" t="s">
        <v>383</v>
      </c>
      <c r="Q35" s="1" t="s">
        <v>383</v>
      </c>
      <c r="R35" s="1" t="s">
        <v>383</v>
      </c>
      <c r="S35" s="1" t="s">
        <v>388</v>
      </c>
      <c r="T35" s="1" t="s">
        <v>384</v>
      </c>
      <c r="U35" s="1" t="s">
        <v>386</v>
      </c>
      <c r="V35" s="1" t="s">
        <v>384</v>
      </c>
      <c r="W35" s="1" t="s">
        <v>385</v>
      </c>
      <c r="X35" s="1" t="s">
        <v>385</v>
      </c>
      <c r="Y35" s="1" t="s">
        <v>384</v>
      </c>
      <c r="Z35" s="1" t="s">
        <v>386</v>
      </c>
      <c r="AA35" s="1" t="s">
        <v>389</v>
      </c>
      <c r="AB35" s="1" t="s">
        <v>384</v>
      </c>
      <c r="AC35" s="1" t="s">
        <v>384</v>
      </c>
      <c r="AD35" s="1" t="s">
        <v>384</v>
      </c>
      <c r="AE35" s="1" t="s">
        <v>385</v>
      </c>
      <c r="AF35" s="1" t="s">
        <v>385</v>
      </c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</v>
      </c>
      <c r="H37" s="2" t="str">
        <f t="shared" si="0"/>
        <v>曇|晴</v>
      </c>
      <c r="I37" s="2" t="str">
        <f t="shared" si="0"/>
        <v>晴</v>
      </c>
      <c r="J37" s="2" t="str">
        <f t="shared" si="0"/>
        <v>晴|曇</v>
      </c>
      <c r="K37" s="2" t="str">
        <f t="shared" si="0"/>
        <v>曇</v>
      </c>
      <c r="L37" s="2" t="str">
        <f t="shared" si="0"/>
        <v>曇|雨</v>
      </c>
      <c r="M37" s="2" t="str">
        <f t="shared" si="0"/>
        <v>曇|雨</v>
      </c>
      <c r="N37" s="2" t="str">
        <f t="shared" si="0"/>
        <v>曇|雨</v>
      </c>
      <c r="O37" s="2" t="str">
        <f t="shared" si="0"/>
        <v>曇</v>
      </c>
      <c r="P37" s="2" t="str">
        <f t="shared" si="0"/>
        <v>曇|雨</v>
      </c>
      <c r="Q37" s="2" t="str">
        <f t="shared" si="0"/>
        <v>曇|雨</v>
      </c>
      <c r="R37" s="2" t="str">
        <f t="shared" si="0"/>
        <v>曇|雨</v>
      </c>
      <c r="S37" s="2" t="str">
        <f t="shared" si="0"/>
        <v>雨/曇</v>
      </c>
      <c r="T37" s="2" t="str">
        <f t="shared" si="0"/>
        <v>晴|曇</v>
      </c>
      <c r="U37" s="2" t="str">
        <f t="shared" si="0"/>
        <v>曇|晴</v>
      </c>
      <c r="V37" s="2" t="str">
        <f t="shared" si="0"/>
        <v>晴|曇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>曇|晴</v>
      </c>
      <c r="AA37" s="2" t="str">
        <f t="shared" si="0"/>
        <v>晴|雨</v>
      </c>
      <c r="AB37" s="2" t="str">
        <f t="shared" si="0"/>
        <v>晴|曇</v>
      </c>
      <c r="AC37" s="2" t="str">
        <f t="shared" si="0"/>
        <v>晴|曇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晴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80"/>
      <c r="C41" s="2">
        <f>IF(C37="","",VLOOKUP(C37,変換!$B$31:$C$58,2,FALSE))</f>
        <v>24</v>
      </c>
      <c r="D41" s="2">
        <f>IF(D37="","",VLOOKUP(D37,変換!$B$31:$C$58,2,FALSE))</f>
        <v>21</v>
      </c>
      <c r="E41" s="2">
        <f>IF(E37="","",VLOOKUP(E37,変換!$B$31:$C$58,2,FALSE))</f>
        <v>17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20</v>
      </c>
      <c r="I41" s="2">
        <f>IF(I37="","",VLOOKUP(I37,変換!$B$31:$C$58,2,FALSE))</f>
        <v>1</v>
      </c>
      <c r="J41" s="2">
        <f>IF(J37="","",VLOOKUP(J37,変換!$B$31:$C$58,2,FALSE))</f>
        <v>17</v>
      </c>
      <c r="K41" s="2">
        <f>IF(K37="","",VLOOKUP(K37,変換!$B$31:$C$58,2,FALSE))</f>
        <v>2</v>
      </c>
      <c r="L41" s="2">
        <f>IF(L37="","",VLOOKUP(L37,変換!$B$31:$C$58,2,FALSE))</f>
        <v>21</v>
      </c>
      <c r="M41" s="2">
        <f>IF(M37="","",VLOOKUP(M37,変換!$B$31:$C$58,2,FALSE))</f>
        <v>21</v>
      </c>
      <c r="N41" s="2">
        <f>IF(N37="","",VLOOKUP(N37,変換!$B$31:$C$58,2,FALSE))</f>
        <v>21</v>
      </c>
      <c r="O41" s="2">
        <f>IF(O37="","",VLOOKUP(O37,変換!$B$31:$C$58,2,FALSE))</f>
        <v>2</v>
      </c>
      <c r="P41" s="2">
        <f>IF(P37="","",VLOOKUP(P37,変換!$B$31:$C$58,2,FALSE))</f>
        <v>21</v>
      </c>
      <c r="Q41" s="2">
        <f>IF(Q37="","",VLOOKUP(Q37,変換!$B$31:$C$58,2,FALSE))</f>
        <v>21</v>
      </c>
      <c r="R41" s="2">
        <f>IF(R37="","",VLOOKUP(R37,変換!$B$31:$C$58,2,FALSE))</f>
        <v>21</v>
      </c>
      <c r="S41" s="2">
        <f>IF(S37="","",VLOOKUP(S37,変換!$B$31:$C$58,2,FALSE))</f>
        <v>12</v>
      </c>
      <c r="T41" s="2">
        <f>IF(T37="","",VLOOKUP(T37,変換!$B$31:$C$58,2,FALSE))</f>
        <v>17</v>
      </c>
      <c r="U41" s="2">
        <f>IF(U37="","",VLOOKUP(U37,変換!$B$31:$C$58,2,FALSE))</f>
        <v>20</v>
      </c>
      <c r="V41" s="2">
        <f>IF(V37="","",VLOOKUP(V37,変換!$B$31:$C$58,2,FALSE))</f>
        <v>17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>
        <f>IF(Z37="","",VLOOKUP(Z37,変換!$B$31:$C$58,2,FALSE))</f>
        <v>20</v>
      </c>
      <c r="AA41" s="2">
        <f>IF(AA37="","",VLOOKUP(AA37,変換!$B$31:$C$58,2,FALSE))</f>
        <v>18</v>
      </c>
      <c r="AB41" s="2">
        <f>IF(AB37="","",VLOOKUP(AB37,変換!$B$31:$C$58,2,FALSE))</f>
        <v>17</v>
      </c>
      <c r="AC41" s="2">
        <f>IF(AC37="","",VLOOKUP(AC37,変換!$B$31:$C$58,2,FALSE))</f>
        <v>17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1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8" t="s">
        <v>363</v>
      </c>
      <c r="B30" s="268"/>
      <c r="C30" s="268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45474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52"/>
      <c r="B2" s="252"/>
      <c r="C2" s="208"/>
      <c r="D2" s="208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53" t="s">
        <v>349</v>
      </c>
      <c r="E4" s="254"/>
      <c r="F4" s="257" t="s">
        <v>377</v>
      </c>
      <c r="G4" s="258"/>
      <c r="H4" s="246" t="s">
        <v>373</v>
      </c>
      <c r="I4" s="247"/>
      <c r="J4" s="246" t="s">
        <v>351</v>
      </c>
      <c r="K4" s="247"/>
      <c r="L4" s="246" t="s">
        <v>354</v>
      </c>
      <c r="M4" s="247"/>
      <c r="N4" s="246" t="s">
        <v>356</v>
      </c>
      <c r="O4" s="247"/>
      <c r="P4" s="257"/>
      <c r="Q4" s="261"/>
      <c r="R4" s="246"/>
      <c r="S4" s="247"/>
      <c r="T4" s="246"/>
      <c r="U4" s="247"/>
      <c r="V4" s="246"/>
      <c r="W4" s="247"/>
      <c r="X4" s="246"/>
      <c r="Y4" s="250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55"/>
      <c r="E5" s="256"/>
      <c r="F5" s="259"/>
      <c r="G5" s="260"/>
      <c r="H5" s="248"/>
      <c r="I5" s="249"/>
      <c r="J5" s="248"/>
      <c r="K5" s="249"/>
      <c r="L5" s="248"/>
      <c r="M5" s="249"/>
      <c r="N5" s="248"/>
      <c r="O5" s="249"/>
      <c r="P5" s="259"/>
      <c r="Q5" s="262"/>
      <c r="R5" s="248"/>
      <c r="S5" s="249"/>
      <c r="T5" s="248"/>
      <c r="U5" s="249"/>
      <c r="V5" s="248"/>
      <c r="W5" s="249"/>
      <c r="X5" s="248"/>
      <c r="Y5" s="25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17"/>
      <c r="E6" s="43"/>
      <c r="F6" s="219"/>
      <c r="G6" s="44"/>
      <c r="H6" s="213"/>
      <c r="I6" s="43"/>
      <c r="J6" s="213"/>
      <c r="K6" s="43"/>
      <c r="L6" s="215"/>
      <c r="M6" s="43"/>
      <c r="N6" s="213"/>
      <c r="O6" s="43"/>
      <c r="P6" s="215"/>
      <c r="Q6" s="43"/>
      <c r="R6" s="213"/>
      <c r="S6" s="43"/>
      <c r="T6" s="229"/>
      <c r="U6" s="43"/>
      <c r="V6" s="227"/>
      <c r="W6" s="43"/>
      <c r="X6" s="227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18"/>
      <c r="E7" s="48" t="s">
        <v>124</v>
      </c>
      <c r="F7" s="220"/>
      <c r="G7" s="49" t="s">
        <v>124</v>
      </c>
      <c r="H7" s="214"/>
      <c r="I7" s="48" t="s">
        <v>124</v>
      </c>
      <c r="J7" s="214"/>
      <c r="K7" s="48" t="s">
        <v>124</v>
      </c>
      <c r="L7" s="216"/>
      <c r="M7" s="48" t="s">
        <v>124</v>
      </c>
      <c r="N7" s="214"/>
      <c r="O7" s="48" t="s">
        <v>124</v>
      </c>
      <c r="P7" s="216"/>
      <c r="Q7" s="48" t="s">
        <v>124</v>
      </c>
      <c r="R7" s="214"/>
      <c r="S7" s="48" t="s">
        <v>124</v>
      </c>
      <c r="T7" s="230"/>
      <c r="U7" s="48" t="s">
        <v>124</v>
      </c>
      <c r="V7" s="228"/>
      <c r="W7" s="48" t="s">
        <v>124</v>
      </c>
      <c r="X7" s="228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20240716</v>
      </c>
      <c r="E9" s="59" t="str">
        <f>IF(手入力!C3="",REPLACE(D9,5,0,"/"),REPLACE(手入力!C3,5,0,"/"))</f>
        <v>2024/0716</v>
      </c>
      <c r="F9" s="58">
        <v>20240716</v>
      </c>
      <c r="G9" s="59" t="str">
        <f>IF(手入力!D3="",REPLACE(F9,5,0,"/"),REPLACE(手入力!D3,5,0,"/"))</f>
        <v>2024/0716</v>
      </c>
      <c r="H9" s="58">
        <v>20240716</v>
      </c>
      <c r="I9" s="59" t="str">
        <f>IF(手入力!E3="",REPLACE(H9,5,0,"/"),REPLACE(手入力!E3,5,0,"/"))</f>
        <v>2024/0716</v>
      </c>
      <c r="J9" s="58">
        <v>20240716</v>
      </c>
      <c r="K9" s="59" t="str">
        <f>IF(手入力!F3="",REPLACE(J9,5,0,"/"),REPLACE(手入力!F3,5,0,"/"))</f>
        <v>2024/0716</v>
      </c>
      <c r="L9" s="58">
        <v>20240716</v>
      </c>
      <c r="M9" s="59" t="str">
        <f>IF(手入力!G3="",REPLACE(L9,5,0,"/"),REPLACE(手入力!G3,5,0,"/"))</f>
        <v>2024/0716</v>
      </c>
      <c r="N9" s="58">
        <v>20240716</v>
      </c>
      <c r="O9" s="59" t="str">
        <f>IF(手入力!H3="",REPLACE(N9,5,0,"/"),REPLACE(手入力!H3,5,0,"/"))</f>
        <v>2024/0716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1053</v>
      </c>
      <c r="E10" s="67" t="str">
        <f>TEXT(D10,"0000")</f>
        <v>1053</v>
      </c>
      <c r="F10" s="68">
        <v>1041</v>
      </c>
      <c r="G10" s="67" t="str">
        <f>TEXT(F10,"0000")</f>
        <v>1041</v>
      </c>
      <c r="H10" s="68">
        <v>1117</v>
      </c>
      <c r="I10" s="67" t="str">
        <f>TEXT(H10,"0000")</f>
        <v>1117</v>
      </c>
      <c r="J10" s="68">
        <v>936</v>
      </c>
      <c r="K10" s="67" t="str">
        <f>TEXT(J10,"0000")</f>
        <v>0936</v>
      </c>
      <c r="L10" s="68">
        <v>1018</v>
      </c>
      <c r="M10" s="67" t="str">
        <f>TEXT(L10,"0000")</f>
        <v>1018</v>
      </c>
      <c r="N10" s="68">
        <v>1003</v>
      </c>
      <c r="O10" s="67" t="str">
        <f>TEXT(N10,"0000")</f>
        <v>1003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曇|雨</v>
      </c>
      <c r="E11" s="68">
        <f>IF(E9=0,"",(RIGHT(E9,2))-1)</f>
        <v>15</v>
      </c>
      <c r="F11" s="68" t="str">
        <f>IF(F$9=0,"",HLOOKUP(G11,天気タグ!$B$3:$AG$39,35))</f>
        <v>曇|雨</v>
      </c>
      <c r="G11" s="68">
        <f>IF(G9=0,"",(RIGHT(G9,2))-1)</f>
        <v>15</v>
      </c>
      <c r="H11" s="68" t="str">
        <f>IF(H$9=0,"",HLOOKUP(I11,天気タグ!$B$3:$AG$39,35))</f>
        <v>曇|雨</v>
      </c>
      <c r="I11" s="68">
        <f>IF(I9=0,"",(RIGHT(I9,2))-1)</f>
        <v>15</v>
      </c>
      <c r="J11" s="68" t="str">
        <f>IF(J$9=0,"",HLOOKUP(K11,天気タグ!$B$3:$AG$39,35))</f>
        <v>曇|雨</v>
      </c>
      <c r="K11" s="68">
        <f>IF(K9=0,"",(RIGHT(K9,2))-1)</f>
        <v>15</v>
      </c>
      <c r="L11" s="68" t="str">
        <f>IF(L$9=0,"",HLOOKUP(M11,天気タグ!$B$3:$AG$39,35))</f>
        <v>曇|雨</v>
      </c>
      <c r="M11" s="68">
        <f>IF(M9=0,"",(RIGHT(M9,2))-1)</f>
        <v>15</v>
      </c>
      <c r="N11" s="68" t="str">
        <f>IF(N$9=0,"",HLOOKUP(O11,天気タグ!$B$3:$AG$39,35))</f>
        <v>曇|雨</v>
      </c>
      <c r="O11" s="68">
        <f>IF(O9=0,"",(RIGHT(O9,2))-1)</f>
        <v>15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曇|雨</v>
      </c>
      <c r="E12" s="68">
        <f>IF(E9=0,"",RIGHT(E9,2)*1)</f>
        <v>16</v>
      </c>
      <c r="F12" s="68" t="str">
        <f>IF(F$9=0,"",HLOOKUP(G12,天気タグ!$B$3:$AG$39,35))</f>
        <v>曇|雨</v>
      </c>
      <c r="G12" s="68">
        <f>IF(G9=0,"",RIGHT(G9,2)*1)</f>
        <v>16</v>
      </c>
      <c r="H12" s="68" t="str">
        <f>IF(H$9=0,"",HLOOKUP(I12,天気タグ!$B$3:$AG$39,35))</f>
        <v>曇|雨</v>
      </c>
      <c r="I12" s="68">
        <f>IF(I9=0,"",RIGHT(I9,2)*1)</f>
        <v>16</v>
      </c>
      <c r="J12" s="68" t="str">
        <f>IF(J$9=0,"",HLOOKUP(K12,天気タグ!$B$3:$AG$39,35))</f>
        <v>曇|雨</v>
      </c>
      <c r="K12" s="68">
        <f>IF(K9=0,"",RIGHT(K9,2)*1)</f>
        <v>16</v>
      </c>
      <c r="L12" s="68" t="str">
        <f>IF(L$9=0,"",HLOOKUP(M12,天気タグ!$B$3:$AG$39,35))</f>
        <v>曇|雨</v>
      </c>
      <c r="M12" s="68">
        <f>IF(M9=0,"",RIGHT(M9,2)*1)</f>
        <v>16</v>
      </c>
      <c r="N12" s="68" t="str">
        <f>IF(N$9=0,"",HLOOKUP(O12,天気タグ!$B$3:$AG$39,35))</f>
        <v>曇|雨</v>
      </c>
      <c r="O12" s="68">
        <f>IF(O9=0,"",RIGHT(O9,2)*1)</f>
        <v>16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23.5</v>
      </c>
      <c r="E13" s="70"/>
      <c r="F13" s="70">
        <v>26.5</v>
      </c>
      <c r="G13" s="70"/>
      <c r="H13" s="70">
        <v>23.2</v>
      </c>
      <c r="I13" s="70"/>
      <c r="J13" s="70">
        <v>24.5</v>
      </c>
      <c r="K13" s="70"/>
      <c r="L13" s="70">
        <v>22.8</v>
      </c>
      <c r="M13" s="70"/>
      <c r="N13" s="70">
        <v>25.1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18.399999999999999</v>
      </c>
      <c r="E14" s="76"/>
      <c r="F14" s="77">
        <v>24.2</v>
      </c>
      <c r="G14" s="77"/>
      <c r="H14" s="77">
        <v>19.5</v>
      </c>
      <c r="I14" s="77"/>
      <c r="J14" s="77">
        <v>23.3</v>
      </c>
      <c r="K14" s="77"/>
      <c r="L14" s="77">
        <v>17.8</v>
      </c>
      <c r="M14" s="77"/>
      <c r="N14" s="77">
        <v>22.4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0.12</v>
      </c>
      <c r="E26" s="98"/>
      <c r="F26" s="98">
        <v>0.12</v>
      </c>
      <c r="G26" s="98"/>
      <c r="H26" s="68">
        <v>0.22</v>
      </c>
      <c r="I26" s="98"/>
      <c r="J26" s="68">
        <v>0.22</v>
      </c>
      <c r="K26" s="98"/>
      <c r="L26" s="68">
        <v>0.28999999999999998</v>
      </c>
      <c r="M26" s="98"/>
      <c r="N26" s="68">
        <v>0.32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0.06</v>
      </c>
      <c r="M27" s="98"/>
      <c r="N27" s="68">
        <v>0.06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0.06</v>
      </c>
      <c r="E36" s="98"/>
      <c r="F36" s="98">
        <v>0.06</v>
      </c>
      <c r="G36" s="98"/>
      <c r="H36" s="68">
        <v>0.09</v>
      </c>
      <c r="I36" s="98"/>
      <c r="J36" s="68">
        <v>0.09</v>
      </c>
      <c r="K36" s="98"/>
      <c r="L36" s="68">
        <v>0.05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>
        <v>0</v>
      </c>
      <c r="I37" s="96"/>
      <c r="J37" s="68">
        <v>0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381</v>
      </c>
      <c r="E38" s="175" t="e">
        <f t="shared" ref="E38:Y40" si="10">D38/1000</f>
        <v>#VALUE!</v>
      </c>
      <c r="F38" s="96" t="s">
        <v>381</v>
      </c>
      <c r="G38" s="175" t="e">
        <f t="shared" si="10"/>
        <v>#VALUE!</v>
      </c>
      <c r="H38" s="68" t="s">
        <v>381</v>
      </c>
      <c r="I38" s="175" t="e">
        <f t="shared" ref="I38:I40" si="11">H38/1000</f>
        <v>#VALUE!</v>
      </c>
      <c r="J38" s="68" t="s">
        <v>381</v>
      </c>
      <c r="K38" s="175" t="e">
        <f t="shared" si="10"/>
        <v>#VALUE!</v>
      </c>
      <c r="L38" s="68" t="s">
        <v>381</v>
      </c>
      <c r="M38" s="175" t="e">
        <f t="shared" si="10"/>
        <v>#VALUE!</v>
      </c>
      <c r="N38" s="68" t="s">
        <v>381</v>
      </c>
      <c r="O38" s="175" t="e">
        <f t="shared" si="10"/>
        <v>#VALUE!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>
        <v>0</v>
      </c>
      <c r="I39" s="96"/>
      <c r="J39" s="68">
        <v>7.0000000000000001E-3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381</v>
      </c>
      <c r="E40" s="175" t="e">
        <f t="shared" si="10"/>
        <v>#VALUE!</v>
      </c>
      <c r="F40" s="96" t="s">
        <v>381</v>
      </c>
      <c r="G40" s="175" t="e">
        <f t="shared" si="10"/>
        <v>#VALUE!</v>
      </c>
      <c r="H40" s="68" t="s">
        <v>381</v>
      </c>
      <c r="I40" s="175" t="e">
        <f t="shared" si="11"/>
        <v>#VALUE!</v>
      </c>
      <c r="J40" s="68" t="s">
        <v>381</v>
      </c>
      <c r="K40" s="175" t="e">
        <f t="shared" si="10"/>
        <v>#VALUE!</v>
      </c>
      <c r="L40" s="68" t="s">
        <v>381</v>
      </c>
      <c r="M40" s="175" t="e">
        <f t="shared" si="10"/>
        <v>#VALUE!</v>
      </c>
      <c r="N40" s="68" t="s">
        <v>381</v>
      </c>
      <c r="O40" s="175" t="e">
        <f t="shared" si="10"/>
        <v>#VALUE!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>
        <v>0</v>
      </c>
      <c r="I43" s="96"/>
      <c r="J43" s="68">
        <v>1.2999999999999999E-2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381</v>
      </c>
      <c r="E44" s="175" t="e">
        <f t="shared" ref="E44:Y45" si="12">D44/1000</f>
        <v>#VALUE!</v>
      </c>
      <c r="F44" s="96" t="s">
        <v>381</v>
      </c>
      <c r="G44" s="175" t="e">
        <f t="shared" si="12"/>
        <v>#VALUE!</v>
      </c>
      <c r="H44" s="68" t="s">
        <v>381</v>
      </c>
      <c r="I44" s="175" t="e">
        <f t="shared" ref="I44:I45" si="13">H44/1000</f>
        <v>#VALUE!</v>
      </c>
      <c r="J44" s="68" t="s">
        <v>381</v>
      </c>
      <c r="K44" s="175" t="e">
        <f t="shared" si="12"/>
        <v>#VALUE!</v>
      </c>
      <c r="L44" s="68" t="s">
        <v>381</v>
      </c>
      <c r="M44" s="175" t="e">
        <f t="shared" si="12"/>
        <v>#VALUE!</v>
      </c>
      <c r="N44" s="68" t="s">
        <v>381</v>
      </c>
      <c r="O44" s="175" t="e">
        <f t="shared" si="12"/>
        <v>#VALUE!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381</v>
      </c>
      <c r="E45" s="175" t="e">
        <f t="shared" si="12"/>
        <v>#VALUE!</v>
      </c>
      <c r="F45" s="96" t="s">
        <v>381</v>
      </c>
      <c r="G45" s="175" t="e">
        <f t="shared" si="12"/>
        <v>#VALUE!</v>
      </c>
      <c r="H45" s="68" t="s">
        <v>381</v>
      </c>
      <c r="I45" s="175" t="e">
        <f t="shared" si="13"/>
        <v>#VALUE!</v>
      </c>
      <c r="J45" s="68" t="s">
        <v>381</v>
      </c>
      <c r="K45" s="175" t="e">
        <f t="shared" si="12"/>
        <v>#VALUE!</v>
      </c>
      <c r="L45" s="68" t="s">
        <v>381</v>
      </c>
      <c r="M45" s="175" t="e">
        <f t="shared" si="12"/>
        <v>#VALUE!</v>
      </c>
      <c r="N45" s="68" t="s">
        <v>381</v>
      </c>
      <c r="O45" s="175" t="e">
        <f t="shared" si="12"/>
        <v>#VALUE!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3.9</v>
      </c>
      <c r="E53" s="70"/>
      <c r="F53" s="70">
        <v>3.2</v>
      </c>
      <c r="G53" s="70"/>
      <c r="H53" s="68">
        <v>6.3</v>
      </c>
      <c r="I53" s="70"/>
      <c r="J53" s="68">
        <v>5</v>
      </c>
      <c r="K53" s="70"/>
      <c r="L53" s="68">
        <v>2.5</v>
      </c>
      <c r="M53" s="70"/>
      <c r="N53" s="68">
        <v>2.6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68">
        <v>0</v>
      </c>
      <c r="O57" s="67">
        <f>N57/1000</f>
        <v>0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68">
        <v>0</v>
      </c>
      <c r="O58" s="67">
        <f>N58/1000</f>
        <v>0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>
        <v>0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347</v>
      </c>
      <c r="C61" s="90" t="s">
        <v>78</v>
      </c>
      <c r="D61" s="69">
        <v>0.4</v>
      </c>
      <c r="E61" s="70"/>
      <c r="F61" s="70">
        <v>0.3</v>
      </c>
      <c r="G61" s="70"/>
      <c r="H61" s="68">
        <v>0.4</v>
      </c>
      <c r="I61" s="70"/>
      <c r="J61" s="68">
        <v>0.7</v>
      </c>
      <c r="K61" s="70"/>
      <c r="L61" s="68">
        <v>0.5</v>
      </c>
      <c r="M61" s="70"/>
      <c r="N61" s="68">
        <v>0.5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7.5</v>
      </c>
      <c r="E62" s="70"/>
      <c r="F62" s="70">
        <v>7.4</v>
      </c>
      <c r="G62" s="70"/>
      <c r="H62" s="68">
        <v>7.5</v>
      </c>
      <c r="I62" s="70"/>
      <c r="J62" s="68">
        <v>7.3</v>
      </c>
      <c r="K62" s="70"/>
      <c r="L62" s="68">
        <v>7.3</v>
      </c>
      <c r="M62" s="70"/>
      <c r="N62" s="68">
        <v>7.3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0.8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0.1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45"/>
      <c r="B68" s="245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0.5</v>
      </c>
      <c r="G81" s="70"/>
      <c r="H81" s="70">
        <v>1</v>
      </c>
      <c r="I81" s="70"/>
      <c r="J81" s="70">
        <v>0.6</v>
      </c>
      <c r="K81" s="70"/>
      <c r="L81" s="70">
        <v>0.8</v>
      </c>
      <c r="M81" s="70"/>
      <c r="N81" s="70">
        <v>0.4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>
        <v>0</v>
      </c>
      <c r="E88" s="66"/>
      <c r="F88" s="68">
        <v>0</v>
      </c>
      <c r="G88" s="68"/>
      <c r="H88" s="68">
        <v>0</v>
      </c>
      <c r="I88" s="68"/>
      <c r="J88" s="68">
        <v>0</v>
      </c>
      <c r="K88" s="68"/>
      <c r="L88" s="68">
        <v>0</v>
      </c>
      <c r="M88" s="68"/>
      <c r="N88" s="68">
        <v>0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0.1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7.5</v>
      </c>
      <c r="E91" s="69"/>
      <c r="F91" s="70">
        <v>7.4</v>
      </c>
      <c r="G91" s="70"/>
      <c r="H91" s="70">
        <v>7.5</v>
      </c>
      <c r="I91" s="70"/>
      <c r="J91" s="70">
        <v>7.3</v>
      </c>
      <c r="K91" s="70"/>
      <c r="L91" s="70">
        <v>7.3</v>
      </c>
      <c r="M91" s="70"/>
      <c r="N91" s="70">
        <v>7.3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3.3</v>
      </c>
      <c r="G100" s="70"/>
      <c r="H100" s="70">
        <v>5.0999999999999996</v>
      </c>
      <c r="I100" s="70"/>
      <c r="J100" s="70">
        <v>4.2</v>
      </c>
      <c r="K100" s="70"/>
      <c r="L100" s="70">
        <v>4.3</v>
      </c>
      <c r="M100" s="70"/>
      <c r="N100" s="70">
        <v>4.4000000000000004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0.12</v>
      </c>
      <c r="E101" s="69"/>
      <c r="F101" s="70">
        <v>0.12</v>
      </c>
      <c r="G101" s="70"/>
      <c r="H101" s="70">
        <v>0.22</v>
      </c>
      <c r="I101" s="70"/>
      <c r="J101" s="70">
        <v>0.22</v>
      </c>
      <c r="K101" s="70"/>
      <c r="L101" s="70">
        <v>0.28999999999999998</v>
      </c>
      <c r="M101" s="70"/>
      <c r="N101" s="70">
        <v>0.32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45"/>
      <c r="B132" s="245"/>
      <c r="C132" s="204"/>
      <c r="D132" s="204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P4:Q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 x14ac:dyDescent="0.4">
      <c r="B1" s="187">
        <v>45474</v>
      </c>
      <c r="C1" t="s">
        <v>367</v>
      </c>
    </row>
    <row r="2" spans="1:8" x14ac:dyDescent="0.4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 x14ac:dyDescent="0.4">
      <c r="A3" t="s">
        <v>80</v>
      </c>
      <c r="B3" s="188">
        <v>45474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 x14ac:dyDescent="0.4">
      <c r="B4">
        <v>45475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 x14ac:dyDescent="0.4">
      <c r="B5">
        <v>45476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 x14ac:dyDescent="0.4">
      <c r="B6">
        <v>45477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 x14ac:dyDescent="0.4">
      <c r="B7">
        <v>45478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 x14ac:dyDescent="0.4">
      <c r="B8">
        <v>45479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 x14ac:dyDescent="0.4">
      <c r="B9">
        <v>45480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 x14ac:dyDescent="0.4">
      <c r="B10">
        <v>45481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 x14ac:dyDescent="0.4">
      <c r="B11">
        <v>45482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 x14ac:dyDescent="0.4">
      <c r="B12">
        <v>45483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 x14ac:dyDescent="0.4">
      <c r="B13">
        <v>45484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 x14ac:dyDescent="0.4">
      <c r="B14">
        <v>45485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 x14ac:dyDescent="0.4">
      <c r="B15">
        <v>45486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 x14ac:dyDescent="0.4">
      <c r="B16">
        <v>45487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 x14ac:dyDescent="0.4">
      <c r="B17">
        <v>45488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 x14ac:dyDescent="0.4">
      <c r="B18">
        <v>45489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 x14ac:dyDescent="0.4">
      <c r="B19">
        <v>45490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 x14ac:dyDescent="0.4">
      <c r="B20">
        <v>45491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 x14ac:dyDescent="0.4">
      <c r="B21">
        <v>45492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 x14ac:dyDescent="0.4">
      <c r="B22">
        <v>45493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 x14ac:dyDescent="0.4">
      <c r="B23">
        <v>45494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 x14ac:dyDescent="0.4">
      <c r="B24">
        <v>45495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 x14ac:dyDescent="0.4">
      <c r="B25">
        <v>45496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 x14ac:dyDescent="0.4">
      <c r="B26">
        <v>45497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 x14ac:dyDescent="0.4">
      <c r="B27">
        <v>45498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 x14ac:dyDescent="0.4">
      <c r="B28">
        <v>45499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 x14ac:dyDescent="0.4">
      <c r="B29">
        <v>45500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 x14ac:dyDescent="0.4">
      <c r="B30">
        <v>45501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 x14ac:dyDescent="0.4">
      <c r="B31">
        <v>45502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 x14ac:dyDescent="0.4">
      <c r="B32">
        <v>45503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 x14ac:dyDescent="0.4">
      <c r="B33">
        <v>45504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2024-09-02T01:57:16Z</cp:lastPrinted>
  <dcterms:created xsi:type="dcterms:W3CDTF">2020-11-06T01:25:08Z</dcterms:created>
  <dcterms:modified xsi:type="dcterms:W3CDTF">2024-10-08T07:42:44Z</dcterms:modified>
</cp:coreProperties>
</file>