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F7A04EDA-0505-41C8-98BE-FEAAC955B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<sst xmlns="http://schemas.openxmlformats.org/spreadsheetml/2006/main" count="3515" uniqueCount="414">
  <si>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</si>
  <si>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</si>
  <si>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</si>
  <si>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</si>
  <si>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</si>
  <si>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</si>
  <si>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</si>
  <si>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</si>
  <si>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</si>
  <si>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</si>
  <si>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</si>
  <si>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</si>
  <si>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</si>
  <si>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</si>
  <si>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</si>
  <si>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</si>
  <si>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</si>
  <si>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</si>
  <si>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</si>
  <si>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</si>
  <si>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</si>
  <si>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</si>
  <si>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</si>
  <si>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</si>
  <si>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</si>
  <si>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</si>
  <si>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</si>
  <si>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</si>
  <si>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</si>
  <si>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</si>
  <si>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</si>
  <si>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</si>
  <si>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</si>
  <si>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</si>
  <si>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</si>
  <si>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</si>
  <si>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</si>
  <si>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</si>
  <si>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</si>
  <si>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</si>
  <si>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</si>
  <si>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</si>
  <si>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</si>
  <si>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</si>
  <si>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</si>
  <si>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</si>
  <si>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</si>
  <si>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</si>
  <si>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</si>
  <si>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</si>
  <si>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</si>
  <si>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</si>
  <si>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</si>
  <si>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</si>
  <si>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</si>
  <si>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</si>
  <si>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</si>
  <si>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</si>
  <si>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</si>
  <si>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</si>
  <si>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</si>
  <si>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</si>
  <si>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</si>
  <si>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</si>
  <si>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</si>
  <si>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</si>
  <si>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</si>
  <si>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</si>
  <si>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</si>
  <si>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</si>
  <si>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</si>
  <si>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</si>
  <si>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</si>
  <si>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</si>
  <si>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</si>
  <si>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</si>
  <si>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</si>
  <si>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</si>
  <si>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</si>
  <si>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</si>
  <si>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</si>
  <si>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</si>
  <si>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</si>
  <si>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</si>
  <si>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</si>
  <si>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</si>
  <si>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</si>
  <si>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</si>
  <si>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</si>
  <si>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</si>
  <si>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</si>
  <si>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</si>
  <si>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</si>
  <si>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</si>
  <si>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</si>
  <si>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</si>
  <si>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</si>
  <si>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</si>
  <si>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</si>
  <si>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</si>
  <si>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</si>
  <si>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</si>
  <si>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</si>
  <si>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</si>
  <si>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</si>
  <si>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</si>
  <si>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</si>
  <si>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</si>
  <si>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</si>
  <si>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</si>
  <si>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</si>
  <si>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</si>
  <si>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</si>
  <si>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</si>
  <si>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</si>
  <si>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</si>
  <si>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</si>
  <si>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</si>
  <si>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</si>
  <si>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</si>
  <si>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</si>
  <si>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</si>
  <si>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</si>
  <si>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</si>
  <si>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</si>
  <si>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</si>
  <si>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</si>
  <si>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</si>
  <si>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</si>
  <si>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</si>
  <si>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</si>
  <si>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</si>
  <si>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</si>
  <si>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</si>
  <si>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</si>
  <si>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</si>
  <si>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</si>
  <si>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</si>
  <si>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</si>
  <si>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</si>
  <si>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</si>
  <si>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</si>
  <si>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</si>
  <si>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</si>
  <si>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</si>
  <si>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</si>
  <si>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</si>
  <si>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</si>
  <si>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</si>
  <si>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</si>
  <si>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</si>
  <si>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</si>
  <si>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</si>
  <si>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</si>
  <si>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</si>
  <si>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</si>
  <si>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</si>
  <si>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</si>
  <si>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</si>
  <si>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</si>
  <si>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</si>
  <si>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</si>
  <si>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</si>
  <si>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</si>
  <si>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</si>
  <si>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</si>
  <si>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</si>
  <si>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</si>
  <si>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</si>
  <si>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</si>
  <si>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</si>
  <si>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</si>
  <si>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</si>
  <si>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</si>
  <si>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</si>
  <si>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</si>
  <si>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</si>
  <si>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</si>
  <si>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</si>
  <si>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</si>
  <si>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</si>
  <si>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</si>
  <si>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</si>
  <si>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</si>
  <si>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</si>
  <si>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</si>
  <si>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</si>
  <si>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</si>
  <si>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</si>
  <si>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</si>
  <si>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</si>
  <si>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</si>
  <si>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</si>
  <si>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</si>
  <si>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</si>
  <si>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</si>
  <si>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</si>
  <si>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</si>
  <si>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</si>
  <si>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</si>
  <si>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</si>
  <si>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</si>
  <si>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</si>
  <si>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</si>
  <si>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</si>
  <si>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</si>
  <si>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</si>
  <si>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</si>
  <si>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</si>
  <si>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</si>
  <si>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</si>
  <si>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</si>
  <si>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</si>
  <si>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</si>
  <si>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</si>
  <si>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</si>
  <si>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</si>
  <si>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</si>
  <si>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</si>
  <si>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</si>
  <si>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</si>
  <si>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</si>
  <si>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</si>
  <si>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</si>
  <si>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</si>
  <si>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</si>
  <si>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</si>
  <si>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</si>
  <si>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</si>
  <si>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</si>
  <si>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</si>
  <si>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</si>
  <si>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</si>
  <si>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</si>
  <si>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</si>
  <si>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</si>
  <si>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</si>
  <si>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</si>
  <si>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</si>
  <si>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</si>
  <si>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</si>
  <si>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</si>
  <si>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</si>
  <si>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</si>
  <si>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</si>
  <si>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</si>
  <si>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</si>
  <si>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</si>
  <si>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</si>
  <si>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</si>
  <si>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</si>
  <si>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</si>
  <si>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</si>
  <si>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</si>
  <si>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</si>
  <si>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</si>
  <si>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</si>
  <si>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</si>
  <si>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</si>
  <si>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</si>
  <si>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</si>
  <si>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</si>
  <si>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</si>
  <si>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</si>
  <si>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</si>
  <si>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</si>
  <si>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</si>
  <si>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</si>
  <si>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</si>
  <si>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</si>
  <si>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</si>
  <si>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</si>
  <si>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</si>
  <si>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</si>
  <si>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</si>
  <si>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</si>
  <si>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</si>
  <si>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</si>
  <si>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</si>
  <si>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</si>
  <si>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</si>
  <si>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</si>
  <si>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</si>
  <si>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</si>
  <si>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</si>
  <si>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</si>
  <si>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</si>
  <si>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</si>
  <si>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</si>
  <si>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</si>
  <si>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</si>
  <si>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</si>
  <si>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</si>
  <si>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</si>
  <si>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</si>
  <si>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</si>
  <si>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</si>
  <si>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</si>
  <si>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</si>
  <si>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</si>
  <si>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</si>
  <si>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</si>
  <si>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</si>
  <si>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</si>
  <si>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</si>
  <si>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</si>
  <si>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</si>
  <si>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</si>
  <si>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</si>
  <si>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</si>
  <si>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</si>
  <si>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</si>
  <si>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</si>
  <si>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</si>
  <si>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</si>
  <si>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</si>
  <si>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</si>
  <si>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</si>
  <si>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</si>
  <si>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</si>
  <si>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</si>
  <si>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</si>
  <si>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</si>
  <si>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</si>
  <si>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</si>
  <si>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</si>
  <si>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</si>
  <si>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</si>
  <si>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</si>
  <si>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</si>
  <si>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</si>
  <si>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</si>
  <si>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</si>
  <si>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</si>
  <si>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</si>
  <si>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</si>
  <si>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</si>
  <si>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</si>
  <si>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</si>
  <si>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</si>
  <si>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</si>
  <si>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</si>
  <si>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</si>
  <si>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</si>
  <si>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</si>
  <si>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</si>
  <si>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</si>
  <si>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</si>
  <si>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</si>
  <si>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</si>
  <si>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</si>
  <si>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</si>
  <si>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</si>
  <si>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</si>
  <si>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</si>
  <si>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</si>
  <si>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</si>
  <si>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</si>
  <si>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</si>
  <si>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</si>
  <si>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</si>
  <si>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</si>
  <si>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</si>
  <si>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</si>
  <si>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</si>
  <si>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</si>
  <si>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</si>
  <si>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</si>
  <si>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</si>
  <si>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</si>
  <si>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</si>
  <si>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</si>
  <si>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</si>
  <si>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</si>
  <si>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</si>
  <si>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</si>
  <si>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</si>
  <si>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</si>
  <si>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</si>
  <si>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</si>
  <si>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</si>
  <si>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</si>
  <si>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</si>
  <si>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</si>
  <si>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</si>
  <si>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</si>
  <si>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</si>
  <si>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</si>
  <si>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</si>
  <si>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</si>
  <si>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</si>
  <si>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</si>
  <si>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2024/05/13</t>
  </si>
  <si>
    <t>11:15</t>
  </si>
  <si>
    <t>10:59</t>
  </si>
  <si>
    <t>11:37</t>
  </si>
  <si>
    <t>09:43</t>
  </si>
  <si>
    <t>10:25</t>
  </si>
  <si>
    <t>10:12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</si>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</sst>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35">
        <v>45323</v>
      </c>
      <c r="B2" s="235"/>
      <c r="C2" s="236">
        <v>45413</v>
      </c>
      <c r="D2" s="23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37" t="s">
        <v>348</v>
      </c>
      <c r="E4" s="229" t="s">
        <v>376</v>
      </c>
      <c r="F4" s="205" t="s">
        <v>374</v>
      </c>
      <c r="G4" s="205" t="s">
        <v>352</v>
      </c>
      <c r="H4" s="207" t="s">
        <v>353</v>
      </c>
      <c r="I4" s="205" t="s">
        <v>357</v>
      </c>
      <c r="J4" s="227"/>
      <c r="K4" s="205"/>
      <c r="L4" s="207"/>
      <c r="M4" s="205"/>
      <c r="N4" s="215"/>
      <c r="O4" s="217"/>
      <c r="P4" s="233"/>
      <c r="Q4" s="20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38"/>
      <c r="E5" s="230"/>
      <c r="F5" s="206"/>
      <c r="G5" s="206"/>
      <c r="H5" s="208"/>
      <c r="I5" s="206"/>
      <c r="J5" s="228"/>
      <c r="K5" s="206"/>
      <c r="L5" s="208"/>
      <c r="M5" s="206"/>
      <c r="N5" s="216"/>
      <c r="O5" s="218"/>
      <c r="P5" s="234"/>
      <c r="Q5" s="21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43" t="s">
        <v>350</v>
      </c>
      <c r="E6" s="225" t="s">
        <v>379</v>
      </c>
      <c r="F6" s="239" t="s">
        <v>375</v>
      </c>
      <c r="G6" s="239" t="s">
        <v>380</v>
      </c>
      <c r="H6" s="241" t="s">
        <v>355</v>
      </c>
      <c r="I6" s="239" t="s">
        <v>358</v>
      </c>
      <c r="J6" s="241"/>
      <c r="K6" s="239"/>
      <c r="L6" s="203"/>
      <c r="M6" s="223"/>
      <c r="N6" s="219"/>
      <c r="O6" s="221"/>
      <c r="P6" s="211"/>
      <c r="Q6" s="21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44"/>
      <c r="E7" s="226"/>
      <c r="F7" s="240"/>
      <c r="G7" s="240"/>
      <c r="H7" s="242"/>
      <c r="I7" s="240"/>
      <c r="J7" s="242"/>
      <c r="K7" s="240"/>
      <c r="L7" s="204"/>
      <c r="M7" s="224"/>
      <c r="N7" s="220"/>
      <c r="O7" s="222"/>
      <c r="P7" s="212"/>
      <c r="Q7" s="21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382</v>
      </c>
      <c r="E11" s="68" t="s">
        <v>382</v>
      </c>
      <c r="F11" s="68" t="s">
        <v>382</v>
      </c>
      <c r="G11" s="68" t="s">
        <v>382</v>
      </c>
      <c r="H11" s="68" t="s">
        <v>382</v>
      </c>
      <c r="I11" s="68" t="s">
        <v>382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16</v>
      </c>
      <c r="E13" s="70">
        <v>17</v>
      </c>
      <c r="F13" s="70">
        <v>14.5</v>
      </c>
      <c r="G13" s="70">
        <v>18.5</v>
      </c>
      <c r="H13" s="70">
        <v>17</v>
      </c>
      <c r="I13" s="70">
        <v>19.5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13.4</v>
      </c>
      <c r="E14" s="77">
        <v>17.399999999999999</v>
      </c>
      <c r="F14" s="77">
        <v>14.2</v>
      </c>
      <c r="G14" s="77">
        <v>17.899999999999999</v>
      </c>
      <c r="H14" s="77">
        <v>12.8</v>
      </c>
      <c r="I14" s="77">
        <v>17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399</v>
      </c>
      <c r="E18" s="92" t="s">
        <v>399</v>
      </c>
      <c r="F18" s="92" t="s">
        <v>399</v>
      </c>
      <c r="G18" s="92" t="s">
        <v>399</v>
      </c>
      <c r="H18" s="92" t="s">
        <v>399</v>
      </c>
      <c r="I18" s="92" t="s">
        <v>399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400</v>
      </c>
      <c r="E20" s="96" t="s">
        <v>400</v>
      </c>
      <c r="F20" s="96" t="s">
        <v>400</v>
      </c>
      <c r="G20" s="96" t="s">
        <v>400</v>
      </c>
      <c r="H20" s="96" t="s">
        <v>400</v>
      </c>
      <c r="I20" s="96" t="s">
        <v>400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400</v>
      </c>
      <c r="E21" s="96" t="s">
        <v>400</v>
      </c>
      <c r="F21" s="96" t="s">
        <v>400</v>
      </c>
      <c r="G21" s="96" t="s">
        <v>400</v>
      </c>
      <c r="H21" s="96" t="s">
        <v>400</v>
      </c>
      <c r="I21" s="96" t="s">
        <v>400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400</v>
      </c>
      <c r="E22" s="96" t="s">
        <v>400</v>
      </c>
      <c r="F22" s="96" t="s">
        <v>400</v>
      </c>
      <c r="G22" s="96" t="s">
        <v>400</v>
      </c>
      <c r="H22" s="96" t="s">
        <v>400</v>
      </c>
      <c r="I22" s="96" t="s">
        <v>400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402</v>
      </c>
      <c r="E24" s="96" t="s">
        <v>402</v>
      </c>
      <c r="F24" s="96" t="s">
        <v>402</v>
      </c>
      <c r="G24" s="96" t="s">
        <v>402</v>
      </c>
      <c r="H24" s="96" t="s">
        <v>402</v>
      </c>
      <c r="I24" s="96" t="s">
        <v>402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0.09</v>
      </c>
      <c r="E26" s="98">
        <v>0.09</v>
      </c>
      <c r="F26" s="98">
        <v>0.18</v>
      </c>
      <c r="G26" s="98">
        <v>0.18</v>
      </c>
      <c r="H26" s="98">
        <v>0.23</v>
      </c>
      <c r="I26" s="98">
        <v>0.25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403</v>
      </c>
      <c r="E27" s="98" t="s">
        <v>403</v>
      </c>
      <c r="F27" s="98" t="s">
        <v>403</v>
      </c>
      <c r="G27" s="98" t="s">
        <v>403</v>
      </c>
      <c r="H27" s="98">
        <v>0.05</v>
      </c>
      <c r="I27" s="98">
        <v>0.06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404</v>
      </c>
      <c r="E28" s="98" t="s">
        <v>404</v>
      </c>
      <c r="F28" s="98" t="s">
        <v>404</v>
      </c>
      <c r="G28" s="98" t="s">
        <v>404</v>
      </c>
      <c r="H28" s="98" t="s">
        <v>404</v>
      </c>
      <c r="I28" s="98" t="s">
        <v>404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 t="s">
        <v>403</v>
      </c>
      <c r="G36" s="98" t="s">
        <v>403</v>
      </c>
      <c r="H36" s="98" t="s">
        <v>403</v>
      </c>
      <c r="I36" s="98" t="s">
        <v>403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405</v>
      </c>
      <c r="E37" s="96" t="s">
        <v>405</v>
      </c>
      <c r="F37" s="96" t="s">
        <v>405</v>
      </c>
      <c r="G37" s="96" t="s">
        <v>405</v>
      </c>
      <c r="H37" s="96" t="s">
        <v>405</v>
      </c>
      <c r="I37" s="96" t="s">
        <v>405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405</v>
      </c>
      <c r="E39" s="96" t="s">
        <v>405</v>
      </c>
      <c r="F39" s="96" t="s">
        <v>405</v>
      </c>
      <c r="G39" s="96">
        <v>6.0000000000000001E-3</v>
      </c>
      <c r="H39" s="96" t="s">
        <v>405</v>
      </c>
      <c r="I39" s="96">
        <v>3.0000000000000001E-3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405</v>
      </c>
      <c r="E43" s="96" t="s">
        <v>405</v>
      </c>
      <c r="F43" s="96" t="s">
        <v>405</v>
      </c>
      <c r="G43" s="96">
        <v>8.0000000000000002E-3</v>
      </c>
      <c r="H43" s="96" t="s">
        <v>405</v>
      </c>
      <c r="I43" s="96">
        <v>4.0000000000000001E-3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406</v>
      </c>
      <c r="E46" s="96" t="s">
        <v>406</v>
      </c>
      <c r="F46" s="96" t="s">
        <v>406</v>
      </c>
      <c r="G46" s="96" t="s">
        <v>406</v>
      </c>
      <c r="H46" s="96" t="s">
        <v>406</v>
      </c>
      <c r="I46" s="96" t="s">
        <v>406</v>
      </c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405</v>
      </c>
      <c r="E47" s="96">
        <v>5.0000000000000001E-3</v>
      </c>
      <c r="F47" s="96">
        <v>2E-3</v>
      </c>
      <c r="G47" s="96" t="s">
        <v>405</v>
      </c>
      <c r="H47" s="96" t="s">
        <v>405</v>
      </c>
      <c r="I47" s="96">
        <v>7.0000000000000001E-3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404</v>
      </c>
      <c r="E48" s="98" t="s">
        <v>404</v>
      </c>
      <c r="F48" s="98" t="s">
        <v>404</v>
      </c>
      <c r="G48" s="98" t="s">
        <v>404</v>
      </c>
      <c r="H48" s="98">
        <v>3.2000000000000001E-2</v>
      </c>
      <c r="I48" s="98">
        <v>1.7999999999999999E-2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407</v>
      </c>
      <c r="E49" s="98">
        <v>3.4000000000000002E-2</v>
      </c>
      <c r="F49" s="98" t="s">
        <v>407</v>
      </c>
      <c r="G49" s="98" t="s">
        <v>407</v>
      </c>
      <c r="H49" s="98" t="s">
        <v>407</v>
      </c>
      <c r="I49" s="98" t="s">
        <v>407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>
        <v>4.0000000000000001E-3</v>
      </c>
      <c r="E50" s="96" t="s">
        <v>405</v>
      </c>
      <c r="F50" s="96">
        <v>4.0000000000000001E-3</v>
      </c>
      <c r="G50" s="96">
        <v>4.0000000000000001E-3</v>
      </c>
      <c r="H50" s="96" t="s">
        <v>405</v>
      </c>
      <c r="I50" s="96" t="s">
        <v>405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>
        <v>2.7</v>
      </c>
      <c r="E51" s="70">
        <v>3.1</v>
      </c>
      <c r="F51" s="70">
        <v>7.8</v>
      </c>
      <c r="G51" s="70">
        <v>5.3</v>
      </c>
      <c r="H51" s="70">
        <v>3.4</v>
      </c>
      <c r="I51" s="70">
        <v>3.4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400</v>
      </c>
      <c r="E52" s="96" t="s">
        <v>400</v>
      </c>
      <c r="F52" s="96" t="s">
        <v>400</v>
      </c>
      <c r="G52" s="96" t="s">
        <v>400</v>
      </c>
      <c r="H52" s="96">
        <v>2.1000000000000001E-2</v>
      </c>
      <c r="I52" s="96" t="s">
        <v>400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3.3</v>
      </c>
      <c r="E53" s="70">
        <v>3</v>
      </c>
      <c r="F53" s="70">
        <v>5.8</v>
      </c>
      <c r="G53" s="70">
        <v>4.3</v>
      </c>
      <c r="H53" s="70">
        <v>2.2999999999999998</v>
      </c>
      <c r="I53" s="70">
        <v>2.4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>
        <v>4.3383494000000002</v>
      </c>
      <c r="E54" s="70">
        <v>7.8305202000000005</v>
      </c>
      <c r="F54" s="70">
        <v>5.2136383999999998</v>
      </c>
      <c r="G54" s="70">
        <v>5.763693</v>
      </c>
      <c r="H54" s="70">
        <v>10.763464500000001</v>
      </c>
      <c r="I54" s="70">
        <v>11.260566399999998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>
        <v>20</v>
      </c>
      <c r="E55" s="68">
        <v>25</v>
      </c>
      <c r="F55" s="68">
        <v>32</v>
      </c>
      <c r="G55" s="68">
        <v>26</v>
      </c>
      <c r="H55" s="68">
        <v>33</v>
      </c>
      <c r="I55" s="68">
        <v>35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408</v>
      </c>
      <c r="E56" s="98" t="s">
        <v>408</v>
      </c>
      <c r="F56" s="98" t="s">
        <v>408</v>
      </c>
      <c r="G56" s="98" t="s">
        <v>408</v>
      </c>
      <c r="H56" s="98" t="s">
        <v>408</v>
      </c>
      <c r="I56" s="98" t="s">
        <v>408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409</v>
      </c>
      <c r="E60" s="92" t="s">
        <v>409</v>
      </c>
      <c r="F60" s="92" t="s">
        <v>409</v>
      </c>
      <c r="G60" s="92" t="s">
        <v>409</v>
      </c>
      <c r="H60" s="92" t="s">
        <v>409</v>
      </c>
      <c r="I60" s="92" t="s">
        <v>409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>
      <c r="A61" s="87">
        <v>46</v>
      </c>
      <c r="B61" s="64" t="s">
        <v>347</v>
      </c>
      <c r="C61" s="90" t="s">
        <v>78</v>
      </c>
      <c r="D61" s="70">
        <v>0.6</v>
      </c>
      <c r="E61" s="70">
        <v>0.2</v>
      </c>
      <c r="F61" s="70">
        <v>0.4</v>
      </c>
      <c r="G61" s="70">
        <v>0.6</v>
      </c>
      <c r="H61" s="70">
        <v>0.5</v>
      </c>
      <c r="I61" s="70">
        <v>0.9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7.4</v>
      </c>
      <c r="E62" s="70">
        <v>7.5</v>
      </c>
      <c r="F62" s="70">
        <v>7.1</v>
      </c>
      <c r="G62" s="70">
        <v>7.4</v>
      </c>
      <c r="H62" s="70">
        <v>7.3</v>
      </c>
      <c r="I62" s="70">
        <v>7.2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410</v>
      </c>
      <c r="E63" s="68" t="s">
        <v>410</v>
      </c>
      <c r="F63" s="68" t="s">
        <v>410</v>
      </c>
      <c r="G63" s="68" t="s">
        <v>410</v>
      </c>
      <c r="H63" s="68" t="s">
        <v>410</v>
      </c>
      <c r="I63" s="68" t="s">
        <v>410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410</v>
      </c>
      <c r="E64" s="68" t="s">
        <v>410</v>
      </c>
      <c r="F64" s="68" t="s">
        <v>410</v>
      </c>
      <c r="G64" s="68" t="s">
        <v>410</v>
      </c>
      <c r="H64" s="68" t="s">
        <v>410</v>
      </c>
      <c r="I64" s="68" t="s">
        <v>410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411</v>
      </c>
      <c r="E65" s="70">
        <v>0.5</v>
      </c>
      <c r="F65" s="70" t="s">
        <v>411</v>
      </c>
      <c r="G65" s="70" t="s">
        <v>411</v>
      </c>
      <c r="H65" s="70" t="s">
        <v>411</v>
      </c>
      <c r="I65" s="70" t="s">
        <v>411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412</v>
      </c>
      <c r="E66" s="109" t="s">
        <v>412</v>
      </c>
      <c r="F66" s="109" t="s">
        <v>412</v>
      </c>
      <c r="G66" s="109" t="s">
        <v>412</v>
      </c>
      <c r="H66" s="109" t="s">
        <v>412</v>
      </c>
      <c r="I66" s="109" t="s">
        <v>412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31">
        <v>45323</v>
      </c>
      <c r="B68" s="231"/>
      <c r="C68" s="232">
        <v>45413</v>
      </c>
      <c r="D68" s="23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400</v>
      </c>
      <c r="E70" s="96" t="s">
        <v>400</v>
      </c>
      <c r="F70" s="96" t="s">
        <v>400</v>
      </c>
      <c r="G70" s="96" t="s">
        <v>400</v>
      </c>
      <c r="H70" s="96" t="s">
        <v>400</v>
      </c>
      <c r="I70" s="96" t="s">
        <v>400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413</v>
      </c>
      <c r="E71" s="92" t="s">
        <v>413</v>
      </c>
      <c r="F71" s="92" t="s">
        <v>413</v>
      </c>
      <c r="G71" s="92" t="s">
        <v>413</v>
      </c>
      <c r="H71" s="92" t="s">
        <v>413</v>
      </c>
      <c r="I71" s="92" t="s">
        <v>413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400</v>
      </c>
      <c r="E72" s="96" t="s">
        <v>400</v>
      </c>
      <c r="F72" s="96" t="s">
        <v>400</v>
      </c>
      <c r="G72" s="96" t="s">
        <v>400</v>
      </c>
      <c r="H72" s="96" t="s">
        <v>400</v>
      </c>
      <c r="I72" s="96" t="s">
        <v>400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0.5</v>
      </c>
      <c r="H81" s="70">
        <v>0.8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>
        <v>4.3383494000000002</v>
      </c>
      <c r="E82" s="70">
        <v>7.8305202000000005</v>
      </c>
      <c r="F82" s="70">
        <v>5.2136383999999998</v>
      </c>
      <c r="G82" s="70">
        <v>5.763693</v>
      </c>
      <c r="H82" s="70">
        <v>10.763464500000001</v>
      </c>
      <c r="I82" s="70">
        <v>11.260566399999998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400</v>
      </c>
      <c r="E83" s="96" t="s">
        <v>400</v>
      </c>
      <c r="F83" s="96" t="s">
        <v>400</v>
      </c>
      <c r="G83" s="96" t="s">
        <v>400</v>
      </c>
      <c r="H83" s="96">
        <v>2.1000000000000001E-2</v>
      </c>
      <c r="I83" s="96" t="s">
        <v>400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>
        <v>2.1</v>
      </c>
      <c r="E84" s="70">
        <v>1.3</v>
      </c>
      <c r="F84" s="70">
        <v>2</v>
      </c>
      <c r="G84" s="70">
        <v>2</v>
      </c>
      <c r="H84" s="70">
        <v>1.8</v>
      </c>
      <c r="I84" s="70">
        <v>1.8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>
        <v>20</v>
      </c>
      <c r="E89" s="68">
        <v>25</v>
      </c>
      <c r="F89" s="68">
        <v>32</v>
      </c>
      <c r="G89" s="68">
        <v>26</v>
      </c>
      <c r="H89" s="68">
        <v>33</v>
      </c>
      <c r="I89" s="68">
        <v>35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412</v>
      </c>
      <c r="E90" s="70" t="s">
        <v>412</v>
      </c>
      <c r="F90" s="70" t="s">
        <v>412</v>
      </c>
      <c r="G90" s="70" t="s">
        <v>412</v>
      </c>
      <c r="H90" s="70" t="s">
        <v>412</v>
      </c>
      <c r="I90" s="70" t="s">
        <v>412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7.4</v>
      </c>
      <c r="E91" s="70">
        <v>7.5</v>
      </c>
      <c r="F91" s="70">
        <v>7.1</v>
      </c>
      <c r="G91" s="70">
        <v>7.4</v>
      </c>
      <c r="H91" s="70">
        <v>7.3</v>
      </c>
      <c r="I91" s="70">
        <v>7.2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>
        <v>-3.270320681898927</v>
      </c>
      <c r="E92" s="70">
        <v>-2.6303522914108273</v>
      </c>
      <c r="F92" s="70">
        <v>-3.2133225042952676</v>
      </c>
      <c r="G92" s="70">
        <v>-2.9081907550003812</v>
      </c>
      <c r="H92" s="70">
        <v>-2.5797346207615997</v>
      </c>
      <c r="I92" s="70">
        <v>-2.5875903313599427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404</v>
      </c>
      <c r="E95" s="98" t="s">
        <v>404</v>
      </c>
      <c r="F95" s="98" t="s">
        <v>404</v>
      </c>
      <c r="G95" s="98" t="s">
        <v>404</v>
      </c>
      <c r="H95" s="98">
        <v>3.2000000000000001E-2</v>
      </c>
      <c r="I95" s="98">
        <v>1.7999999999999999E-2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>
        <v>2.4</v>
      </c>
      <c r="E98" s="140">
        <v>1.5</v>
      </c>
      <c r="F98" s="140">
        <v>2.2999999999999998</v>
      </c>
      <c r="G98" s="140">
        <v>2.2999999999999998</v>
      </c>
      <c r="H98" s="140">
        <v>2</v>
      </c>
      <c r="I98" s="140">
        <v>2.1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>
        <v>5.0999999999999996</v>
      </c>
      <c r="E99" s="70">
        <v>7.8</v>
      </c>
      <c r="F99" s="70">
        <v>10.4</v>
      </c>
      <c r="G99" s="70">
        <v>8.3000000000000007</v>
      </c>
      <c r="H99" s="70">
        <v>13</v>
      </c>
      <c r="I99" s="70">
        <v>13.3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362</v>
      </c>
      <c r="D100" s="70">
        <v>2.7</v>
      </c>
      <c r="E100" s="70">
        <v>3.3</v>
      </c>
      <c r="F100" s="70">
        <v>5</v>
      </c>
      <c r="G100" s="70">
        <v>4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360</v>
      </c>
      <c r="D101" s="98">
        <v>0.09</v>
      </c>
      <c r="E101" s="98">
        <v>0.09</v>
      </c>
      <c r="F101" s="98">
        <v>0.18</v>
      </c>
      <c r="G101" s="98">
        <v>0.18</v>
      </c>
      <c r="H101" s="98">
        <v>0.23</v>
      </c>
      <c r="I101" s="98">
        <v>0.25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1">
        <v>45323</v>
      </c>
      <c r="B130" s="231"/>
      <c r="C130" s="232">
        <v>45413</v>
      </c>
      <c r="D130" s="23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81 D90:I105 F89 H89:I89 D84:I88 D83:G83 I83 H82:I82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G83 I83 D84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F89 H89:I89">
    <cfRule type="cellIs" dxfId="4" priority="3316" operator="notBetween">
      <formula>#REF!</formula>
      <formula>#REF!</formula>
    </cfRule>
  </conditionalFormatting>
  <conditionalFormatting sqref="H82:I82">
    <cfRule type="cellIs" dxfId="3" priority="3318" operator="notBetween">
      <formula>#REF!</formula>
      <formula>#REF!</formula>
    </cfRule>
  </conditionalFormatting>
  <conditionalFormatting sqref="D96:I96">
    <cfRule type="cellIs" dxfId="2" priority="3319" operator="greaterThan">
      <formula>#REF!</formula>
    </cfRule>
  </conditionalFormatting>
  <conditionalFormatting sqref="D62:I62">
    <cfRule type="cellIs" dxfId="1" priority="3457" operator="notBetween">
      <formula>#REF!</formula>
      <formula>#REF!</formula>
    </cfRule>
    <cfRule type="cellIs" dxfId="0" priority="345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>
      <c r="A5" t="s">
        <v>184</v>
      </c>
      <c r="B5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2">
        <f>INDEX(C41:AG41,MATCH(MAX(C41:AG41)+1,C41:AG41,1))</f>
        <v>1</v>
      </c>
      <c r="AI6" s="182">
        <f>AH6*1</f>
        <v>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382</v>
      </c>
      <c r="D34" t="s">
        <v>383</v>
      </c>
      <c r="E34" t="s">
        <v>384</v>
      </c>
      <c r="F34" t="s">
        <v>384</v>
      </c>
      <c r="G34" t="s">
        <v>384</v>
      </c>
      <c r="H34" t="s">
        <v>382</v>
      </c>
      <c r="I34" t="s">
        <v>385</v>
      </c>
      <c r="J34" t="s">
        <v>386</v>
      </c>
      <c r="K34" t="s">
        <v>387</v>
      </c>
      <c r="L34" t="s">
        <v>384</v>
      </c>
      <c r="M34" t="s">
        <v>384</v>
      </c>
      <c r="N34" t="s">
        <v>382</v>
      </c>
      <c r="O34" t="s">
        <v>385</v>
      </c>
      <c r="P34" t="s">
        <v>384</v>
      </c>
      <c r="Q34" t="s">
        <v>382</v>
      </c>
      <c r="R34" t="s">
        <v>383</v>
      </c>
      <c r="S34" t="s">
        <v>384</v>
      </c>
      <c r="T34" t="s">
        <v>388</v>
      </c>
      <c r="U34" t="s">
        <v>389</v>
      </c>
      <c r="V34" t="s">
        <v>383</v>
      </c>
      <c r="W34" t="s">
        <v>390</v>
      </c>
      <c r="X34" t="s">
        <v>387</v>
      </c>
      <c r="Y34" t="s">
        <v>391</v>
      </c>
      <c r="Z34" t="s">
        <v>388</v>
      </c>
      <c r="AA34" t="s">
        <v>384</v>
      </c>
      <c r="AC34" t="s">
        <v>389</v>
      </c>
      <c r="AD34" t="s">
        <v>385</v>
      </c>
      <c r="AE34" t="s">
        <v>384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雨/曇</v>
      </c>
      <c r="J37" s="2" t="str">
        <f t="shared" si="0"/>
        <v>曇|晴</v>
      </c>
      <c r="K37" s="2" t="str">
        <f t="shared" si="0"/>
        <v>曇/晴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曇/雨</v>
      </c>
      <c r="O37" s="2" t="str">
        <f t="shared" si="0"/>
        <v>雨/曇</v>
      </c>
      <c r="P37" s="2" t="str">
        <f t="shared" si="0"/>
        <v>晴</v>
      </c>
      <c r="Q37" s="2" t="str">
        <f t="shared" si="0"/>
        <v>曇/雨</v>
      </c>
      <c r="R37" s="2" t="str">
        <f t="shared" si="0"/>
        <v>雨/晴</v>
      </c>
      <c r="S37" s="2" t="str">
        <f t="shared" si="0"/>
        <v>晴</v>
      </c>
      <c r="T37" s="2" t="str">
        <f t="shared" si="0"/>
        <v>晴/曇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曇/晴</v>
      </c>
      <c r="Y37" s="2" t="str">
        <f t="shared" si="0"/>
        <v>曇</v>
      </c>
      <c r="Z37" s="2" t="str">
        <f t="shared" si="0"/>
        <v>晴/曇</v>
      </c>
      <c r="AA37" s="2" t="str">
        <f t="shared" si="0"/>
        <v>晴</v>
      </c>
      <c r="AB37" s="2" t="str">
        <f t="shared" si="0"/>
        <v/>
      </c>
      <c r="AC37" s="2" t="str">
        <f t="shared" si="0"/>
        <v>雨</v>
      </c>
      <c r="AD37" s="2" t="str">
        <f t="shared" si="0"/>
        <v>雨/曇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9</v>
      </c>
      <c r="D41" s="2">
        <f>IF(D37="","",VLOOKUP(D37,変換!$B$31:$C$58,2,FALSE))</f>
        <v>11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12</v>
      </c>
      <c r="J41" s="2">
        <f>IF(J37="","",VLOOKUP(J37,変換!$B$31:$C$58,2,FALSE))</f>
        <v>20</v>
      </c>
      <c r="K41" s="2">
        <f>IF(K37="","",VLOOKUP(K37,変換!$B$31:$C$58,2,FALSE))</f>
        <v>8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9</v>
      </c>
      <c r="O41" s="2">
        <f>IF(O37="","",VLOOKUP(O37,変換!$B$31:$C$58,2,FALSE))</f>
        <v>12</v>
      </c>
      <c r="P41" s="2">
        <f>IF(P37="","",VLOOKUP(P37,変換!$B$31:$C$58,2,FALSE))</f>
        <v>1</v>
      </c>
      <c r="Q41" s="2">
        <f>IF(Q37="","",VLOOKUP(Q37,変換!$B$31:$C$58,2,FALSE))</f>
        <v>9</v>
      </c>
      <c r="R41" s="2">
        <f>IF(R37="","",VLOOKUP(R37,変換!$B$31:$C$58,2,FALSE))</f>
        <v>11</v>
      </c>
      <c r="S41" s="2">
        <f>IF(S37="","",VLOOKUP(S37,変換!$B$31:$C$58,2,FALSE))</f>
        <v>1</v>
      </c>
      <c r="T41" s="2">
        <f>IF(T37="","",VLOOKUP(T37,変換!$B$31:$C$58,2,FALSE))</f>
        <v>5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8</v>
      </c>
      <c r="Y41" s="2">
        <f>IF(Y37="","",VLOOKUP(Y37,変換!$B$31:$C$58,2,FALSE))</f>
        <v>2</v>
      </c>
      <c r="Z41" s="2">
        <f>IF(Z37="","",VLOOKUP(Z37,変換!$B$31:$C$58,2,FALSE))</f>
        <v>5</v>
      </c>
      <c r="AA41" s="2">
        <f>IF(AA37="","",VLOOKUP(AA37,変換!$B$31:$C$58,2,FALSE))</f>
        <v>1</v>
      </c>
      <c r="AB41" s="2" t="str">
        <f>IF(AB37="","",VLOOKUP(AB37,変換!$B$31:$C$58,2,FALSE))</f>
        <v/>
      </c>
      <c r="AC41" s="2">
        <f>IF(AC37="","",VLOOKUP(AC37,変換!$B$31:$C$58,2,FALSE))</f>
        <v>3</v>
      </c>
      <c r="AD41" s="2">
        <f>IF(AD37="","",VLOOKUP(AD37,変換!$B$31:$C$58,2,FALSE))</f>
        <v>12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8" t="s">
        <v>363</v>
      </c>
      <c r="B30" s="268"/>
      <c r="C30" s="26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45413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5"/>
      <c r="B2" s="245"/>
      <c r="C2" s="236"/>
      <c r="D2" s="236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6" t="s">
        <v>349</v>
      </c>
      <c r="E4" s="247"/>
      <c r="F4" s="250" t="s">
        <v>377</v>
      </c>
      <c r="G4" s="251"/>
      <c r="H4" s="256" t="s">
        <v>373</v>
      </c>
      <c r="I4" s="257"/>
      <c r="J4" s="256" t="s">
        <v>351</v>
      </c>
      <c r="K4" s="257"/>
      <c r="L4" s="256" t="s">
        <v>354</v>
      </c>
      <c r="M4" s="257"/>
      <c r="N4" s="256" t="s">
        <v>356</v>
      </c>
      <c r="O4" s="257"/>
      <c r="P4" s="250"/>
      <c r="Q4" s="254"/>
      <c r="R4" s="256"/>
      <c r="S4" s="257"/>
      <c r="T4" s="256"/>
      <c r="U4" s="257"/>
      <c r="V4" s="256"/>
      <c r="W4" s="257"/>
      <c r="X4" s="256"/>
      <c r="Y4" s="26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8"/>
      <c r="E5" s="249"/>
      <c r="F5" s="252"/>
      <c r="G5" s="253"/>
      <c r="H5" s="258"/>
      <c r="I5" s="259"/>
      <c r="J5" s="258"/>
      <c r="K5" s="259"/>
      <c r="L5" s="258"/>
      <c r="M5" s="259"/>
      <c r="N5" s="258"/>
      <c r="O5" s="259"/>
      <c r="P5" s="252"/>
      <c r="Q5" s="255"/>
      <c r="R5" s="258"/>
      <c r="S5" s="259"/>
      <c r="T5" s="258"/>
      <c r="U5" s="259"/>
      <c r="V5" s="258"/>
      <c r="W5" s="259"/>
      <c r="X5" s="258"/>
      <c r="Y5" s="26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3"/>
      <c r="E6" s="43"/>
      <c r="F6" s="225"/>
      <c r="G6" s="44"/>
      <c r="H6" s="239"/>
      <c r="I6" s="43"/>
      <c r="J6" s="239"/>
      <c r="K6" s="43"/>
      <c r="L6" s="241"/>
      <c r="M6" s="43"/>
      <c r="N6" s="239"/>
      <c r="O6" s="43"/>
      <c r="P6" s="241"/>
      <c r="Q6" s="43"/>
      <c r="R6" s="239"/>
      <c r="S6" s="43"/>
      <c r="T6" s="203"/>
      <c r="U6" s="43"/>
      <c r="V6" s="223"/>
      <c r="W6" s="43"/>
      <c r="X6" s="22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4"/>
      <c r="E7" s="48" t="s">
        <v>124</v>
      </c>
      <c r="F7" s="226"/>
      <c r="G7" s="49" t="s">
        <v>124</v>
      </c>
      <c r="H7" s="240"/>
      <c r="I7" s="48" t="s">
        <v>124</v>
      </c>
      <c r="J7" s="240"/>
      <c r="K7" s="48" t="s">
        <v>124</v>
      </c>
      <c r="L7" s="242"/>
      <c r="M7" s="48" t="s">
        <v>124</v>
      </c>
      <c r="N7" s="240"/>
      <c r="O7" s="48" t="s">
        <v>124</v>
      </c>
      <c r="P7" s="242"/>
      <c r="Q7" s="48" t="s">
        <v>124</v>
      </c>
      <c r="R7" s="240"/>
      <c r="S7" s="48" t="s">
        <v>124</v>
      </c>
      <c r="T7" s="204"/>
      <c r="U7" s="48" t="s">
        <v>124</v>
      </c>
      <c r="V7" s="224"/>
      <c r="W7" s="48" t="s">
        <v>124</v>
      </c>
      <c r="X7" s="22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20240513</v>
      </c>
      <c r="E9" s="59" t="str">
        <f>IF(手入力!C3="",REPLACE(D9,5,0,"/"),REPLACE(手入力!C3,5,0,"/"))</f>
        <v>2024/0513</v>
      </c>
      <c r="F9" s="58">
        <v>20240513</v>
      </c>
      <c r="G9" s="59" t="str">
        <f>IF(手入力!D3="",REPLACE(F9,5,0,"/"),REPLACE(手入力!D3,5,0,"/"))</f>
        <v>2024/0513</v>
      </c>
      <c r="H9" s="58">
        <v>20240513</v>
      </c>
      <c r="I9" s="59" t="str">
        <f>IF(手入力!E3="",REPLACE(H9,5,0,"/"),REPLACE(手入力!E3,5,0,"/"))</f>
        <v>2024/0513</v>
      </c>
      <c r="J9" s="58">
        <v>20240513</v>
      </c>
      <c r="K9" s="59" t="str">
        <f>IF(手入力!F3="",REPLACE(J9,5,0,"/"),REPLACE(手入力!F3,5,0,"/"))</f>
        <v>2024/0513</v>
      </c>
      <c r="L9" s="58">
        <v>20240513</v>
      </c>
      <c r="M9" s="59" t="str">
        <f>IF(手入力!G3="",REPLACE(L9,5,0,"/"),REPLACE(手入力!G3,5,0,"/"))</f>
        <v>2024/0513</v>
      </c>
      <c r="N9" s="58">
        <v>20240513</v>
      </c>
      <c r="O9" s="59" t="str">
        <f>IF(手入力!H3="",REPLACE(N9,5,0,"/"),REPLACE(手入力!H3,5,0,"/"))</f>
        <v>2024/0513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1115</v>
      </c>
      <c r="E10" s="67" t="str">
        <f>TEXT(D10,"0000")</f>
        <v>1115</v>
      </c>
      <c r="F10" s="68">
        <v>1059</v>
      </c>
      <c r="G10" s="67" t="str">
        <f>TEXT(F10,"0000")</f>
        <v>1059</v>
      </c>
      <c r="H10" s="68">
        <v>1137</v>
      </c>
      <c r="I10" s="67" t="str">
        <f>TEXT(H10,"0000")</f>
        <v>1137</v>
      </c>
      <c r="J10" s="68">
        <v>943</v>
      </c>
      <c r="K10" s="67" t="str">
        <f>TEXT(J10,"0000")</f>
        <v>0943</v>
      </c>
      <c r="L10" s="68">
        <v>1025</v>
      </c>
      <c r="M10" s="67" t="str">
        <f>TEXT(L10,"0000")</f>
        <v>1025</v>
      </c>
      <c r="N10" s="68">
        <v>1012</v>
      </c>
      <c r="O10" s="67" t="str">
        <f>TEXT(N10,"0000")</f>
        <v>1012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12</v>
      </c>
      <c r="F11" s="68" t="str">
        <f>IF(F$9=0,"",HLOOKUP(G11,天気タグ!$B$3:$AG$39,35))</f>
        <v>曇/雨</v>
      </c>
      <c r="G11" s="68">
        <f>IF(G9=0,"",(RIGHT(G9,2))-1)</f>
        <v>12</v>
      </c>
      <c r="H11" s="68" t="str">
        <f>IF(H$9=0,"",HLOOKUP(I11,天気タグ!$B$3:$AG$39,35))</f>
        <v>曇/雨</v>
      </c>
      <c r="I11" s="68">
        <f>IF(I9=0,"",(RIGHT(I9,2))-1)</f>
        <v>12</v>
      </c>
      <c r="J11" s="68" t="str">
        <f>IF(J$9=0,"",HLOOKUP(K11,天気タグ!$B$3:$AG$39,35))</f>
        <v>曇/雨</v>
      </c>
      <c r="K11" s="68">
        <f>IF(K9=0,"",(RIGHT(K9,2))-1)</f>
        <v>12</v>
      </c>
      <c r="L11" s="68" t="str">
        <f>IF(L$9=0,"",HLOOKUP(M11,天気タグ!$B$3:$AG$39,35))</f>
        <v>曇/雨</v>
      </c>
      <c r="M11" s="68">
        <f>IF(M9=0,"",(RIGHT(M9,2))-1)</f>
        <v>12</v>
      </c>
      <c r="N11" s="68" t="str">
        <f>IF(N$9=0,"",HLOOKUP(O11,天気タグ!$B$3:$AG$39,35))</f>
        <v>曇/雨</v>
      </c>
      <c r="O11" s="68">
        <f>IF(O9=0,"",(RIGHT(O9,2))-1)</f>
        <v>12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雨/曇</v>
      </c>
      <c r="E12" s="68">
        <f>IF(E9=0,"",RIGHT(E9,2)*1)</f>
        <v>13</v>
      </c>
      <c r="F12" s="68" t="str">
        <f>IF(F$9=0,"",HLOOKUP(G12,天気タグ!$B$3:$AG$39,35))</f>
        <v>雨/曇</v>
      </c>
      <c r="G12" s="68">
        <f>IF(G9=0,"",RIGHT(G9,2)*1)</f>
        <v>13</v>
      </c>
      <c r="H12" s="68" t="str">
        <f>IF(H$9=0,"",HLOOKUP(I12,天気タグ!$B$3:$AG$39,35))</f>
        <v>雨/曇</v>
      </c>
      <c r="I12" s="68">
        <f>IF(I9=0,"",RIGHT(I9,2)*1)</f>
        <v>13</v>
      </c>
      <c r="J12" s="68" t="str">
        <f>IF(J$9=0,"",HLOOKUP(K12,天気タグ!$B$3:$AG$39,35))</f>
        <v>雨/曇</v>
      </c>
      <c r="K12" s="68">
        <f>IF(K9=0,"",RIGHT(K9,2)*1)</f>
        <v>13</v>
      </c>
      <c r="L12" s="68" t="str">
        <f>IF(L$9=0,"",HLOOKUP(M12,天気タグ!$B$3:$AG$39,35))</f>
        <v>雨/曇</v>
      </c>
      <c r="M12" s="68">
        <f>IF(M9=0,"",RIGHT(M9,2)*1)</f>
        <v>13</v>
      </c>
      <c r="N12" s="68" t="str">
        <f>IF(N$9=0,"",HLOOKUP(O12,天気タグ!$B$3:$AG$39,35))</f>
        <v>雨/曇</v>
      </c>
      <c r="O12" s="68">
        <f>IF(O9=0,"",RIGHT(O9,2)*1)</f>
        <v>13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16</v>
      </c>
      <c r="E13" s="70"/>
      <c r="F13" s="70">
        <v>17</v>
      </c>
      <c r="G13" s="70"/>
      <c r="H13" s="70">
        <v>14.5</v>
      </c>
      <c r="I13" s="70"/>
      <c r="J13" s="70">
        <v>18.5</v>
      </c>
      <c r="K13" s="70"/>
      <c r="L13" s="70">
        <v>17</v>
      </c>
      <c r="M13" s="70"/>
      <c r="N13" s="70">
        <v>19.5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13.4</v>
      </c>
      <c r="E14" s="76"/>
      <c r="F14" s="77">
        <v>17.399999999999999</v>
      </c>
      <c r="G14" s="77"/>
      <c r="H14" s="77">
        <v>14.2</v>
      </c>
      <c r="I14" s="77"/>
      <c r="J14" s="77">
        <v>17.899999999999999</v>
      </c>
      <c r="K14" s="77"/>
      <c r="L14" s="77">
        <v>12.8</v>
      </c>
      <c r="M14" s="77"/>
      <c r="N14" s="77">
        <v>17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96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4"/>
        <v>0</v>
      </c>
      <c r="L20" s="68">
        <v>0</v>
      </c>
      <c r="M20" s="67">
        <f t="shared" si="4"/>
        <v>0</v>
      </c>
      <c r="N20" s="68">
        <v>0</v>
      </c>
      <c r="O20" s="67">
        <f t="shared" si="4"/>
        <v>0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96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4"/>
        <v>0</v>
      </c>
      <c r="L21" s="68">
        <v>0</v>
      </c>
      <c r="M21" s="67">
        <f t="shared" si="4"/>
        <v>0</v>
      </c>
      <c r="N21" s="68">
        <v>0</v>
      </c>
      <c r="O21" s="67">
        <f t="shared" si="4"/>
        <v>0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96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4"/>
        <v>0</v>
      </c>
      <c r="L22" s="68">
        <v>0</v>
      </c>
      <c r="M22" s="67">
        <f t="shared" si="4"/>
        <v>0</v>
      </c>
      <c r="N22" s="68">
        <v>0</v>
      </c>
      <c r="O22" s="67">
        <f t="shared" si="4"/>
        <v>0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96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4"/>
        <v>0</v>
      </c>
      <c r="L23" s="68">
        <v>0</v>
      </c>
      <c r="M23" s="67">
        <f t="shared" si="4"/>
        <v>0</v>
      </c>
      <c r="N23" s="68">
        <v>0</v>
      </c>
      <c r="O23" s="67">
        <f t="shared" si="4"/>
        <v>0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0.09</v>
      </c>
      <c r="G26" s="98"/>
      <c r="H26" s="68">
        <v>0.18</v>
      </c>
      <c r="I26" s="98"/>
      <c r="J26" s="68">
        <v>0.18</v>
      </c>
      <c r="K26" s="98"/>
      <c r="L26" s="68">
        <v>0.23</v>
      </c>
      <c r="M26" s="98"/>
      <c r="N26" s="68">
        <v>0.25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0.05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5">D28/1000</f>
        <v>0</v>
      </c>
      <c r="F28" s="98">
        <v>0</v>
      </c>
      <c r="G28" s="67">
        <f t="shared" ref="G28:G35" si="6">F28/1000</f>
        <v>0</v>
      </c>
      <c r="H28" s="68">
        <v>0</v>
      </c>
      <c r="I28" s="67">
        <f t="shared" ref="I28:I35" si="7">H28/1000</f>
        <v>0</v>
      </c>
      <c r="J28" s="68">
        <v>0</v>
      </c>
      <c r="K28" s="67">
        <f t="shared" ref="K28:Y35" si="8">J28/1000</f>
        <v>0</v>
      </c>
      <c r="L28" s="68">
        <v>0</v>
      </c>
      <c r="M28" s="67">
        <f t="shared" si="8"/>
        <v>0</v>
      </c>
      <c r="N28" s="68">
        <v>0</v>
      </c>
      <c r="O28" s="67">
        <f t="shared" si="8"/>
        <v>0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6.0000000000000001E-3</v>
      </c>
      <c r="K39" s="96"/>
      <c r="L39" s="68">
        <v>0</v>
      </c>
      <c r="M39" s="96"/>
      <c r="N39" s="68">
        <v>3.0000000000000001E-3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8.0000000000000002E-3</v>
      </c>
      <c r="K43" s="96"/>
      <c r="L43" s="68">
        <v>0</v>
      </c>
      <c r="M43" s="96"/>
      <c r="N43" s="68">
        <v>4.0000000000000001E-3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5</v>
      </c>
      <c r="G47" s="67">
        <f>F47/1000</f>
        <v>5.0000000000000001E-3</v>
      </c>
      <c r="H47" s="68">
        <v>2</v>
      </c>
      <c r="I47" s="67">
        <f>H47/1000</f>
        <v>2E-3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68">
        <v>7</v>
      </c>
      <c r="O47" s="67">
        <f>N47/1000</f>
        <v>7.0000000000000001E-3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98">
        <v>0</v>
      </c>
      <c r="G48" s="67">
        <f>F48/1000</f>
        <v>0</v>
      </c>
      <c r="H48" s="68">
        <v>0</v>
      </c>
      <c r="I48" s="67">
        <f>H48/1000</f>
        <v>0</v>
      </c>
      <c r="J48" s="68">
        <v>0</v>
      </c>
      <c r="K48" s="67">
        <f>J48/1000</f>
        <v>0</v>
      </c>
      <c r="L48" s="68">
        <v>32</v>
      </c>
      <c r="M48" s="67">
        <f>L48/1000</f>
        <v>3.2000000000000001E-2</v>
      </c>
      <c r="N48" s="68">
        <v>18</v>
      </c>
      <c r="O48" s="67">
        <f>N48/1000</f>
        <v>1.7999999999999999E-2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34</v>
      </c>
      <c r="G49" s="67">
        <f>F49/1000</f>
        <v>3.4000000000000002E-2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4</v>
      </c>
      <c r="E50" s="67">
        <f>D50/1000</f>
        <v>4.0000000000000001E-3</v>
      </c>
      <c r="F50" s="96">
        <v>0</v>
      </c>
      <c r="G50" s="67">
        <f>F50/1000</f>
        <v>0</v>
      </c>
      <c r="H50" s="68">
        <v>4</v>
      </c>
      <c r="I50" s="67">
        <f>H50/1000</f>
        <v>4.0000000000000001E-3</v>
      </c>
      <c r="J50" s="68">
        <v>4</v>
      </c>
      <c r="K50" s="67">
        <f>J50/1000</f>
        <v>4.0000000000000001E-3</v>
      </c>
      <c r="L50" s="68">
        <v>0</v>
      </c>
      <c r="M50" s="67">
        <f>L50/1000</f>
        <v>0</v>
      </c>
      <c r="N50" s="68">
        <v>0</v>
      </c>
      <c r="O50" s="67">
        <f>N50/1000</f>
        <v>0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2.7</v>
      </c>
      <c r="E51" s="70"/>
      <c r="F51" s="70">
        <v>3.1</v>
      </c>
      <c r="G51" s="70"/>
      <c r="H51" s="68">
        <v>7.8</v>
      </c>
      <c r="I51" s="70"/>
      <c r="J51" s="68">
        <v>5.3</v>
      </c>
      <c r="K51" s="70"/>
      <c r="L51" s="68">
        <v>3.4</v>
      </c>
      <c r="M51" s="70"/>
      <c r="N51" s="68">
        <v>3.4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21</v>
      </c>
      <c r="M52" s="67">
        <f>L52/1000</f>
        <v>2.1000000000000001E-2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3.3</v>
      </c>
      <c r="E53" s="70"/>
      <c r="F53" s="70">
        <v>3</v>
      </c>
      <c r="G53" s="70"/>
      <c r="H53" s="68">
        <v>5.8</v>
      </c>
      <c r="I53" s="70"/>
      <c r="J53" s="68">
        <v>4.3</v>
      </c>
      <c r="K53" s="70"/>
      <c r="L53" s="68">
        <v>2.2999999999999998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4.3383494000000002</v>
      </c>
      <c r="E54" s="70"/>
      <c r="F54" s="70">
        <v>7.8305202000000005</v>
      </c>
      <c r="G54" s="70"/>
      <c r="H54" s="68">
        <v>5.2136383999999998</v>
      </c>
      <c r="I54" s="70"/>
      <c r="J54" s="68">
        <v>5.763693</v>
      </c>
      <c r="K54" s="70"/>
      <c r="L54" s="68">
        <v>10.763464500000001</v>
      </c>
      <c r="M54" s="70"/>
      <c r="N54" s="68">
        <v>11.260566399999998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20</v>
      </c>
      <c r="E55" s="68"/>
      <c r="F55" s="68">
        <v>25</v>
      </c>
      <c r="G55" s="68"/>
      <c r="H55" s="68">
        <v>32</v>
      </c>
      <c r="I55" s="68"/>
      <c r="J55" s="68">
        <v>26</v>
      </c>
      <c r="K55" s="68"/>
      <c r="L55" s="68">
        <v>33</v>
      </c>
      <c r="M55" s="68"/>
      <c r="N55" s="68">
        <v>35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0.6</v>
      </c>
      <c r="E61" s="70"/>
      <c r="F61" s="70">
        <v>0.2</v>
      </c>
      <c r="G61" s="70"/>
      <c r="H61" s="68">
        <v>0.4</v>
      </c>
      <c r="I61" s="70"/>
      <c r="J61" s="68">
        <v>0.6</v>
      </c>
      <c r="K61" s="70"/>
      <c r="L61" s="68">
        <v>0.5</v>
      </c>
      <c r="M61" s="70"/>
      <c r="N61" s="68">
        <v>0.9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7.4</v>
      </c>
      <c r="E62" s="70"/>
      <c r="F62" s="70">
        <v>7.5</v>
      </c>
      <c r="G62" s="70"/>
      <c r="H62" s="68">
        <v>7.1</v>
      </c>
      <c r="I62" s="70"/>
      <c r="J62" s="68">
        <v>7.4</v>
      </c>
      <c r="K62" s="70"/>
      <c r="L62" s="68">
        <v>7.3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0.5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2"/>
      <c r="B68" s="262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14">D70/1000</f>
        <v>0</v>
      </c>
      <c r="F70" s="123">
        <v>0</v>
      </c>
      <c r="G70" s="67">
        <f t="shared" ref="G70:Y75" si="15">F70/1000</f>
        <v>0</v>
      </c>
      <c r="H70" s="123">
        <v>0</v>
      </c>
      <c r="I70" s="67">
        <f t="shared" ref="I70:I74" si="16">H70/1000</f>
        <v>0</v>
      </c>
      <c r="J70" s="123">
        <v>0</v>
      </c>
      <c r="K70" s="67">
        <f t="shared" si="15"/>
        <v>0</v>
      </c>
      <c r="L70" s="123">
        <v>0</v>
      </c>
      <c r="M70" s="67">
        <f t="shared" si="15"/>
        <v>0</v>
      </c>
      <c r="N70" s="123">
        <v>0</v>
      </c>
      <c r="O70" s="67">
        <f t="shared" si="15"/>
        <v>0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14"/>
        <v>0</v>
      </c>
      <c r="F71" s="92">
        <v>0</v>
      </c>
      <c r="G71" s="67">
        <f t="shared" si="15"/>
        <v>0</v>
      </c>
      <c r="H71" s="92">
        <v>0</v>
      </c>
      <c r="I71" s="67">
        <f t="shared" si="16"/>
        <v>0</v>
      </c>
      <c r="J71" s="92">
        <v>0</v>
      </c>
      <c r="K71" s="67">
        <f t="shared" si="15"/>
        <v>0</v>
      </c>
      <c r="L71" s="92">
        <v>0</v>
      </c>
      <c r="M71" s="67">
        <f t="shared" si="15"/>
        <v>0</v>
      </c>
      <c r="N71" s="92">
        <v>0</v>
      </c>
      <c r="O71" s="67">
        <f t="shared" si="15"/>
        <v>0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14"/>
        <v>0</v>
      </c>
      <c r="F72" s="96">
        <v>0</v>
      </c>
      <c r="G72" s="67">
        <f t="shared" si="15"/>
        <v>0</v>
      </c>
      <c r="H72" s="96">
        <v>0</v>
      </c>
      <c r="I72" s="67">
        <f t="shared" si="16"/>
        <v>0</v>
      </c>
      <c r="J72" s="96">
        <v>0</v>
      </c>
      <c r="K72" s="67">
        <f t="shared" si="15"/>
        <v>0</v>
      </c>
      <c r="L72" s="96">
        <v>0</v>
      </c>
      <c r="M72" s="67">
        <f t="shared" si="15"/>
        <v>0</v>
      </c>
      <c r="N72" s="96">
        <v>0</v>
      </c>
      <c r="O72" s="67">
        <f t="shared" si="15"/>
        <v>0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0.5</v>
      </c>
      <c r="K81" s="70"/>
      <c r="L81" s="70">
        <v>0.8</v>
      </c>
      <c r="M81" s="70"/>
      <c r="N81" s="70">
        <v>0.5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4.3383494000000002</v>
      </c>
      <c r="E82" s="69"/>
      <c r="F82" s="70">
        <v>7.8305202000000005</v>
      </c>
      <c r="G82" s="70"/>
      <c r="H82" s="70">
        <v>5.2136383999999998</v>
      </c>
      <c r="I82" s="70"/>
      <c r="J82" s="70">
        <v>5.763693</v>
      </c>
      <c r="K82" s="70"/>
      <c r="L82" s="70">
        <v>10.763464500000001</v>
      </c>
      <c r="M82" s="70"/>
      <c r="N82" s="70">
        <v>11.260566399999998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75">
        <f t="shared" ref="E83" si="18">D83/1000</f>
        <v>0</v>
      </c>
      <c r="F83" s="96">
        <v>0</v>
      </c>
      <c r="G83" s="175">
        <f t="shared" ref="G83" si="19">F83/1000</f>
        <v>0</v>
      </c>
      <c r="H83" s="96">
        <v>0</v>
      </c>
      <c r="I83" s="175">
        <f t="shared" ref="I83" si="20">H83/1000</f>
        <v>0</v>
      </c>
      <c r="J83" s="96">
        <v>0</v>
      </c>
      <c r="K83" s="175">
        <f t="shared" ref="K83" si="21">J83/1000</f>
        <v>0</v>
      </c>
      <c r="L83" s="96">
        <v>21</v>
      </c>
      <c r="M83" s="175">
        <f t="shared" ref="M83" si="22">L83/1000</f>
        <v>2.1000000000000001E-2</v>
      </c>
      <c r="N83" s="96">
        <v>0</v>
      </c>
      <c r="O83" s="175">
        <f t="shared" ref="O83" si="23">N83/1000</f>
        <v>0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>
        <v>2.1</v>
      </c>
      <c r="E84" s="69"/>
      <c r="F84" s="70">
        <v>1.3</v>
      </c>
      <c r="G84" s="70"/>
      <c r="H84" s="70">
        <v>2.2999999999999998</v>
      </c>
      <c r="I84" s="70"/>
      <c r="J84" s="70">
        <v>2</v>
      </c>
      <c r="K84" s="70"/>
      <c r="L84" s="70">
        <v>1.8</v>
      </c>
      <c r="M84" s="70"/>
      <c r="N84" s="70">
        <v>1.8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20</v>
      </c>
      <c r="E89" s="66"/>
      <c r="F89" s="68">
        <v>25</v>
      </c>
      <c r="G89" s="68"/>
      <c r="H89" s="68">
        <v>32</v>
      </c>
      <c r="I89" s="68"/>
      <c r="J89" s="68">
        <v>26</v>
      </c>
      <c r="K89" s="68"/>
      <c r="L89" s="68">
        <v>33</v>
      </c>
      <c r="M89" s="68"/>
      <c r="N89" s="68">
        <v>35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7.4</v>
      </c>
      <c r="E91" s="69"/>
      <c r="F91" s="70">
        <v>7.5</v>
      </c>
      <c r="G91" s="70"/>
      <c r="H91" s="70">
        <v>7.1</v>
      </c>
      <c r="I91" s="70"/>
      <c r="J91" s="70">
        <v>7.4</v>
      </c>
      <c r="K91" s="70"/>
      <c r="L91" s="70">
        <v>7.3</v>
      </c>
      <c r="M91" s="70"/>
      <c r="N91" s="70">
        <v>7.2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>
        <v>-3.270320681898927</v>
      </c>
      <c r="E92" s="69"/>
      <c r="F92" s="70">
        <v>-2.6303522914108273</v>
      </c>
      <c r="G92" s="70"/>
      <c r="H92" s="70">
        <v>-3.2133225042952676</v>
      </c>
      <c r="I92" s="70"/>
      <c r="J92" s="70">
        <v>-2.9081907550003812</v>
      </c>
      <c r="K92" s="70"/>
      <c r="L92" s="70">
        <v>-2.5797346207615997</v>
      </c>
      <c r="M92" s="70"/>
      <c r="N92" s="70">
        <v>-2.5875903313599427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0</v>
      </c>
      <c r="E95" s="175">
        <f t="shared" ref="E95" si="29">D95/1000</f>
        <v>0</v>
      </c>
      <c r="F95" s="130">
        <v>0</v>
      </c>
      <c r="G95" s="175">
        <f t="shared" ref="G95" si="30">F95/1000</f>
        <v>0</v>
      </c>
      <c r="H95" s="130">
        <v>0</v>
      </c>
      <c r="I95" s="175">
        <f t="shared" ref="I95" si="31">H95/1000</f>
        <v>0</v>
      </c>
      <c r="J95" s="130">
        <v>0</v>
      </c>
      <c r="K95" s="175">
        <f t="shared" ref="K95" si="32">J95/1000</f>
        <v>0</v>
      </c>
      <c r="L95" s="130">
        <v>32</v>
      </c>
      <c r="M95" s="175">
        <f t="shared" ref="M95" si="33">L95/1000</f>
        <v>3.2000000000000001E-2</v>
      </c>
      <c r="N95" s="130">
        <v>18</v>
      </c>
      <c r="O95" s="175">
        <f t="shared" ref="O95" si="34">N95/1000</f>
        <v>1.7999999999999999E-2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>
        <v>2.4</v>
      </c>
      <c r="E98" s="139"/>
      <c r="F98" s="140">
        <v>1.5</v>
      </c>
      <c r="G98" s="140"/>
      <c r="H98" s="140">
        <v>2</v>
      </c>
      <c r="I98" s="140"/>
      <c r="J98" s="140">
        <v>2.2999999999999998</v>
      </c>
      <c r="K98" s="140"/>
      <c r="L98" s="140">
        <v>2</v>
      </c>
      <c r="M98" s="140"/>
      <c r="N98" s="140">
        <v>2.1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>
        <v>5.0999999999999996</v>
      </c>
      <c r="E99" s="69"/>
      <c r="F99" s="70">
        <v>7.8</v>
      </c>
      <c r="G99" s="70"/>
      <c r="H99" s="70">
        <v>10.4</v>
      </c>
      <c r="I99" s="70"/>
      <c r="J99" s="70">
        <v>8.3000000000000007</v>
      </c>
      <c r="K99" s="70"/>
      <c r="L99" s="70">
        <v>13</v>
      </c>
      <c r="M99" s="70"/>
      <c r="N99" s="70">
        <v>13.3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2.7</v>
      </c>
      <c r="E100" s="69"/>
      <c r="F100" s="70">
        <v>3.3</v>
      </c>
      <c r="G100" s="70"/>
      <c r="H100" s="70">
        <v>5</v>
      </c>
      <c r="I100" s="70"/>
      <c r="J100" s="70">
        <v>4</v>
      </c>
      <c r="K100" s="70"/>
      <c r="L100" s="70">
        <v>4.4000000000000004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0.09</v>
      </c>
      <c r="E101" s="69"/>
      <c r="F101" s="70">
        <v>0.09</v>
      </c>
      <c r="G101" s="70"/>
      <c r="H101" s="70">
        <v>0.18</v>
      </c>
      <c r="I101" s="70"/>
      <c r="J101" s="70">
        <v>0.18</v>
      </c>
      <c r="K101" s="70"/>
      <c r="L101" s="70">
        <v>0.23</v>
      </c>
      <c r="M101" s="70"/>
      <c r="N101" s="70">
        <v>0.25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2"/>
      <c r="B132" s="262"/>
      <c r="C132" s="232"/>
      <c r="D132" s="23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7">
        <v>45413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8">
        <v>45413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45414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45415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45416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45417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45418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45419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45420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45421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45422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45423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45424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45425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45426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45427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45428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45429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45430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45431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45432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45433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45434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45435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45436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45437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45438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45439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45440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45441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45442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45443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2024-08-16T04:33:40Z</dcterms:modified>
</cp:coreProperties>
</file>