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9DE6944B-6DDE-496F-9DA4-FDB5273E5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<sst xmlns="http://schemas.openxmlformats.org/spreadsheetml/2006/main" count="2853" uniqueCount="404">
  <si>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</si>
  <si>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</si>
  <si>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</si>
  <si>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</si>
  <si>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</si>
  <si>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</si>
  <si>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</si>
  <si>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</si>
  <si>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</si>
  <si>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</si>
  <si>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</si>
  <si>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</si>
  <si>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</si>
  <si>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</si>
  <si>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</si>
  <si>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</si>
  <si>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</si>
  <si>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</si>
  <si>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</si>
  <si>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</si>
  <si>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</si>
  <si>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</si>
  <si>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</si>
  <si>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</si>
  <si>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</si>
  <si>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</si>
  <si>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</si>
  <si>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</si>
  <si>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</si>
  <si>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</si>
  <si>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</si>
  <si>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</si>
  <si>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</si>
  <si>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</si>
  <si>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</si>
  <si>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</si>
  <si>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</si>
  <si>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</si>
  <si>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</si>
  <si>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</si>
  <si>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</si>
  <si>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</si>
  <si>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</si>
  <si>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</si>
  <si>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</si>
  <si>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</si>
  <si>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</si>
  <si>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</si>
  <si>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</si>
  <si>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</si>
  <si>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</si>
  <si>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</si>
  <si>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</si>
  <si>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</si>
  <si>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</si>
  <si>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</si>
  <si>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</si>
  <si>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</si>
  <si>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</si>
  <si>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</si>
  <si>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</si>
  <si>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</si>
  <si>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</si>
  <si>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</si>
  <si>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</si>
  <si>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</si>
  <si>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</si>
  <si>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</si>
  <si>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</si>
  <si>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</si>
  <si>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</si>
  <si>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</si>
  <si>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</si>
  <si>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</si>
  <si>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</si>
  <si>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</si>
  <si>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</si>
  <si>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</si>
  <si>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</si>
  <si>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</si>
  <si>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</si>
  <si>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</si>
  <si>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</si>
  <si>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</si>
  <si>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</si>
  <si>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</si>
  <si>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</si>
  <si>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</si>
  <si>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</si>
  <si>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</si>
  <si>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</si>
  <si>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</si>
  <si>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</si>
  <si>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</si>
  <si>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</si>
  <si>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</si>
  <si>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</si>
  <si>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</si>
  <si>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</si>
  <si>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</si>
  <si>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</si>
  <si>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</si>
  <si>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</si>
  <si>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</si>
  <si>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</si>
  <si>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</si>
  <si>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</si>
  <si>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</si>
  <si>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</si>
  <si>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</si>
  <si>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</si>
  <si>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</si>
  <si>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</si>
  <si>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</si>
  <si>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</si>
  <si>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</si>
  <si>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</si>
  <si>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</si>
  <si>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</si>
  <si>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</si>
  <si>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</si>
  <si>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</si>
  <si>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</si>
  <si>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</si>
  <si>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</si>
  <si>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</si>
  <si>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</si>
  <si>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</si>
  <si>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</si>
  <si>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</si>
  <si>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</si>
  <si>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</si>
  <si>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</si>
  <si>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</si>
  <si>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</si>
  <si>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</si>
  <si>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</si>
  <si>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</si>
  <si>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</si>
  <si>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</si>
  <si>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</si>
  <si>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</si>
  <si>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</si>
  <si>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</si>
  <si>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</si>
  <si>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</si>
  <si>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</si>
  <si>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</si>
  <si>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</si>
  <si>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</si>
  <si>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</si>
  <si>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</si>
  <si>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</si>
  <si>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</si>
  <si>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</si>
  <si>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</si>
  <si>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</si>
  <si>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</si>
  <si>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</si>
  <si>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</si>
  <si>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</si>
  <si>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</si>
  <si>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</si>
  <si>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</si>
  <si>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</si>
  <si>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</si>
  <si>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</si>
  <si>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</si>
  <si>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</si>
  <si>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</si>
  <si>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</si>
  <si>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</si>
  <si>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</si>
  <si>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</si>
  <si>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</si>
  <si>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</si>
  <si>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</si>
  <si>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</si>
  <si>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</si>
  <si>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</si>
  <si>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</si>
  <si>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</si>
  <si>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</si>
  <si>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</si>
  <si>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</si>
  <si>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</si>
  <si>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</si>
  <si>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</si>
  <si>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</si>
  <si>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</si>
  <si>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</si>
  <si>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</si>
  <si>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</si>
  <si>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</si>
  <si>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</si>
  <si>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</si>
  <si>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</si>
  <si>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</si>
  <si>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</si>
  <si>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</si>
  <si>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</si>
  <si>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</si>
  <si>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</si>
  <si>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</si>
  <si>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</si>
  <si>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</si>
  <si>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</si>
  <si>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</si>
  <si>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</si>
  <si>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</si>
  <si>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</si>
  <si>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</si>
  <si>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</si>
  <si>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</si>
  <si>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</si>
  <si>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</si>
  <si>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</si>
  <si>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</si>
  <si>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</si>
  <si>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</si>
  <si>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</si>
  <si>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</si>
  <si>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</si>
  <si>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</si>
  <si>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</si>
  <si>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</si>
  <si>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</si>
  <si>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</si>
  <si>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</si>
  <si>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</si>
  <si>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</si>
  <si>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</si>
  <si>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</si>
  <si>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</si>
  <si>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</si>
  <si>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</si>
  <si>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</si>
  <si>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</si>
  <si>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</si>
  <si>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</si>
  <si>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</si>
  <si>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</si>
  <si>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</si>
  <si>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</si>
  <si>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</si>
  <si>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</si>
  <si>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</si>
  <si>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</si>
  <si>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</si>
  <si>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</si>
  <si>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</si>
  <si>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</si>
  <si>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</si>
  <si>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</si>
  <si>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</si>
  <si>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</si>
  <si>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</si>
  <si>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</si>
  <si>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</si>
  <si>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</si>
  <si>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</si>
  <si>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</si>
  <si>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</si>
  <si>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</si>
  <si>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</si>
  <si>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</si>
  <si>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</si>
  <si>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</si>
  <si>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</si>
  <si>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</si>
  <si>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</si>
  <si>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</si>
  <si>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</si>
  <si>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</si>
  <si>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</si>
  <si>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</si>
  <si>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</si>
  <si>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</si>
  <si>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</si>
  <si>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</si>
  <si>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</si>
  <si>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</si>
  <si>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</si>
  <si>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</si>
  <si>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</si>
  <si>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</si>
  <si>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</si>
  <si>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</si>
  <si>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</si>
  <si>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</si>
  <si>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</si>
  <si>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</si>
  <si>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</si>
  <si>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</si>
  <si>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</si>
  <si>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</si>
  <si>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</si>
  <si>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</si>
  <si>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</si>
  <si>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</si>
  <si>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</si>
  <si>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</si>
  <si>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</si>
  <si>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</si>
  <si>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</si>
  <si>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</si>
  <si>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</si>
  <si>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</si>
  <si>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</si>
  <si>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</si>
  <si>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</si>
  <si>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</si>
  <si>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</si>
  <si>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</si>
  <si>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</si>
  <si>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</si>
  <si>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</si>
  <si>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</si>
  <si>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</si>
  <si>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</si>
  <si>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</si>
  <si>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</si>
  <si>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</si>
  <si>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</si>
  <si>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</si>
  <si>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</si>
  <si>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</si>
  <si>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</si>
  <si>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</si>
  <si>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</si>
  <si>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</si>
  <si>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</si>
  <si>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</si>
  <si>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</si>
  <si>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</si>
  <si>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</si>
  <si>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</si>
  <si>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</si>
  <si>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</si>
  <si>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</si>
  <si>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</si>
  <si>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</si>
  <si>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</si>
  <si>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</si>
  <si>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</si>
  <si>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</si>
  <si>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</si>
  <si>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</si>
  <si>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</si>
  <si>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</si>
  <si>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</si>
  <si>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</si>
  <si>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</si>
  <si>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</si>
  <si>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</si>
  <si>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</si>
  <si>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</si>
  <si>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</si>
  <si>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</si>
  <si>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</si>
  <si>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</si>
  <si>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</si>
  <si>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</si>
  <si>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</si>
  <si>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</si>
  <si>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</si>
  <si>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</si>
  <si>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</si>
  <si>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</si>
  <si>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</si>
  <si>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</si>
  <si>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</si>
  <si>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</si>
  <si>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</si>
  <si>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</si>
  <si>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</si>
  <si>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</si>
  <si>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</si>
  <si>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</si>
  <si>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</si>
  <si>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</si>
  <si>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</si>
  <si>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晴|曇</t>
  </si>
  <si>
    <t>晴</t>
  </si>
  <si>
    <t>曇|晴</t>
  </si>
  <si>
    <t>曇/雨</t>
  </si>
  <si>
    <t>曇</t>
  </si>
  <si>
    <t>晴/曇</t>
  </si>
  <si>
    <t>雨/晴</t>
  </si>
  <si>
    <t>2025/01/14</t>
  </si>
  <si>
    <t>11:25</t>
  </si>
  <si>
    <t>11:02</t>
  </si>
  <si>
    <t>11:49</t>
  </si>
  <si>
    <t>09:45</t>
  </si>
  <si>
    <t>10:29</t>
  </si>
  <si>
    <t>10:14</t>
  </si>
  <si>
    <t>0.004未満</t>
  </si>
  <si>
    <t>0.001未満</t>
  </si>
  <si>
    <t>0.05未満</t>
  </si>
  <si>
    <t>0.002未満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</si>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</sst>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181" fontId="23" fillId="0" borderId="53" xfId="0" applyNumberFormat="1" applyFont="1" applyBorder="1" applyAlignment="1">
      <alignment horizontal="right" vertical="center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6" zoomScaleNormal="100" zoomScaleSheetLayoutView="100" workbookViewId="0">
      <selection activeCell="E79" sqref="E79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 x14ac:dyDescent="0.4">
      <c r="A2" s="201">
        <f>EDATE(演算タグ!B1,-3)</f>
        <v>45566</v>
      </c>
      <c r="B2" s="201"/>
      <c r="C2" s="202">
        <f>演算タグ!B1</f>
        <v>45658</v>
      </c>
      <c r="D2" s="202"/>
    </row>
    <row r="3" spans="1:15" ht="10.15" customHeight="1" thickBot="1" x14ac:dyDescent="0.45"/>
    <row r="4" spans="1:15" ht="11.1" customHeight="1" x14ac:dyDescent="0.4">
      <c r="A4" s="35"/>
      <c r="B4" s="36"/>
      <c r="C4" s="37" t="s">
        <v>87</v>
      </c>
      <c r="D4" s="203" t="s">
        <v>348</v>
      </c>
      <c r="E4" s="219" t="s">
        <v>376</v>
      </c>
      <c r="F4" s="205" t="s">
        <v>374</v>
      </c>
      <c r="G4" s="205" t="s">
        <v>352</v>
      </c>
      <c r="H4" s="215" t="s">
        <v>353</v>
      </c>
      <c r="I4" s="205" t="s">
        <v>357</v>
      </c>
      <c r="J4" s="217"/>
      <c r="K4" s="205"/>
      <c r="L4" s="215"/>
      <c r="M4" s="205"/>
      <c r="N4" s="225"/>
      <c r="O4" s="227"/>
    </row>
    <row r="5" spans="1:15" ht="11.1" customHeight="1" x14ac:dyDescent="0.4">
      <c r="A5" s="38"/>
      <c r="B5" s="39"/>
      <c r="C5" s="40"/>
      <c r="D5" s="204"/>
      <c r="E5" s="220"/>
      <c r="F5" s="206"/>
      <c r="G5" s="206"/>
      <c r="H5" s="216"/>
      <c r="I5" s="206"/>
      <c r="J5" s="218"/>
      <c r="K5" s="206"/>
      <c r="L5" s="216"/>
      <c r="M5" s="206"/>
      <c r="N5" s="226"/>
      <c r="O5" s="228"/>
    </row>
    <row r="6" spans="1:15" ht="11.1" customHeight="1" x14ac:dyDescent="0.4">
      <c r="A6" s="38"/>
      <c r="B6" s="41"/>
      <c r="C6" s="42" t="s">
        <v>88</v>
      </c>
      <c r="D6" s="211" t="s">
        <v>350</v>
      </c>
      <c r="E6" s="213" t="s">
        <v>379</v>
      </c>
      <c r="F6" s="207" t="s">
        <v>375</v>
      </c>
      <c r="G6" s="207" t="s">
        <v>380</v>
      </c>
      <c r="H6" s="209" t="s">
        <v>355</v>
      </c>
      <c r="I6" s="207" t="s">
        <v>358</v>
      </c>
      <c r="J6" s="209"/>
      <c r="K6" s="207"/>
      <c r="L6" s="223"/>
      <c r="M6" s="221"/>
      <c r="N6" s="229"/>
      <c r="O6" s="231"/>
    </row>
    <row r="7" spans="1:15" ht="11.1" customHeight="1" thickBot="1" x14ac:dyDescent="0.45">
      <c r="A7" s="45" t="s">
        <v>85</v>
      </c>
      <c r="B7" s="46" t="s">
        <v>86</v>
      </c>
      <c r="C7" s="47"/>
      <c r="D7" s="212"/>
      <c r="E7" s="214"/>
      <c r="F7" s="208"/>
      <c r="G7" s="208"/>
      <c r="H7" s="210"/>
      <c r="I7" s="208"/>
      <c r="J7" s="210"/>
      <c r="K7" s="208"/>
      <c r="L7" s="224"/>
      <c r="M7" s="222"/>
      <c r="N7" s="230"/>
      <c r="O7" s="232"/>
    </row>
    <row r="8" spans="1:1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 x14ac:dyDescent="0.4">
      <c r="A9" s="55">
        <v>1</v>
      </c>
      <c r="B9" s="56" t="s">
        <v>80</v>
      </c>
      <c r="C9" s="57" t="s">
        <v>75</v>
      </c>
      <c r="D9" s="152" t="s">
        <v>389</v>
      </c>
      <c r="E9" s="152" t="s">
        <v>389</v>
      </c>
      <c r="F9" s="152" t="s">
        <v>389</v>
      </c>
      <c r="G9" s="152" t="s">
        <v>389</v>
      </c>
      <c r="H9" s="152" t="s">
        <v>389</v>
      </c>
      <c r="I9" s="152" t="s">
        <v>389</v>
      </c>
      <c r="J9" s="152"/>
      <c r="K9" s="152"/>
      <c r="L9" s="152"/>
      <c r="M9" s="152"/>
      <c r="N9" s="185"/>
      <c r="O9" s="195"/>
    </row>
    <row r="10" spans="1:15" ht="11.1" customHeight="1" x14ac:dyDescent="0.4">
      <c r="A10" s="63">
        <v>2</v>
      </c>
      <c r="B10" s="64" t="s">
        <v>81</v>
      </c>
      <c r="C10" s="65" t="s">
        <v>75</v>
      </c>
      <c r="D10" s="66" t="s">
        <v>390</v>
      </c>
      <c r="E10" s="68" t="s">
        <v>391</v>
      </c>
      <c r="F10" s="68" t="s">
        <v>392</v>
      </c>
      <c r="G10" s="68" t="s">
        <v>393</v>
      </c>
      <c r="H10" s="68" t="s">
        <v>394</v>
      </c>
      <c r="I10" s="68" t="s">
        <v>395</v>
      </c>
      <c r="J10" s="68"/>
      <c r="K10" s="68"/>
      <c r="L10" s="68"/>
      <c r="M10" s="68"/>
      <c r="N10" s="115"/>
      <c r="O10" s="153"/>
    </row>
    <row r="11" spans="1:15" ht="11.1" customHeight="1" x14ac:dyDescent="0.4">
      <c r="A11" s="63">
        <v>3</v>
      </c>
      <c r="B11" s="64" t="s">
        <v>82</v>
      </c>
      <c r="C11" s="65" t="s">
        <v>75</v>
      </c>
      <c r="D11" s="66" t="s">
        <v>383</v>
      </c>
      <c r="E11" s="68" t="s">
        <v>383</v>
      </c>
      <c r="F11" s="68" t="s">
        <v>383</v>
      </c>
      <c r="G11" s="68" t="s">
        <v>383</v>
      </c>
      <c r="H11" s="68" t="s">
        <v>383</v>
      </c>
      <c r="I11" s="68" t="s">
        <v>383</v>
      </c>
      <c r="J11" s="68"/>
      <c r="K11" s="68"/>
      <c r="L11" s="68"/>
      <c r="M11" s="68"/>
      <c r="N11" s="115"/>
      <c r="O11" s="154"/>
    </row>
    <row r="12" spans="1:15" ht="11.1" customHeight="1" x14ac:dyDescent="0.4">
      <c r="A12" s="63">
        <v>4</v>
      </c>
      <c r="B12" s="64" t="s">
        <v>83</v>
      </c>
      <c r="C12" s="65" t="s">
        <v>75</v>
      </c>
      <c r="D12" s="66" t="s">
        <v>387</v>
      </c>
      <c r="E12" s="68" t="s">
        <v>387</v>
      </c>
      <c r="F12" s="68" t="s">
        <v>387</v>
      </c>
      <c r="G12" s="68" t="s">
        <v>387</v>
      </c>
      <c r="H12" s="68" t="s">
        <v>387</v>
      </c>
      <c r="I12" s="68" t="s">
        <v>387</v>
      </c>
      <c r="J12" s="68"/>
      <c r="K12" s="68"/>
      <c r="L12" s="68"/>
      <c r="M12" s="68"/>
      <c r="N12" s="115"/>
      <c r="O12" s="154"/>
    </row>
    <row r="13" spans="1:15" ht="11.1" customHeight="1" x14ac:dyDescent="0.4">
      <c r="A13" s="63">
        <v>5</v>
      </c>
      <c r="B13" s="64" t="s">
        <v>44</v>
      </c>
      <c r="C13" s="65" t="s">
        <v>84</v>
      </c>
      <c r="D13" s="69">
        <v>1</v>
      </c>
      <c r="E13" s="70">
        <v>3.2</v>
      </c>
      <c r="F13" s="70">
        <v>3.3</v>
      </c>
      <c r="G13" s="70">
        <v>2.8</v>
      </c>
      <c r="H13" s="70">
        <v>2.8</v>
      </c>
      <c r="I13" s="70">
        <v>2.5</v>
      </c>
      <c r="J13" s="70"/>
      <c r="K13" s="70"/>
      <c r="L13" s="70"/>
      <c r="M13" s="70"/>
      <c r="N13" s="186"/>
      <c r="O13" s="126"/>
    </row>
    <row r="14" spans="1:15" ht="11.1" customHeight="1" thickBot="1" x14ac:dyDescent="0.45">
      <c r="A14" s="73">
        <v>6</v>
      </c>
      <c r="B14" s="74" t="s">
        <v>45</v>
      </c>
      <c r="C14" s="75" t="s">
        <v>84</v>
      </c>
      <c r="D14" s="76">
        <v>2.8</v>
      </c>
      <c r="E14" s="77">
        <v>5.8</v>
      </c>
      <c r="F14" s="77">
        <v>2.9</v>
      </c>
      <c r="G14" s="77">
        <v>5.6</v>
      </c>
      <c r="H14" s="77">
        <v>3.7</v>
      </c>
      <c r="I14" s="77">
        <v>8.1999999999999993</v>
      </c>
      <c r="J14" s="77"/>
      <c r="K14" s="77"/>
      <c r="L14" s="77"/>
      <c r="M14" s="77"/>
      <c r="N14" s="187"/>
      <c r="O14" s="155"/>
    </row>
    <row r="15" spans="1:1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6"/>
    </row>
    <row r="16" spans="1:1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88"/>
      <c r="O16" s="161"/>
    </row>
    <row r="17" spans="1:1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4"/>
    </row>
    <row r="18" spans="1:15" ht="11.1" customHeight="1" x14ac:dyDescent="0.4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89"/>
      <c r="O18" s="162"/>
    </row>
    <row r="19" spans="1:15" ht="11.1" customHeight="1" x14ac:dyDescent="0.4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0"/>
      <c r="O19" s="163"/>
    </row>
    <row r="20" spans="1:15" ht="11.1" customHeight="1" x14ac:dyDescent="0.4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1"/>
      <c r="O20" s="164"/>
    </row>
    <row r="21" spans="1:15" ht="11.1" customHeight="1" x14ac:dyDescent="0.4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1"/>
      <c r="O21" s="164"/>
    </row>
    <row r="22" spans="1:15" ht="11.1" customHeight="1" x14ac:dyDescent="0.4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1"/>
      <c r="O22" s="164"/>
    </row>
    <row r="23" spans="1:15" ht="11.1" customHeight="1" x14ac:dyDescent="0.4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1"/>
      <c r="O23" s="164"/>
    </row>
    <row r="24" spans="1:15" ht="11.1" customHeight="1" x14ac:dyDescent="0.4">
      <c r="A24" s="87">
        <v>9</v>
      </c>
      <c r="B24" s="64" t="s">
        <v>7</v>
      </c>
      <c r="C24" s="90" t="s">
        <v>78</v>
      </c>
      <c r="D24" s="96" t="s">
        <v>396</v>
      </c>
      <c r="E24" s="96" t="s">
        <v>396</v>
      </c>
      <c r="F24" s="96" t="s">
        <v>396</v>
      </c>
      <c r="G24" s="96" t="s">
        <v>396</v>
      </c>
      <c r="H24" s="96" t="s">
        <v>396</v>
      </c>
      <c r="I24" s="96" t="s">
        <v>396</v>
      </c>
      <c r="J24" s="96"/>
      <c r="K24" s="96"/>
      <c r="L24" s="96"/>
      <c r="M24" s="96"/>
      <c r="N24" s="191"/>
      <c r="O24" s="164"/>
    </row>
    <row r="25" spans="1:15" ht="11.1" customHeight="1" x14ac:dyDescent="0.4">
      <c r="A25" s="87">
        <v>10</v>
      </c>
      <c r="B25" s="64" t="s">
        <v>8</v>
      </c>
      <c r="C25" s="90" t="s">
        <v>78</v>
      </c>
      <c r="D25" s="96" t="s">
        <v>397</v>
      </c>
      <c r="E25" s="96" t="s">
        <v>397</v>
      </c>
      <c r="F25" s="96" t="s">
        <v>397</v>
      </c>
      <c r="G25" s="96" t="s">
        <v>397</v>
      </c>
      <c r="H25" s="96" t="s">
        <v>397</v>
      </c>
      <c r="I25" s="96" t="s">
        <v>397</v>
      </c>
      <c r="J25" s="96"/>
      <c r="K25" s="96"/>
      <c r="L25" s="96"/>
      <c r="M25" s="96"/>
      <c r="N25" s="191"/>
      <c r="O25" s="164"/>
    </row>
    <row r="26" spans="1:15" ht="11.1" customHeight="1" x14ac:dyDescent="0.4">
      <c r="A26" s="87">
        <v>11</v>
      </c>
      <c r="B26" s="64" t="s">
        <v>9</v>
      </c>
      <c r="C26" s="90" t="s">
        <v>78</v>
      </c>
      <c r="D26" s="98">
        <v>0.09</v>
      </c>
      <c r="E26" s="98">
        <v>0.09</v>
      </c>
      <c r="F26" s="98">
        <v>0.17</v>
      </c>
      <c r="G26" s="98">
        <v>0.19</v>
      </c>
      <c r="H26" s="98">
        <v>0.2</v>
      </c>
      <c r="I26" s="98">
        <v>0.2</v>
      </c>
      <c r="J26" s="98"/>
      <c r="K26" s="98"/>
      <c r="L26" s="98"/>
      <c r="M26" s="98"/>
      <c r="N26" s="192"/>
      <c r="O26" s="165"/>
    </row>
    <row r="27" spans="1:15" ht="11.1" customHeight="1" x14ac:dyDescent="0.4">
      <c r="A27" s="87">
        <v>12</v>
      </c>
      <c r="B27" s="64" t="s">
        <v>10</v>
      </c>
      <c r="C27" s="90" t="s">
        <v>78</v>
      </c>
      <c r="D27" s="98" t="s">
        <v>398</v>
      </c>
      <c r="E27" s="98" t="s">
        <v>398</v>
      </c>
      <c r="F27" s="98" t="s">
        <v>398</v>
      </c>
      <c r="G27" s="98" t="s">
        <v>398</v>
      </c>
      <c r="H27" s="98" t="s">
        <v>398</v>
      </c>
      <c r="I27" s="98" t="s">
        <v>398</v>
      </c>
      <c r="J27" s="98"/>
      <c r="K27" s="98"/>
      <c r="L27" s="98"/>
      <c r="M27" s="98"/>
      <c r="N27" s="192"/>
      <c r="O27" s="165"/>
    </row>
    <row r="28" spans="1:15" ht="11.1" customHeight="1" x14ac:dyDescent="0.4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2"/>
      <c r="O28" s="165"/>
    </row>
    <row r="29" spans="1:15" ht="11.1" customHeight="1" x14ac:dyDescent="0.4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89"/>
      <c r="O29" s="162"/>
    </row>
    <row r="30" spans="1:15" ht="11.1" customHeight="1" x14ac:dyDescent="0.4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1"/>
      <c r="O30" s="164"/>
    </row>
    <row r="31" spans="1:15" ht="11.1" customHeight="1" x14ac:dyDescent="0.4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1"/>
      <c r="O31" s="164"/>
    </row>
    <row r="32" spans="1:15" ht="11.1" customHeight="1" x14ac:dyDescent="0.4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1"/>
      <c r="O32" s="164"/>
    </row>
    <row r="33" spans="1:15" ht="11.1" customHeight="1" x14ac:dyDescent="0.4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1"/>
      <c r="O33" s="164"/>
    </row>
    <row r="34" spans="1:15" ht="11.1" customHeight="1" x14ac:dyDescent="0.4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1"/>
      <c r="O34" s="164"/>
    </row>
    <row r="35" spans="1:15" ht="11.1" customHeight="1" x14ac:dyDescent="0.4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1"/>
      <c r="O35" s="164"/>
    </row>
    <row r="36" spans="1:15" ht="11.1" customHeight="1" x14ac:dyDescent="0.4">
      <c r="A36" s="87">
        <v>21</v>
      </c>
      <c r="B36" s="64" t="s">
        <v>17</v>
      </c>
      <c r="C36" s="90" t="s">
        <v>78</v>
      </c>
      <c r="D36" s="98">
        <v>0.06</v>
      </c>
      <c r="E36" s="98">
        <v>0.06</v>
      </c>
      <c r="F36" s="98">
        <v>7.0000000000000007E-2</v>
      </c>
      <c r="G36" s="98">
        <v>0.06</v>
      </c>
      <c r="H36" s="98">
        <v>0.08</v>
      </c>
      <c r="I36" s="98">
        <v>0.08</v>
      </c>
      <c r="J36" s="98"/>
      <c r="K36" s="98"/>
      <c r="L36" s="98"/>
      <c r="M36" s="98"/>
      <c r="N36" s="192"/>
      <c r="O36" s="165"/>
    </row>
    <row r="37" spans="1:15" ht="11.1" customHeight="1" x14ac:dyDescent="0.4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381</v>
      </c>
      <c r="G37" s="96" t="s">
        <v>381</v>
      </c>
      <c r="H37" s="96" t="s">
        <v>381</v>
      </c>
      <c r="I37" s="96" t="s">
        <v>381</v>
      </c>
      <c r="J37" s="96"/>
      <c r="K37" s="96"/>
      <c r="L37" s="96"/>
      <c r="M37" s="96"/>
      <c r="N37" s="191"/>
      <c r="O37" s="164"/>
    </row>
    <row r="38" spans="1:15" ht="11.1" customHeight="1" x14ac:dyDescent="0.4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1"/>
      <c r="O38" s="164"/>
    </row>
    <row r="39" spans="1:15" ht="11.1" customHeight="1" x14ac:dyDescent="0.4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381</v>
      </c>
      <c r="G39" s="96" t="s">
        <v>381</v>
      </c>
      <c r="H39" s="96" t="s">
        <v>381</v>
      </c>
      <c r="I39" s="96" t="s">
        <v>381</v>
      </c>
      <c r="J39" s="96"/>
      <c r="K39" s="96"/>
      <c r="L39" s="96"/>
      <c r="M39" s="96"/>
      <c r="N39" s="191"/>
      <c r="O39" s="164"/>
    </row>
    <row r="40" spans="1:15" ht="11.1" customHeight="1" x14ac:dyDescent="0.4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1"/>
      <c r="O40" s="164"/>
    </row>
    <row r="41" spans="1:15" ht="11.1" customHeight="1" x14ac:dyDescent="0.4">
      <c r="A41" s="87">
        <v>26</v>
      </c>
      <c r="B41" s="64" t="s">
        <v>22</v>
      </c>
      <c r="C41" s="90" t="s">
        <v>78</v>
      </c>
      <c r="D41" s="96" t="s">
        <v>397</v>
      </c>
      <c r="E41" s="96" t="s">
        <v>397</v>
      </c>
      <c r="F41" s="96" t="s">
        <v>397</v>
      </c>
      <c r="G41" s="96" t="s">
        <v>397</v>
      </c>
      <c r="H41" s="96" t="s">
        <v>397</v>
      </c>
      <c r="I41" s="96" t="s">
        <v>397</v>
      </c>
      <c r="J41" s="96"/>
      <c r="K41" s="96"/>
      <c r="L41" s="96"/>
      <c r="M41" s="96"/>
      <c r="N41" s="191"/>
      <c r="O41" s="164"/>
    </row>
    <row r="42" spans="1:15" ht="11.1" customHeight="1" x14ac:dyDescent="0.4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1"/>
      <c r="O42" s="164"/>
    </row>
    <row r="43" spans="1:15" ht="11.1" customHeight="1" x14ac:dyDescent="0.4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381</v>
      </c>
      <c r="G43" s="96" t="s">
        <v>381</v>
      </c>
      <c r="H43" s="96" t="s">
        <v>381</v>
      </c>
      <c r="I43" s="96" t="s">
        <v>381</v>
      </c>
      <c r="J43" s="96"/>
      <c r="K43" s="96"/>
      <c r="L43" s="96"/>
      <c r="M43" s="96"/>
      <c r="N43" s="191"/>
      <c r="O43" s="164"/>
    </row>
    <row r="44" spans="1:15" ht="11.1" customHeight="1" x14ac:dyDescent="0.4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1"/>
      <c r="O44" s="164"/>
    </row>
    <row r="45" spans="1:15" ht="11.1" customHeight="1" x14ac:dyDescent="0.4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1"/>
      <c r="O45" s="164"/>
    </row>
    <row r="46" spans="1:15" ht="11.1" customHeight="1" x14ac:dyDescent="0.4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1"/>
      <c r="O46" s="164"/>
    </row>
    <row r="47" spans="1:15" ht="11.1" customHeight="1" x14ac:dyDescent="0.4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1"/>
      <c r="O47" s="164"/>
    </row>
    <row r="48" spans="1:15" ht="11.1" customHeight="1" x14ac:dyDescent="0.4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2"/>
      <c r="O48" s="165"/>
    </row>
    <row r="49" spans="1:15" ht="11.1" customHeight="1" x14ac:dyDescent="0.4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2"/>
      <c r="O49" s="165"/>
    </row>
    <row r="50" spans="1:15" ht="11.1" customHeight="1" x14ac:dyDescent="0.4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1"/>
      <c r="O50" s="164"/>
    </row>
    <row r="51" spans="1:15" ht="11.1" customHeight="1" x14ac:dyDescent="0.4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86"/>
      <c r="O51" s="126"/>
    </row>
    <row r="52" spans="1:15" ht="11.1" customHeight="1" x14ac:dyDescent="0.4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1"/>
      <c r="O52" s="164"/>
    </row>
    <row r="53" spans="1:15" ht="11.1" customHeight="1" x14ac:dyDescent="0.4">
      <c r="A53" s="87">
        <v>38</v>
      </c>
      <c r="B53" s="64" t="s">
        <v>35</v>
      </c>
      <c r="C53" s="90" t="s">
        <v>78</v>
      </c>
      <c r="D53" s="70">
        <v>3</v>
      </c>
      <c r="E53" s="70">
        <v>3.1</v>
      </c>
      <c r="F53" s="70">
        <v>1.6</v>
      </c>
      <c r="G53" s="70">
        <v>1.8</v>
      </c>
      <c r="H53" s="70">
        <v>2.5</v>
      </c>
      <c r="I53" s="70">
        <v>2.5</v>
      </c>
      <c r="J53" s="70"/>
      <c r="K53" s="70"/>
      <c r="L53" s="70"/>
      <c r="M53" s="70"/>
      <c r="N53" s="186"/>
      <c r="O53" s="126"/>
    </row>
    <row r="54" spans="1:15" ht="11.1" customHeight="1" x14ac:dyDescent="0.4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86"/>
      <c r="O54" s="126"/>
    </row>
    <row r="55" spans="1:15" ht="11.1" customHeight="1" x14ac:dyDescent="0.4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4"/>
    </row>
    <row r="56" spans="1:15" ht="11.1" customHeight="1" x14ac:dyDescent="0.4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2"/>
      <c r="O56" s="165"/>
    </row>
    <row r="57" spans="1:15" ht="11.1" customHeight="1" x14ac:dyDescent="0.4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3"/>
      <c r="O57" s="166"/>
    </row>
    <row r="58" spans="1:15" ht="11.1" customHeight="1" x14ac:dyDescent="0.4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3"/>
      <c r="O58" s="166"/>
    </row>
    <row r="59" spans="1:15" ht="11.1" customHeight="1" x14ac:dyDescent="0.4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399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1"/>
      <c r="O59" s="164"/>
    </row>
    <row r="60" spans="1:15" ht="11.1" customHeight="1" x14ac:dyDescent="0.4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89"/>
      <c r="O60" s="162"/>
    </row>
    <row r="61" spans="1:15" ht="10.5" customHeight="1" x14ac:dyDescent="0.4">
      <c r="A61" s="87">
        <v>46</v>
      </c>
      <c r="B61" s="64" t="s">
        <v>347</v>
      </c>
      <c r="C61" s="90" t="s">
        <v>78</v>
      </c>
      <c r="D61" s="70" t="s">
        <v>400</v>
      </c>
      <c r="E61" s="70" t="s">
        <v>400</v>
      </c>
      <c r="F61" s="70">
        <v>0.3</v>
      </c>
      <c r="G61" s="70">
        <v>0.4</v>
      </c>
      <c r="H61" s="70" t="s">
        <v>400</v>
      </c>
      <c r="I61" s="70">
        <v>0.2</v>
      </c>
      <c r="J61" s="70"/>
      <c r="K61" s="70"/>
      <c r="L61" s="70"/>
      <c r="M61" s="70"/>
      <c r="N61" s="186"/>
      <c r="O61" s="126"/>
    </row>
    <row r="62" spans="1:15" ht="11.1" customHeight="1" x14ac:dyDescent="0.4">
      <c r="A62" s="87">
        <v>47</v>
      </c>
      <c r="B62" s="64" t="s">
        <v>72</v>
      </c>
      <c r="C62" s="103" t="s">
        <v>75</v>
      </c>
      <c r="D62" s="70">
        <v>7.3</v>
      </c>
      <c r="E62" s="70">
        <v>7.2</v>
      </c>
      <c r="F62" s="70">
        <v>7.2</v>
      </c>
      <c r="G62" s="70">
        <v>7</v>
      </c>
      <c r="H62" s="70">
        <v>7</v>
      </c>
      <c r="I62" s="70">
        <v>6.8</v>
      </c>
      <c r="J62" s="70"/>
      <c r="K62" s="70"/>
      <c r="L62" s="70"/>
      <c r="M62" s="70"/>
      <c r="N62" s="186"/>
      <c r="O62" s="126"/>
    </row>
    <row r="63" spans="1:15" ht="11.1" customHeight="1" x14ac:dyDescent="0.4">
      <c r="A63" s="87">
        <v>48</v>
      </c>
      <c r="B63" s="64" t="s">
        <v>33</v>
      </c>
      <c r="C63" s="103" t="s">
        <v>75</v>
      </c>
      <c r="D63" s="68" t="s">
        <v>401</v>
      </c>
      <c r="E63" s="68" t="s">
        <v>401</v>
      </c>
      <c r="F63" s="68" t="s">
        <v>401</v>
      </c>
      <c r="G63" s="68" t="s">
        <v>401</v>
      </c>
      <c r="H63" s="68" t="s">
        <v>401</v>
      </c>
      <c r="I63" s="68" t="s">
        <v>401</v>
      </c>
      <c r="J63" s="68"/>
      <c r="K63" s="68"/>
      <c r="L63" s="68"/>
      <c r="M63" s="68"/>
      <c r="N63" s="115"/>
      <c r="O63" s="154"/>
    </row>
    <row r="64" spans="1:15" ht="11.1" customHeight="1" x14ac:dyDescent="0.4">
      <c r="A64" s="87">
        <v>49</v>
      </c>
      <c r="B64" s="64" t="s">
        <v>41</v>
      </c>
      <c r="C64" s="103" t="s">
        <v>75</v>
      </c>
      <c r="D64" s="68" t="s">
        <v>401</v>
      </c>
      <c r="E64" s="68" t="s">
        <v>401</v>
      </c>
      <c r="F64" s="68" t="s">
        <v>401</v>
      </c>
      <c r="G64" s="68" t="s">
        <v>401</v>
      </c>
      <c r="H64" s="68" t="s">
        <v>401</v>
      </c>
      <c r="I64" s="68" t="s">
        <v>401</v>
      </c>
      <c r="J64" s="68"/>
      <c r="K64" s="68"/>
      <c r="L64" s="68"/>
      <c r="M64" s="68"/>
      <c r="N64" s="115"/>
      <c r="O64" s="154"/>
    </row>
    <row r="65" spans="1:15" ht="11.1" customHeight="1" x14ac:dyDescent="0.4">
      <c r="A65" s="87">
        <v>50</v>
      </c>
      <c r="B65" s="64" t="s">
        <v>42</v>
      </c>
      <c r="C65" s="90" t="s">
        <v>79</v>
      </c>
      <c r="D65" s="70" t="s">
        <v>402</v>
      </c>
      <c r="E65" s="70">
        <v>0.6</v>
      </c>
      <c r="F65" s="70">
        <v>0.6</v>
      </c>
      <c r="G65" s="70" t="s">
        <v>402</v>
      </c>
      <c r="H65" s="70" t="s">
        <v>402</v>
      </c>
      <c r="I65" s="70" t="s">
        <v>402</v>
      </c>
      <c r="J65" s="70"/>
      <c r="K65" s="70"/>
      <c r="L65" s="70"/>
      <c r="M65" s="70"/>
      <c r="N65" s="186"/>
      <c r="O65" s="126"/>
    </row>
    <row r="66" spans="1:1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403</v>
      </c>
      <c r="E66" s="109" t="s">
        <v>403</v>
      </c>
      <c r="F66" s="109" t="s">
        <v>403</v>
      </c>
      <c r="G66" s="109" t="s">
        <v>403</v>
      </c>
      <c r="H66" s="109" t="s">
        <v>403</v>
      </c>
      <c r="I66" s="109" t="s">
        <v>403</v>
      </c>
      <c r="J66" s="109"/>
      <c r="K66" s="109"/>
      <c r="L66" s="109"/>
      <c r="M66" s="109"/>
      <c r="N66" s="194"/>
      <c r="O66" s="167"/>
    </row>
    <row r="67" spans="1:15" ht="11.1" customHeight="1" thickBot="1" x14ac:dyDescent="0.45">
      <c r="B67" s="111"/>
      <c r="C67" s="33"/>
      <c r="N67" s="170"/>
    </row>
    <row r="68" spans="1:15" ht="11.1" customHeight="1" thickTop="1" x14ac:dyDescent="0.4">
      <c r="A68" s="199">
        <f>EDATE(演算タグ!B1,-3)</f>
        <v>45566</v>
      </c>
      <c r="B68" s="199"/>
      <c r="C68" s="200">
        <f>演算タグ!B1</f>
        <v>45658</v>
      </c>
      <c r="D68" s="200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11.1" customHeight="1" x14ac:dyDescent="0.4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1"/>
      <c r="O70" s="164"/>
    </row>
    <row r="71" spans="1:15" ht="11.1" customHeight="1" x14ac:dyDescent="0.4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89"/>
      <c r="O71" s="162"/>
    </row>
    <row r="72" spans="1:15" ht="11.1" customHeight="1" x14ac:dyDescent="0.4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1"/>
      <c r="O72" s="164"/>
    </row>
    <row r="73" spans="1:15" ht="11.1" customHeight="1" x14ac:dyDescent="0.4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89"/>
      <c r="O73" s="162"/>
    </row>
    <row r="74" spans="1:15" ht="11.1" customHeight="1" x14ac:dyDescent="0.4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1"/>
      <c r="O74" s="164"/>
    </row>
    <row r="75" spans="1:15" ht="11.1" customHeight="1" x14ac:dyDescent="0.4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1"/>
      <c r="O75" s="164"/>
    </row>
    <row r="76" spans="1:1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4"/>
    </row>
    <row r="77" spans="1:1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4"/>
    </row>
    <row r="78" spans="1:15" ht="11.1" customHeight="1" x14ac:dyDescent="0.4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1"/>
      <c r="O78" s="164"/>
    </row>
    <row r="79" spans="1:15" ht="11.1" customHeight="1" x14ac:dyDescent="0.4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1"/>
      <c r="O79" s="164"/>
    </row>
    <row r="80" spans="1:15" ht="11.1" customHeight="1" x14ac:dyDescent="0.4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86"/>
      <c r="O80" s="126"/>
    </row>
    <row r="81" spans="1:15" ht="11.1" customHeight="1" x14ac:dyDescent="0.4">
      <c r="A81" s="87">
        <v>12</v>
      </c>
      <c r="B81" s="124" t="s">
        <v>54</v>
      </c>
      <c r="C81" s="90" t="s">
        <v>78</v>
      </c>
      <c r="D81" s="70">
        <v>0.8</v>
      </c>
      <c r="E81" s="70">
        <v>0.5</v>
      </c>
      <c r="F81" s="70">
        <v>1</v>
      </c>
      <c r="G81" s="70">
        <v>0.6</v>
      </c>
      <c r="H81" s="70">
        <v>0.8</v>
      </c>
      <c r="I81" s="70">
        <v>0.6</v>
      </c>
      <c r="J81" s="70"/>
      <c r="K81" s="70"/>
      <c r="L81" s="70"/>
      <c r="M81" s="70"/>
      <c r="N81" s="186"/>
      <c r="O81" s="126"/>
    </row>
    <row r="82" spans="1:15" ht="11.1" customHeight="1" x14ac:dyDescent="0.4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86"/>
      <c r="O82" s="126"/>
    </row>
    <row r="83" spans="1:15" ht="11.1" customHeight="1" x14ac:dyDescent="0.4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1"/>
      <c r="O83" s="164"/>
    </row>
    <row r="84" spans="1:15" ht="11.1" customHeight="1" x14ac:dyDescent="0.4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86"/>
      <c r="O84" s="126"/>
    </row>
    <row r="85" spans="1:15" ht="11.1" customHeight="1" x14ac:dyDescent="0.4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1"/>
      <c r="O85" s="164"/>
    </row>
    <row r="86" spans="1:15" ht="11.1" customHeight="1" x14ac:dyDescent="0.4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1"/>
      <c r="O86" s="164"/>
    </row>
    <row r="87" spans="1:15" ht="11.1" customHeight="1" x14ac:dyDescent="0.4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86"/>
      <c r="O87" s="126"/>
    </row>
    <row r="88" spans="1:15" ht="11.1" customHeight="1" x14ac:dyDescent="0.4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4"/>
    </row>
    <row r="89" spans="1:15" ht="11.1" customHeight="1" x14ac:dyDescent="0.4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4"/>
    </row>
    <row r="90" spans="1:15" ht="11.1" customHeight="1" x14ac:dyDescent="0.4">
      <c r="A90" s="87">
        <v>21</v>
      </c>
      <c r="B90" s="124" t="s">
        <v>43</v>
      </c>
      <c r="C90" s="127" t="s">
        <v>91</v>
      </c>
      <c r="D90" s="70" t="s">
        <v>403</v>
      </c>
      <c r="E90" s="70" t="s">
        <v>403</v>
      </c>
      <c r="F90" s="70" t="s">
        <v>403</v>
      </c>
      <c r="G90" s="70" t="s">
        <v>403</v>
      </c>
      <c r="H90" s="70" t="s">
        <v>403</v>
      </c>
      <c r="I90" s="70" t="s">
        <v>403</v>
      </c>
      <c r="J90" s="70"/>
      <c r="K90" s="70"/>
      <c r="L90" s="70"/>
      <c r="M90" s="70"/>
      <c r="N90" s="186"/>
      <c r="O90" s="126"/>
    </row>
    <row r="91" spans="1:15" ht="11.1" customHeight="1" x14ac:dyDescent="0.4">
      <c r="A91" s="87">
        <v>22</v>
      </c>
      <c r="B91" s="124" t="s">
        <v>103</v>
      </c>
      <c r="C91" s="103" t="s">
        <v>90</v>
      </c>
      <c r="D91" s="70">
        <v>7.3</v>
      </c>
      <c r="E91" s="70">
        <v>7.2</v>
      </c>
      <c r="F91" s="70">
        <v>7.2</v>
      </c>
      <c r="G91" s="70">
        <v>7</v>
      </c>
      <c r="H91" s="70">
        <v>7</v>
      </c>
      <c r="I91" s="70">
        <v>6.8</v>
      </c>
      <c r="J91" s="70"/>
      <c r="K91" s="70"/>
      <c r="L91" s="70"/>
      <c r="M91" s="70"/>
      <c r="N91" s="186"/>
      <c r="O91" s="126"/>
    </row>
    <row r="92" spans="1:15" ht="11.1" customHeight="1" x14ac:dyDescent="0.4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86"/>
      <c r="O92" s="126"/>
    </row>
    <row r="93" spans="1:15" ht="11.1" customHeight="1" x14ac:dyDescent="0.4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4"/>
    </row>
    <row r="94" spans="1:15" ht="11.1" customHeight="1" x14ac:dyDescent="0.4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1"/>
      <c r="O94" s="164"/>
    </row>
    <row r="95" spans="1:15" ht="11.1" customHeight="1" x14ac:dyDescent="0.4">
      <c r="A95" s="87">
        <v>26</v>
      </c>
      <c r="B95" s="157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2"/>
      <c r="O95" s="165"/>
    </row>
    <row r="96" spans="1:15" ht="11.1" customHeight="1" thickBot="1" x14ac:dyDescent="0.45">
      <c r="A96" s="132">
        <v>27</v>
      </c>
      <c r="B96" s="133" t="s">
        <v>176</v>
      </c>
      <c r="C96" s="107" t="s">
        <v>360</v>
      </c>
      <c r="D96" s="181" t="s">
        <v>381</v>
      </c>
      <c r="E96" s="181" t="s">
        <v>381</v>
      </c>
      <c r="F96" s="181" t="s">
        <v>381</v>
      </c>
      <c r="G96" s="181" t="s">
        <v>381</v>
      </c>
      <c r="H96" s="181" t="s">
        <v>381</v>
      </c>
      <c r="I96" s="181" t="s">
        <v>381</v>
      </c>
      <c r="J96" s="181"/>
      <c r="K96" s="181"/>
      <c r="L96" s="181"/>
      <c r="M96" s="181"/>
      <c r="N96" s="196"/>
      <c r="O96" s="182"/>
    </row>
    <row r="97" spans="1:1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 x14ac:dyDescent="0.4">
      <c r="A98" s="82">
        <v>1</v>
      </c>
      <c r="B98" s="137" t="s">
        <v>178</v>
      </c>
      <c r="C98" s="158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197"/>
      <c r="O98" s="168"/>
    </row>
    <row r="99" spans="1:15" ht="11.1" customHeight="1" x14ac:dyDescent="0.4">
      <c r="A99" s="87">
        <v>2</v>
      </c>
      <c r="B99" s="141" t="s">
        <v>179</v>
      </c>
      <c r="C99" s="159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86"/>
      <c r="O99" s="126"/>
    </row>
    <row r="100" spans="1:15" ht="11.1" customHeight="1" x14ac:dyDescent="0.4">
      <c r="A100" s="87">
        <v>3</v>
      </c>
      <c r="B100" s="141" t="s">
        <v>59</v>
      </c>
      <c r="C100" s="159" t="s">
        <v>362</v>
      </c>
      <c r="D100" s="70">
        <v>3</v>
      </c>
      <c r="E100" s="70">
        <v>3.4</v>
      </c>
      <c r="F100" s="70">
        <v>2.5</v>
      </c>
      <c r="G100" s="70">
        <v>2.5</v>
      </c>
      <c r="H100" s="70">
        <v>4.4000000000000004</v>
      </c>
      <c r="I100" s="70">
        <v>4.5</v>
      </c>
      <c r="J100" s="70"/>
      <c r="K100" s="70"/>
      <c r="L100" s="70"/>
      <c r="M100" s="70"/>
      <c r="N100" s="186"/>
      <c r="O100" s="126"/>
    </row>
    <row r="101" spans="1:15" ht="11.1" customHeight="1" x14ac:dyDescent="0.4">
      <c r="A101" s="87">
        <v>4</v>
      </c>
      <c r="B101" s="141" t="s">
        <v>219</v>
      </c>
      <c r="C101" s="159" t="s">
        <v>360</v>
      </c>
      <c r="D101" s="98">
        <v>0.09</v>
      </c>
      <c r="E101" s="98">
        <v>0.09</v>
      </c>
      <c r="F101" s="98">
        <v>0.17</v>
      </c>
      <c r="G101" s="98">
        <v>0.19</v>
      </c>
      <c r="H101" s="98">
        <v>0.2</v>
      </c>
      <c r="I101" s="98">
        <v>0.2</v>
      </c>
      <c r="J101" s="98"/>
      <c r="K101" s="98"/>
      <c r="L101" s="98"/>
      <c r="M101" s="98"/>
      <c r="N101" s="192"/>
      <c r="O101" s="165"/>
    </row>
    <row r="102" spans="1:1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4"/>
    </row>
    <row r="103" spans="1:15" ht="11.1" customHeight="1" x14ac:dyDescent="0.4">
      <c r="A103" s="87">
        <v>6</v>
      </c>
      <c r="B103" s="160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4"/>
    </row>
    <row r="104" spans="1:15" ht="11.1" customHeight="1" x14ac:dyDescent="0.4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4"/>
    </row>
    <row r="105" spans="1:1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198"/>
      <c r="O105" s="169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199">
        <f>EDATE(演算タグ!B1,-3)</f>
        <v>45566</v>
      </c>
      <c r="B130" s="199"/>
      <c r="C130" s="200">
        <f>演算タグ!B1</f>
        <v>45658</v>
      </c>
      <c r="D130" s="200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</sheetData>
  <mergeCells count="30">
    <mergeCell ref="L6:L7"/>
    <mergeCell ref="M4:M5"/>
    <mergeCell ref="L4:L5"/>
    <mergeCell ref="N4:N5"/>
    <mergeCell ref="O4:O5"/>
    <mergeCell ref="N6:N7"/>
    <mergeCell ref="O6:O7"/>
    <mergeCell ref="M6:M7"/>
    <mergeCell ref="E6:E7"/>
    <mergeCell ref="I4:I5"/>
    <mergeCell ref="H4:H5"/>
    <mergeCell ref="G4:G5"/>
    <mergeCell ref="J4:J5"/>
    <mergeCell ref="E4:E5"/>
    <mergeCell ref="F4:F5"/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</mergeCells>
  <phoneticPr fontId="2"/>
  <conditionalFormatting sqref="O17 G17:H17 D17:E17 J17">
    <cfRule type="beginsWith" dxfId="203" priority="1494" operator="beginsWith" text="検出">
      <formula>LEFT(D17,LEN("検出"))="検出"</formula>
    </cfRule>
  </conditionalFormatting>
  <conditionalFormatting sqref="D63:E63 G63:J63">
    <cfRule type="containsText" dxfId="202" priority="1481" operator="containsText" text="あり">
      <formula>NOT(ISERROR(SEARCH("あり",D63)))</formula>
    </cfRule>
  </conditionalFormatting>
  <conditionalFormatting sqref="D64:E64 G64:J64">
    <cfRule type="expression" dxfId="201" priority="163">
      <formula>D$64=""</formula>
    </cfRule>
    <cfRule type="notContainsText" dxfId="200" priority="1797" operator="notContains" text="異常なし">
      <formula>ISERROR(SEARCH("異常なし",D64))</formula>
    </cfRule>
  </conditionalFormatting>
  <conditionalFormatting sqref="J21">
    <cfRule type="containsText" dxfId="199" priority="1790" operator="containsText" text="0.001未満">
      <formula>NOT(ISERROR(SEARCH("0.001未満",J21)))</formula>
    </cfRule>
  </conditionalFormatting>
  <conditionalFormatting sqref="G21">
    <cfRule type="containsText" dxfId="198" priority="1764" operator="containsText" text="0.001未満">
      <formula>NOT(ISERROR(SEARCH("0.001未満",G21)))</formula>
    </cfRule>
  </conditionalFormatting>
  <conditionalFormatting sqref="D21">
    <cfRule type="containsText" dxfId="197" priority="1763" operator="containsText" text="0.001未満">
      <formula>NOT(ISERROR(SEARCH("0.001未満",D21)))</formula>
    </cfRule>
  </conditionalFormatting>
  <conditionalFormatting sqref="E21">
    <cfRule type="containsText" dxfId="196" priority="1762" operator="containsText" text="0.001未満">
      <formula>NOT(ISERROR(SEARCH("0.001未満",E21)))</formula>
    </cfRule>
  </conditionalFormatting>
  <conditionalFormatting sqref="H21">
    <cfRule type="containsText" dxfId="195" priority="1761" operator="containsText" text="0.001未満">
      <formula>NOT(ISERROR(SEARCH("0.001未満",H21)))</formula>
    </cfRule>
  </conditionalFormatting>
  <conditionalFormatting sqref="O21">
    <cfRule type="containsText" dxfId="194" priority="1752" operator="containsText" text="0.001未満">
      <formula>NOT(ISERROR(SEARCH("0.001未満",O21)))</formula>
    </cfRule>
  </conditionalFormatting>
  <conditionalFormatting sqref="O104 G104:H104 D104:E105 J104:J105">
    <cfRule type="beginsWith" dxfId="193" priority="1493" operator="beginsWith" text="検出">
      <formula>LEFT(D104,LEN("検出"))="検出"</formula>
    </cfRule>
  </conditionalFormatting>
  <conditionalFormatting sqref="O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O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O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O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O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O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O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O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O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O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O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O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O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O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O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O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O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O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O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O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O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O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O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O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O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O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O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O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O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O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O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O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O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O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O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O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O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O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O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O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O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O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O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O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O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O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O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45658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40"/>
      <c r="B2" s="240"/>
      <c r="C2" s="202"/>
      <c r="D2" s="202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41" t="s">
        <v>349</v>
      </c>
      <c r="E4" s="242"/>
      <c r="F4" s="245" t="s">
        <v>377</v>
      </c>
      <c r="G4" s="246"/>
      <c r="H4" s="234" t="s">
        <v>373</v>
      </c>
      <c r="I4" s="235"/>
      <c r="J4" s="234" t="s">
        <v>351</v>
      </c>
      <c r="K4" s="235"/>
      <c r="L4" s="234" t="s">
        <v>354</v>
      </c>
      <c r="M4" s="235"/>
      <c r="N4" s="234" t="s">
        <v>356</v>
      </c>
      <c r="O4" s="235"/>
      <c r="P4" s="245"/>
      <c r="Q4" s="249"/>
      <c r="R4" s="234"/>
      <c r="S4" s="235"/>
      <c r="T4" s="234"/>
      <c r="U4" s="235"/>
      <c r="V4" s="234"/>
      <c r="W4" s="235"/>
      <c r="X4" s="234"/>
      <c r="Y4" s="23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43"/>
      <c r="E5" s="244"/>
      <c r="F5" s="247"/>
      <c r="G5" s="248"/>
      <c r="H5" s="236"/>
      <c r="I5" s="237"/>
      <c r="J5" s="236"/>
      <c r="K5" s="237"/>
      <c r="L5" s="236"/>
      <c r="M5" s="237"/>
      <c r="N5" s="236"/>
      <c r="O5" s="237"/>
      <c r="P5" s="247"/>
      <c r="Q5" s="250"/>
      <c r="R5" s="236"/>
      <c r="S5" s="237"/>
      <c r="T5" s="236"/>
      <c r="U5" s="237"/>
      <c r="V5" s="236"/>
      <c r="W5" s="237"/>
      <c r="X5" s="236"/>
      <c r="Y5" s="23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11"/>
      <c r="E6" s="43"/>
      <c r="F6" s="213"/>
      <c r="G6" s="44"/>
      <c r="H6" s="207"/>
      <c r="I6" s="43"/>
      <c r="J6" s="207"/>
      <c r="K6" s="43"/>
      <c r="L6" s="209"/>
      <c r="M6" s="43"/>
      <c r="N6" s="207"/>
      <c r="O6" s="43"/>
      <c r="P6" s="209"/>
      <c r="Q6" s="43"/>
      <c r="R6" s="207"/>
      <c r="S6" s="43"/>
      <c r="T6" s="223"/>
      <c r="U6" s="43"/>
      <c r="V6" s="221"/>
      <c r="W6" s="43"/>
      <c r="X6" s="221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12"/>
      <c r="E7" s="48" t="s">
        <v>124</v>
      </c>
      <c r="F7" s="214"/>
      <c r="G7" s="49" t="s">
        <v>124</v>
      </c>
      <c r="H7" s="208"/>
      <c r="I7" s="48" t="s">
        <v>124</v>
      </c>
      <c r="J7" s="208"/>
      <c r="K7" s="48" t="s">
        <v>124</v>
      </c>
      <c r="L7" s="210"/>
      <c r="M7" s="48" t="s">
        <v>124</v>
      </c>
      <c r="N7" s="208"/>
      <c r="O7" s="48" t="s">
        <v>124</v>
      </c>
      <c r="P7" s="210"/>
      <c r="Q7" s="48" t="s">
        <v>124</v>
      </c>
      <c r="R7" s="208"/>
      <c r="S7" s="48" t="s">
        <v>124</v>
      </c>
      <c r="T7" s="224"/>
      <c r="U7" s="48" t="s">
        <v>124</v>
      </c>
      <c r="V7" s="222"/>
      <c r="W7" s="48" t="s">
        <v>124</v>
      </c>
      <c r="X7" s="222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20250114</v>
      </c>
      <c r="E9" s="59" t="str">
        <f>IF(手入力!C3="",REPLACE(D9,5,0,"/"),REPLACE(手入力!C3,5,0,"/"))</f>
        <v>2025/0114</v>
      </c>
      <c r="F9" s="58">
        <v>20250114</v>
      </c>
      <c r="G9" s="59" t="str">
        <f>IF(手入力!D3="",REPLACE(F9,5,0,"/"),REPLACE(手入力!D3,5,0,"/"))</f>
        <v>2025/0114</v>
      </c>
      <c r="H9" s="58">
        <v>20250114</v>
      </c>
      <c r="I9" s="59" t="str">
        <f>IF(手入力!E3="",REPLACE(H9,5,0,"/"),REPLACE(手入力!E3,5,0,"/"))</f>
        <v>2025/0114</v>
      </c>
      <c r="J9" s="58">
        <v>20250114</v>
      </c>
      <c r="K9" s="59" t="str">
        <f>IF(手入力!F3="",REPLACE(J9,5,0,"/"),REPLACE(手入力!F3,5,0,"/"))</f>
        <v>2025/0114</v>
      </c>
      <c r="L9" s="58">
        <v>20250114</v>
      </c>
      <c r="M9" s="59" t="str">
        <f>IF(手入力!G3="",REPLACE(L9,5,0,"/"),REPLACE(手入力!G3,5,0,"/"))</f>
        <v>2025/0114</v>
      </c>
      <c r="N9" s="58">
        <v>20250114</v>
      </c>
      <c r="O9" s="59" t="str">
        <f>IF(手入力!H3="",REPLACE(N9,5,0,"/"),REPLACE(手入力!H3,5,0,"/"))</f>
        <v>2025/0114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1125</v>
      </c>
      <c r="E10" s="67" t="str">
        <f>TEXT(D10,"0000")</f>
        <v>1125</v>
      </c>
      <c r="F10" s="68">
        <v>1102</v>
      </c>
      <c r="G10" s="67" t="str">
        <f>TEXT(F10,"0000")</f>
        <v>1102</v>
      </c>
      <c r="H10" s="68">
        <v>1149</v>
      </c>
      <c r="I10" s="67" t="str">
        <f>TEXT(H10,"0000")</f>
        <v>1149</v>
      </c>
      <c r="J10" s="68">
        <v>945</v>
      </c>
      <c r="K10" s="67" t="str">
        <f>TEXT(J10,"0000")</f>
        <v>0945</v>
      </c>
      <c r="L10" s="68">
        <v>1029</v>
      </c>
      <c r="M10" s="67" t="str">
        <f>TEXT(L10,"0000")</f>
        <v>1029</v>
      </c>
      <c r="N10" s="68">
        <v>1014</v>
      </c>
      <c r="O10" s="67" t="str">
        <f>TEXT(N10,"0000")</f>
        <v>1014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13</v>
      </c>
      <c r="F11" s="68" t="str">
        <f>IF(F$9=0,"",HLOOKUP(G11,天気タグ!$B$3:$AG$39,35))</f>
        <v>晴</v>
      </c>
      <c r="G11" s="68">
        <f>IF(G9=0,"",(RIGHT(G9,2))-1)</f>
        <v>13</v>
      </c>
      <c r="H11" s="68" t="str">
        <f>IF(H$9=0,"",HLOOKUP(I11,天気タグ!$B$3:$AG$39,35))</f>
        <v>晴</v>
      </c>
      <c r="I11" s="68">
        <f>IF(I9=0,"",(RIGHT(I9,2))-1)</f>
        <v>13</v>
      </c>
      <c r="J11" s="68" t="str">
        <f>IF(J$9=0,"",HLOOKUP(K11,天気タグ!$B$3:$AG$39,35))</f>
        <v>晴</v>
      </c>
      <c r="K11" s="68">
        <f>IF(K9=0,"",(RIGHT(K9,2))-1)</f>
        <v>13</v>
      </c>
      <c r="L11" s="68" t="str">
        <f>IF(L$9=0,"",HLOOKUP(M11,天気タグ!$B$3:$AG$39,35))</f>
        <v>晴</v>
      </c>
      <c r="M11" s="68">
        <f>IF(M9=0,"",(RIGHT(M9,2))-1)</f>
        <v>13</v>
      </c>
      <c r="N11" s="68" t="str">
        <f>IF(N$9=0,"",HLOOKUP(O11,天気タグ!$B$3:$AG$39,35))</f>
        <v>晴</v>
      </c>
      <c r="O11" s="68">
        <f>IF(O9=0,"",(RIGHT(O9,2))-1)</f>
        <v>13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晴/曇</v>
      </c>
      <c r="E12" s="68">
        <f>IF(E9=0,"",RIGHT(E9,2)*1)</f>
        <v>14</v>
      </c>
      <c r="F12" s="68" t="str">
        <f>IF(F$9=0,"",HLOOKUP(G12,天気タグ!$B$3:$AG$39,35))</f>
        <v>晴/曇</v>
      </c>
      <c r="G12" s="68">
        <f>IF(G9=0,"",RIGHT(G9,2)*1)</f>
        <v>14</v>
      </c>
      <c r="H12" s="68" t="str">
        <f>IF(H$9=0,"",HLOOKUP(I12,天気タグ!$B$3:$AG$39,35))</f>
        <v>晴/曇</v>
      </c>
      <c r="I12" s="68">
        <f>IF(I9=0,"",RIGHT(I9,2)*1)</f>
        <v>14</v>
      </c>
      <c r="J12" s="68" t="str">
        <f>IF(J$9=0,"",HLOOKUP(K12,天気タグ!$B$3:$AG$39,35))</f>
        <v>晴/曇</v>
      </c>
      <c r="K12" s="68">
        <f>IF(K9=0,"",RIGHT(K9,2)*1)</f>
        <v>14</v>
      </c>
      <c r="L12" s="68" t="str">
        <f>IF(L$9=0,"",HLOOKUP(M12,天気タグ!$B$3:$AG$39,35))</f>
        <v>晴/曇</v>
      </c>
      <c r="M12" s="68">
        <f>IF(M9=0,"",RIGHT(M9,2)*1)</f>
        <v>14</v>
      </c>
      <c r="N12" s="68" t="str">
        <f>IF(N$9=0,"",HLOOKUP(O12,天気タグ!$B$3:$AG$39,35))</f>
        <v>晴/曇</v>
      </c>
      <c r="O12" s="68">
        <f>IF(O9=0,"",RIGHT(O9,2)*1)</f>
        <v>14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1</v>
      </c>
      <c r="E13" s="70"/>
      <c r="F13" s="70">
        <v>3.2</v>
      </c>
      <c r="G13" s="70"/>
      <c r="H13" s="70">
        <v>33</v>
      </c>
      <c r="I13" s="70"/>
      <c r="J13" s="70">
        <v>2.8</v>
      </c>
      <c r="K13" s="70"/>
      <c r="L13" s="70">
        <v>2.8</v>
      </c>
      <c r="M13" s="70"/>
      <c r="N13" s="70">
        <v>2.5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2.8</v>
      </c>
      <c r="E14" s="76"/>
      <c r="F14" s="77">
        <v>5.8</v>
      </c>
      <c r="G14" s="77"/>
      <c r="H14" s="77">
        <v>2.9</v>
      </c>
      <c r="I14" s="77"/>
      <c r="J14" s="77">
        <v>5.6</v>
      </c>
      <c r="K14" s="77"/>
      <c r="L14" s="77">
        <v>3.7</v>
      </c>
      <c r="M14" s="77"/>
      <c r="N14" s="77">
        <v>8.1999999999999993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0.09</v>
      </c>
      <c r="E26" s="98"/>
      <c r="F26" s="98">
        <v>0.09</v>
      </c>
      <c r="G26" s="98"/>
      <c r="H26" s="68">
        <v>0.17</v>
      </c>
      <c r="I26" s="98"/>
      <c r="J26" s="68">
        <v>0.19</v>
      </c>
      <c r="K26" s="98"/>
      <c r="L26" s="68">
        <v>0.2</v>
      </c>
      <c r="M26" s="98"/>
      <c r="N26" s="68">
        <v>0.2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0.06</v>
      </c>
      <c r="E36" s="98"/>
      <c r="F36" s="98">
        <v>0.06</v>
      </c>
      <c r="G36" s="98"/>
      <c r="H36" s="68">
        <v>7.0000000000000007E-2</v>
      </c>
      <c r="I36" s="98"/>
      <c r="J36" s="68">
        <v>0.06</v>
      </c>
      <c r="K36" s="98"/>
      <c r="L36" s="68">
        <v>0.08</v>
      </c>
      <c r="M36" s="98"/>
      <c r="N36" s="68">
        <v>0.08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 t="s">
        <v>381</v>
      </c>
      <c r="I37" s="96"/>
      <c r="J37" s="68" t="s">
        <v>381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381</v>
      </c>
      <c r="E38" s="173" t="e">
        <f t="shared" ref="E38:Y40" si="10">D38/1000</f>
        <v>#VALUE!</v>
      </c>
      <c r="F38" s="96" t="s">
        <v>381</v>
      </c>
      <c r="G38" s="173" t="e">
        <f t="shared" si="10"/>
        <v>#VALUE!</v>
      </c>
      <c r="H38" s="68" t="s">
        <v>381</v>
      </c>
      <c r="I38" s="173" t="e">
        <f t="shared" ref="I38:I40" si="11">H38/1000</f>
        <v>#VALUE!</v>
      </c>
      <c r="J38" s="68" t="s">
        <v>381</v>
      </c>
      <c r="K38" s="173" t="e">
        <f t="shared" si="10"/>
        <v>#VALUE!</v>
      </c>
      <c r="L38" s="68" t="s">
        <v>381</v>
      </c>
      <c r="M38" s="173" t="e">
        <f t="shared" si="10"/>
        <v>#VALUE!</v>
      </c>
      <c r="N38" s="68" t="s">
        <v>381</v>
      </c>
      <c r="O38" s="173" t="e">
        <f t="shared" si="10"/>
        <v>#VALUE!</v>
      </c>
      <c r="P38" s="68"/>
      <c r="Q38" s="173">
        <f>P38/1000</f>
        <v>0</v>
      </c>
      <c r="R38" s="68"/>
      <c r="S38" s="173">
        <f t="shared" si="10"/>
        <v>0</v>
      </c>
      <c r="T38" s="68"/>
      <c r="U38" s="173">
        <f t="shared" si="10"/>
        <v>0</v>
      </c>
      <c r="V38" s="68"/>
      <c r="W38" s="173">
        <f t="shared" si="10"/>
        <v>0</v>
      </c>
      <c r="X38" s="68"/>
      <c r="Y38" s="173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 t="s">
        <v>381</v>
      </c>
      <c r="I39" s="96"/>
      <c r="J39" s="68" t="s">
        <v>381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381</v>
      </c>
      <c r="E40" s="173" t="e">
        <f t="shared" si="10"/>
        <v>#VALUE!</v>
      </c>
      <c r="F40" s="96" t="s">
        <v>381</v>
      </c>
      <c r="G40" s="173" t="e">
        <f t="shared" si="10"/>
        <v>#VALUE!</v>
      </c>
      <c r="H40" s="68" t="s">
        <v>381</v>
      </c>
      <c r="I40" s="173" t="e">
        <f t="shared" si="11"/>
        <v>#VALUE!</v>
      </c>
      <c r="J40" s="68" t="s">
        <v>381</v>
      </c>
      <c r="K40" s="173" t="e">
        <f t="shared" si="10"/>
        <v>#VALUE!</v>
      </c>
      <c r="L40" s="68" t="s">
        <v>381</v>
      </c>
      <c r="M40" s="173" t="e">
        <f t="shared" si="10"/>
        <v>#VALUE!</v>
      </c>
      <c r="N40" s="68" t="s">
        <v>381</v>
      </c>
      <c r="O40" s="173" t="e">
        <f t="shared" si="10"/>
        <v>#VALUE!</v>
      </c>
      <c r="P40" s="68"/>
      <c r="Q40" s="173">
        <f>P40/1000</f>
        <v>0</v>
      </c>
      <c r="R40" s="68"/>
      <c r="S40" s="173">
        <f t="shared" si="10"/>
        <v>0</v>
      </c>
      <c r="T40" s="68"/>
      <c r="U40" s="173">
        <f t="shared" si="10"/>
        <v>0</v>
      </c>
      <c r="V40" s="68"/>
      <c r="W40" s="173">
        <f t="shared" si="10"/>
        <v>0</v>
      </c>
      <c r="X40" s="68"/>
      <c r="Y40" s="173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 t="s">
        <v>381</v>
      </c>
      <c r="I43" s="96"/>
      <c r="J43" s="68" t="s">
        <v>381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381</v>
      </c>
      <c r="E44" s="173" t="e">
        <f t="shared" ref="E44:Y45" si="12">D44/1000</f>
        <v>#VALUE!</v>
      </c>
      <c r="F44" s="96" t="s">
        <v>381</v>
      </c>
      <c r="G44" s="173" t="e">
        <f t="shared" si="12"/>
        <v>#VALUE!</v>
      </c>
      <c r="H44" s="68" t="s">
        <v>381</v>
      </c>
      <c r="I44" s="173" t="e">
        <f t="shared" ref="I44:I45" si="13">H44/1000</f>
        <v>#VALUE!</v>
      </c>
      <c r="J44" s="68" t="s">
        <v>381</v>
      </c>
      <c r="K44" s="173" t="e">
        <f t="shared" si="12"/>
        <v>#VALUE!</v>
      </c>
      <c r="L44" s="68" t="s">
        <v>381</v>
      </c>
      <c r="M44" s="173" t="e">
        <f t="shared" si="12"/>
        <v>#VALUE!</v>
      </c>
      <c r="N44" s="68" t="s">
        <v>381</v>
      </c>
      <c r="O44" s="173" t="e">
        <f t="shared" si="12"/>
        <v>#VALUE!</v>
      </c>
      <c r="P44" s="68"/>
      <c r="Q44" s="173">
        <f>P44/1000</f>
        <v>0</v>
      </c>
      <c r="R44" s="68"/>
      <c r="S44" s="173">
        <f t="shared" si="12"/>
        <v>0</v>
      </c>
      <c r="T44" s="68"/>
      <c r="U44" s="173">
        <f t="shared" si="12"/>
        <v>0</v>
      </c>
      <c r="V44" s="68"/>
      <c r="W44" s="173">
        <f t="shared" si="12"/>
        <v>0</v>
      </c>
      <c r="X44" s="68"/>
      <c r="Y44" s="173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381</v>
      </c>
      <c r="E45" s="173" t="e">
        <f t="shared" si="12"/>
        <v>#VALUE!</v>
      </c>
      <c r="F45" s="96" t="s">
        <v>381</v>
      </c>
      <c r="G45" s="173" t="e">
        <f t="shared" si="12"/>
        <v>#VALUE!</v>
      </c>
      <c r="H45" s="68" t="s">
        <v>381</v>
      </c>
      <c r="I45" s="173" t="e">
        <f t="shared" si="13"/>
        <v>#VALUE!</v>
      </c>
      <c r="J45" s="68" t="s">
        <v>381</v>
      </c>
      <c r="K45" s="173" t="e">
        <f t="shared" si="12"/>
        <v>#VALUE!</v>
      </c>
      <c r="L45" s="68" t="s">
        <v>381</v>
      </c>
      <c r="M45" s="173" t="e">
        <f t="shared" si="12"/>
        <v>#VALUE!</v>
      </c>
      <c r="N45" s="68" t="s">
        <v>381</v>
      </c>
      <c r="O45" s="173" t="e">
        <f t="shared" si="12"/>
        <v>#VALUE!</v>
      </c>
      <c r="P45" s="68"/>
      <c r="Q45" s="173">
        <f>P45/1000</f>
        <v>0</v>
      </c>
      <c r="R45" s="68"/>
      <c r="S45" s="173">
        <f t="shared" si="12"/>
        <v>0</v>
      </c>
      <c r="T45" s="68"/>
      <c r="U45" s="173">
        <f t="shared" si="12"/>
        <v>0</v>
      </c>
      <c r="V45" s="68"/>
      <c r="W45" s="173">
        <f t="shared" si="12"/>
        <v>0</v>
      </c>
      <c r="X45" s="68"/>
      <c r="Y45" s="173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3.1</v>
      </c>
      <c r="G53" s="70"/>
      <c r="H53" s="68">
        <v>1.6</v>
      </c>
      <c r="I53" s="70"/>
      <c r="J53" s="68">
        <v>1.8</v>
      </c>
      <c r="K53" s="70"/>
      <c r="L53" s="68">
        <v>2.5</v>
      </c>
      <c r="M53" s="70"/>
      <c r="N53" s="68">
        <v>2.5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>
        <v>0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347</v>
      </c>
      <c r="C61" s="90" t="s">
        <v>78</v>
      </c>
      <c r="D61" s="69">
        <v>0</v>
      </c>
      <c r="E61" s="70"/>
      <c r="F61" s="70">
        <v>0</v>
      </c>
      <c r="G61" s="70"/>
      <c r="H61" s="68">
        <v>0.3</v>
      </c>
      <c r="I61" s="70"/>
      <c r="J61" s="68">
        <v>0.4</v>
      </c>
      <c r="K61" s="70"/>
      <c r="L61" s="68">
        <v>0</v>
      </c>
      <c r="M61" s="70"/>
      <c r="N61" s="68">
        <v>0.2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7.2</v>
      </c>
      <c r="G62" s="70"/>
      <c r="H62" s="68">
        <v>7.2</v>
      </c>
      <c r="I62" s="70"/>
      <c r="J62" s="68">
        <v>7</v>
      </c>
      <c r="K62" s="70"/>
      <c r="L62" s="68">
        <v>7</v>
      </c>
      <c r="M62" s="70"/>
      <c r="N62" s="68">
        <v>6.8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0.6</v>
      </c>
      <c r="G65" s="70"/>
      <c r="H65" s="68">
        <v>0.6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33"/>
      <c r="B68" s="23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0.5</v>
      </c>
      <c r="G81" s="70"/>
      <c r="H81" s="70">
        <v>1</v>
      </c>
      <c r="I81" s="70"/>
      <c r="J81" s="70">
        <v>0.6</v>
      </c>
      <c r="K81" s="70"/>
      <c r="L81" s="70">
        <v>0.8</v>
      </c>
      <c r="M81" s="70"/>
      <c r="N81" s="70">
        <v>0.6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381</v>
      </c>
      <c r="E83" s="173" t="e">
        <f t="shared" ref="E83" si="18">D83/1000</f>
        <v>#VALUE!</v>
      </c>
      <c r="F83" s="96" t="s">
        <v>381</v>
      </c>
      <c r="G83" s="173" t="e">
        <f t="shared" ref="G83" si="19">F83/1000</f>
        <v>#VALUE!</v>
      </c>
      <c r="H83" s="96" t="s">
        <v>381</v>
      </c>
      <c r="I83" s="173" t="e">
        <f t="shared" ref="I83" si="20">H83/1000</f>
        <v>#VALUE!</v>
      </c>
      <c r="J83" s="96" t="s">
        <v>381</v>
      </c>
      <c r="K83" s="173" t="e">
        <f t="shared" ref="K83" si="21">J83/1000</f>
        <v>#VALUE!</v>
      </c>
      <c r="L83" s="96" t="s">
        <v>381</v>
      </c>
      <c r="M83" s="173" t="e">
        <f t="shared" ref="M83" si="22">L83/1000</f>
        <v>#VALUE!</v>
      </c>
      <c r="N83" s="96" t="s">
        <v>381</v>
      </c>
      <c r="O83" s="173" t="e">
        <f t="shared" ref="O83" si="23">N83/1000</f>
        <v>#VALUE!</v>
      </c>
      <c r="P83" s="68"/>
      <c r="Q83" s="173">
        <f t="shared" ref="Q83" si="24">P83/1000</f>
        <v>0</v>
      </c>
      <c r="R83" s="96"/>
      <c r="S83" s="173">
        <f t="shared" ref="S83" si="25">R83/1000</f>
        <v>0</v>
      </c>
      <c r="T83" s="96"/>
      <c r="U83" s="173">
        <f t="shared" ref="U83" si="26">T83/1000</f>
        <v>0</v>
      </c>
      <c r="V83" s="96"/>
      <c r="W83" s="173">
        <f t="shared" ref="W83" si="27">V83/1000</f>
        <v>0</v>
      </c>
      <c r="X83" s="96"/>
      <c r="Y83" s="173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7.2</v>
      </c>
      <c r="G91" s="70"/>
      <c r="H91" s="70">
        <v>7.2</v>
      </c>
      <c r="I91" s="70"/>
      <c r="J91" s="70">
        <v>7</v>
      </c>
      <c r="K91" s="70"/>
      <c r="L91" s="70">
        <v>7</v>
      </c>
      <c r="M91" s="70"/>
      <c r="N91" s="70">
        <v>6.8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381</v>
      </c>
      <c r="E95" s="173" t="e">
        <f t="shared" ref="E95" si="29">D95/1000</f>
        <v>#VALUE!</v>
      </c>
      <c r="F95" s="130" t="s">
        <v>381</v>
      </c>
      <c r="G95" s="173" t="e">
        <f t="shared" ref="G95" si="30">F95/1000</f>
        <v>#VALUE!</v>
      </c>
      <c r="H95" s="130" t="s">
        <v>381</v>
      </c>
      <c r="I95" s="173" t="e">
        <f t="shared" ref="I95" si="31">H95/1000</f>
        <v>#VALUE!</v>
      </c>
      <c r="J95" s="130" t="s">
        <v>381</v>
      </c>
      <c r="K95" s="173" t="e">
        <f t="shared" ref="K95" si="32">J95/1000</f>
        <v>#VALUE!</v>
      </c>
      <c r="L95" s="130" t="s">
        <v>381</v>
      </c>
      <c r="M95" s="173" t="e">
        <f t="shared" ref="M95" si="33">L95/1000</f>
        <v>#VALUE!</v>
      </c>
      <c r="N95" s="130" t="s">
        <v>381</v>
      </c>
      <c r="O95" s="173" t="e">
        <f t="shared" ref="O95" si="34">N95/1000</f>
        <v>#VALUE!</v>
      </c>
      <c r="P95" s="131"/>
      <c r="Q95" s="173">
        <f t="shared" ref="Q95" si="35">P95/1000</f>
        <v>0</v>
      </c>
      <c r="R95" s="130"/>
      <c r="S95" s="173">
        <f t="shared" ref="S95" si="36">R95/1000</f>
        <v>0</v>
      </c>
      <c r="T95" s="130"/>
      <c r="U95" s="173">
        <f t="shared" ref="U95" si="37">T95/1000</f>
        <v>0</v>
      </c>
      <c r="V95" s="130"/>
      <c r="W95" s="173">
        <f t="shared" ref="W95" si="38">V95/1000</f>
        <v>0</v>
      </c>
      <c r="X95" s="130"/>
      <c r="Y95" s="173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4" t="s">
        <v>176</v>
      </c>
      <c r="C96" s="175"/>
      <c r="D96" s="134" t="s">
        <v>381</v>
      </c>
      <c r="E96" s="176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7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3.4</v>
      </c>
      <c r="G100" s="70"/>
      <c r="H100" s="70">
        <v>2.5</v>
      </c>
      <c r="I100" s="70"/>
      <c r="J100" s="70">
        <v>2.5</v>
      </c>
      <c r="K100" s="70"/>
      <c r="L100" s="70">
        <v>4.4000000000000004</v>
      </c>
      <c r="M100" s="70"/>
      <c r="N100" s="70">
        <v>4.5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0.09</v>
      </c>
      <c r="E101" s="69"/>
      <c r="F101" s="70">
        <v>0.09</v>
      </c>
      <c r="G101" s="70"/>
      <c r="H101" s="70">
        <v>0.17</v>
      </c>
      <c r="I101" s="70"/>
      <c r="J101" s="70">
        <v>0.19</v>
      </c>
      <c r="K101" s="70"/>
      <c r="L101" s="70">
        <v>0.2</v>
      </c>
      <c r="M101" s="70"/>
      <c r="N101" s="70">
        <v>0.2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33"/>
      <c r="B132" s="233"/>
      <c r="C132" s="200"/>
      <c r="D132" s="200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P4:Q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 x14ac:dyDescent="0.4">
      <c r="B1" s="183">
        <v>45658</v>
      </c>
      <c r="C1" t="s">
        <v>367</v>
      </c>
    </row>
    <row r="2" spans="1:8" x14ac:dyDescent="0.4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 x14ac:dyDescent="0.4">
      <c r="A3" t="s">
        <v>80</v>
      </c>
      <c r="B3" s="184">
        <v>45658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 x14ac:dyDescent="0.4">
      <c r="B4">
        <v>45659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 x14ac:dyDescent="0.4">
      <c r="B5">
        <v>45660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 x14ac:dyDescent="0.4">
      <c r="B6">
        <v>45661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 x14ac:dyDescent="0.4">
      <c r="B7">
        <v>45662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 x14ac:dyDescent="0.4">
      <c r="B8">
        <v>45663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 x14ac:dyDescent="0.4">
      <c r="B9">
        <v>45664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 x14ac:dyDescent="0.4">
      <c r="B10">
        <v>45665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 x14ac:dyDescent="0.4">
      <c r="B11">
        <v>45666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 x14ac:dyDescent="0.4">
      <c r="B12">
        <v>45667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 x14ac:dyDescent="0.4">
      <c r="B13">
        <v>45668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 x14ac:dyDescent="0.4">
      <c r="B14">
        <v>45669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 x14ac:dyDescent="0.4">
      <c r="B15">
        <v>45670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 x14ac:dyDescent="0.4">
      <c r="B16">
        <v>45671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 x14ac:dyDescent="0.4">
      <c r="B17">
        <v>45672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 x14ac:dyDescent="0.4">
      <c r="B18">
        <v>45673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 x14ac:dyDescent="0.4">
      <c r="B19">
        <v>45674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 x14ac:dyDescent="0.4">
      <c r="B20">
        <v>45675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 x14ac:dyDescent="0.4">
      <c r="B21">
        <v>45676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 x14ac:dyDescent="0.4">
      <c r="B22">
        <v>45677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 x14ac:dyDescent="0.4">
      <c r="B23">
        <v>45678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 x14ac:dyDescent="0.4">
      <c r="B24">
        <v>45679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 x14ac:dyDescent="0.4">
      <c r="B25">
        <v>45680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 x14ac:dyDescent="0.4">
      <c r="B26">
        <v>45681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 x14ac:dyDescent="0.4">
      <c r="B27">
        <v>45682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 x14ac:dyDescent="0.4">
      <c r="B28">
        <v>45683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 x14ac:dyDescent="0.4">
      <c r="B29">
        <v>45684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 x14ac:dyDescent="0.4">
      <c r="B30">
        <v>45685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 x14ac:dyDescent="0.4">
      <c r="B31">
        <v>45686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 x14ac:dyDescent="0.4">
      <c r="B32">
        <v>45687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 x14ac:dyDescent="0.4">
      <c r="B33">
        <v>45688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1" t="s">
        <v>180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4" t="s">
        <v>365</v>
      </c>
      <c r="AI3" s="179"/>
    </row>
    <row r="4" spans="1:35" ht="19.5" thickBot="1" x14ac:dyDescent="0.45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5"/>
      <c r="AI4" s="179"/>
    </row>
    <row r="5" spans="1:35" ht="19.5" thickBot="1" x14ac:dyDescent="0.45">
      <c r="A5" t="s">
        <v>184</v>
      </c>
      <c r="B5">
        <v>20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 x14ac:dyDescent="0.45">
      <c r="A6" t="s">
        <v>185</v>
      </c>
      <c r="AH6" s="180">
        <f>INDEX(C41:AG41,MATCH(MAX(C41:AG41)+1,C41:AG41,1))</f>
        <v>1</v>
      </c>
      <c r="AI6" s="180">
        <f>AH6*1</f>
        <v>1</v>
      </c>
    </row>
    <row r="7" spans="1:35" x14ac:dyDescent="0.4">
      <c r="A7" t="s">
        <v>186</v>
      </c>
      <c r="AH7" t="s">
        <v>366</v>
      </c>
    </row>
    <row r="8" spans="1:35" x14ac:dyDescent="0.4">
      <c r="A8" t="s">
        <v>187</v>
      </c>
      <c r="AH8" s="29" t="s">
        <v>381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382</v>
      </c>
      <c r="D31" t="s">
        <v>383</v>
      </c>
      <c r="E31" t="s">
        <v>382</v>
      </c>
      <c r="F31" t="s">
        <v>384</v>
      </c>
      <c r="G31" t="s">
        <v>382</v>
      </c>
      <c r="H31" t="s">
        <v>385</v>
      </c>
      <c r="I31" t="s">
        <v>382</v>
      </c>
      <c r="J31" t="s">
        <v>384</v>
      </c>
      <c r="K31" t="s">
        <v>384</v>
      </c>
      <c r="L31" t="s">
        <v>384</v>
      </c>
      <c r="M31" t="s">
        <v>382</v>
      </c>
      <c r="N31" t="s">
        <v>386</v>
      </c>
      <c r="O31" t="s">
        <v>383</v>
      </c>
      <c r="P31" t="s">
        <v>387</v>
      </c>
      <c r="Q31" t="s">
        <v>382</v>
      </c>
      <c r="R31" t="s">
        <v>382</v>
      </c>
      <c r="S31" t="s">
        <v>383</v>
      </c>
      <c r="T31" t="s">
        <v>383</v>
      </c>
      <c r="U31" t="s">
        <v>382</v>
      </c>
      <c r="V31" t="s">
        <v>388</v>
      </c>
      <c r="W31" t="s">
        <v>383</v>
      </c>
      <c r="X31" t="s">
        <v>383</v>
      </c>
      <c r="Y31" t="s">
        <v>383</v>
      </c>
      <c r="Z31" t="s">
        <v>383</v>
      </c>
      <c r="AA31" t="s">
        <v>383</v>
      </c>
      <c r="AB31" t="s">
        <v>383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曇|晴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晴|曇</v>
      </c>
      <c r="F37" s="2" t="str">
        <f t="shared" si="0"/>
        <v>曇|晴</v>
      </c>
      <c r="G37" s="2" t="str">
        <f t="shared" si="0"/>
        <v>晴|曇</v>
      </c>
      <c r="H37" s="2" t="str">
        <f t="shared" si="0"/>
        <v>曇/雨</v>
      </c>
      <c r="I37" s="2" t="str">
        <f t="shared" si="0"/>
        <v>晴|曇</v>
      </c>
      <c r="J37" s="2" t="str">
        <f t="shared" si="0"/>
        <v>曇|晴</v>
      </c>
      <c r="K37" s="2" t="str">
        <f t="shared" si="0"/>
        <v>曇|晴</v>
      </c>
      <c r="L37" s="2" t="str">
        <f t="shared" si="0"/>
        <v>曇|晴</v>
      </c>
      <c r="M37" s="2" t="str">
        <f t="shared" si="0"/>
        <v>晴|曇</v>
      </c>
      <c r="N37" s="2" t="str">
        <f t="shared" si="0"/>
        <v>曇</v>
      </c>
      <c r="O37" s="2" t="str">
        <f t="shared" si="0"/>
        <v>晴</v>
      </c>
      <c r="P37" s="2" t="str">
        <f t="shared" si="0"/>
        <v>晴/曇</v>
      </c>
      <c r="Q37" s="2" t="str">
        <f t="shared" si="0"/>
        <v>晴|曇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</v>
      </c>
      <c r="U37" s="2" t="str">
        <f t="shared" si="0"/>
        <v>晴|曇</v>
      </c>
      <c r="V37" s="2" t="str">
        <f t="shared" si="0"/>
        <v>雨/晴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8"/>
      <c r="C41" s="2">
        <f>IF(C37="","",VLOOKUP(C37,変換!$B$31:$C$58,2,FALSE))</f>
        <v>17</v>
      </c>
      <c r="D41" s="2">
        <f>IF(D37="","",VLOOKUP(D37,変換!$B$31:$C$58,2,FALSE))</f>
        <v>1</v>
      </c>
      <c r="E41" s="2">
        <f>IF(E37="","",VLOOKUP(E37,変換!$B$31:$C$58,2,FALSE))</f>
        <v>17</v>
      </c>
      <c r="F41" s="2">
        <f>IF(F37="","",VLOOKUP(F37,変換!$B$31:$C$58,2,FALSE))</f>
        <v>20</v>
      </c>
      <c r="G41" s="2">
        <f>IF(G37="","",VLOOKUP(G37,変換!$B$31:$C$58,2,FALSE))</f>
        <v>17</v>
      </c>
      <c r="H41" s="2">
        <f>IF(H37="","",VLOOKUP(H37,変換!$B$31:$C$58,2,FALSE))</f>
        <v>9</v>
      </c>
      <c r="I41" s="2">
        <f>IF(I37="","",VLOOKUP(I37,変換!$B$31:$C$58,2,FALSE))</f>
        <v>17</v>
      </c>
      <c r="J41" s="2">
        <f>IF(J37="","",VLOOKUP(J37,変換!$B$31:$C$58,2,FALSE))</f>
        <v>20</v>
      </c>
      <c r="K41" s="2">
        <f>IF(K37="","",VLOOKUP(K37,変換!$B$31:$C$58,2,FALSE))</f>
        <v>20</v>
      </c>
      <c r="L41" s="2">
        <f>IF(L37="","",VLOOKUP(L37,変換!$B$31:$C$58,2,FALSE))</f>
        <v>20</v>
      </c>
      <c r="M41" s="2">
        <f>IF(M37="","",VLOOKUP(M37,変換!$B$31:$C$58,2,FALSE))</f>
        <v>17</v>
      </c>
      <c r="N41" s="2">
        <f>IF(N37="","",VLOOKUP(N37,変換!$B$31:$C$58,2,FALSE))</f>
        <v>2</v>
      </c>
      <c r="O41" s="2">
        <f>IF(O37="","",VLOOKUP(O37,変換!$B$31:$C$58,2,FALSE))</f>
        <v>1</v>
      </c>
      <c r="P41" s="2">
        <f>IF(P37="","",VLOOKUP(P37,変換!$B$31:$C$58,2,FALSE))</f>
        <v>5</v>
      </c>
      <c r="Q41" s="2">
        <f>IF(Q37="","",VLOOKUP(Q37,変換!$B$31:$C$58,2,FALSE))</f>
        <v>17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17</v>
      </c>
      <c r="V41" s="2">
        <f>IF(V37="","",VLOOKUP(V37,変換!$B$31:$C$58,2,FALSE))</f>
        <v>11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56" t="s">
        <v>363</v>
      </c>
      <c r="B30" s="256"/>
      <c r="C30" s="256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2021-04-27T10:06:28Z</cp:lastPrinted>
  <dcterms:created xsi:type="dcterms:W3CDTF">2020-11-06T01:25:08Z</dcterms:created>
  <dcterms:modified xsi:type="dcterms:W3CDTF">2025-03-17T06:01:46Z</dcterms:modified>
</cp:coreProperties>
</file>