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13_ncr:1_{CCC7B859-8F9F-41C8-8977-F848064661CA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<sst xmlns="http://schemas.openxmlformats.org/spreadsheetml/2006/main" count="3637" uniqueCount="407">
  <si>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</si>
  <si>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</si>
  <si>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</si>
  <si>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</si>
  <si>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</si>
  <si>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</si>
  <si>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</si>
  <si>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</si>
  <si>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</si>
  <si>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</si>
  <si>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</si>
  <si>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</si>
  <si>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</si>
  <si>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</si>
  <si>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</si>
  <si>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</si>
  <si>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</si>
  <si>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</si>
  <si>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</si>
  <si>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</si>
  <si>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</si>
  <si>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</si>
  <si>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</si>
  <si>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</si>
  <si>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</si>
  <si>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</si>
  <si>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</si>
  <si>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</si>
  <si>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</si>
  <si>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</si>
  <si>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</si>
  <si>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</si>
  <si>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</si>
  <si>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</si>
  <si>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</si>
  <si>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</si>
  <si>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</si>
  <si>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</si>
  <si>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</si>
  <si>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</si>
  <si>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</si>
  <si>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</si>
  <si>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</si>
  <si>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</si>
  <si>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</si>
  <si>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</si>
  <si>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</si>
  <si>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</si>
  <si>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</si>
  <si>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</si>
  <si>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</si>
  <si>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</si>
  <si>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</si>
  <si>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</si>
  <si>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</si>
  <si>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</si>
  <si>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</si>
  <si>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</si>
  <si>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</si>
  <si>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</si>
  <si>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</si>
  <si>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</si>
  <si>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</si>
  <si>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</si>
  <si>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</si>
  <si>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</si>
  <si>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</si>
  <si>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</si>
  <si>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</si>
  <si>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</si>
  <si>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</si>
  <si>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</si>
  <si>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</si>
  <si>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</si>
  <si>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</si>
  <si>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</si>
  <si>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</si>
  <si>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</si>
  <si>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</si>
  <si>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</si>
  <si>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</si>
  <si>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</si>
  <si>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</si>
  <si>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</si>
  <si>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</si>
  <si>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</si>
  <si>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</si>
  <si>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</si>
  <si>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</si>
  <si>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</si>
  <si>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</si>
  <si>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</si>
  <si>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</si>
  <si>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</si>
  <si>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</si>
  <si>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</si>
  <si>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</si>
  <si>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</si>
  <si>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</si>
  <si>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</si>
  <si>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</si>
  <si>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</si>
  <si>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</si>
  <si>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</si>
  <si>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</si>
  <si>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</si>
  <si>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</si>
  <si>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</si>
  <si>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</si>
  <si>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</si>
  <si>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</si>
  <si>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</si>
  <si>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</si>
  <si>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</si>
  <si>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</si>
  <si>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</si>
  <si>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</si>
  <si>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</si>
  <si>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</si>
  <si>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</si>
  <si>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</si>
  <si>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</si>
  <si>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</si>
  <si>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</si>
  <si>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</si>
  <si>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</si>
  <si>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</si>
  <si>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</si>
  <si>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</si>
  <si>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</si>
  <si>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</si>
  <si>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</si>
  <si>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</si>
  <si>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</si>
  <si>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</si>
  <si>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</si>
  <si>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</si>
  <si>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</si>
  <si>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</si>
  <si>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</si>
  <si>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</si>
  <si>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</si>
  <si>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</si>
  <si>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</si>
  <si>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</si>
  <si>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</si>
  <si>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</si>
  <si>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</si>
  <si>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</si>
  <si>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</si>
  <si>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</si>
  <si>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</si>
  <si>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</si>
  <si>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</si>
  <si>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</si>
  <si>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</si>
  <si>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</si>
  <si>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</si>
  <si>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</si>
  <si>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</si>
  <si>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</si>
  <si>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</si>
  <si>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</si>
  <si>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</si>
  <si>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</si>
  <si>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</si>
  <si>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</si>
  <si>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</si>
  <si>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</si>
  <si>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</si>
  <si>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</si>
  <si>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</si>
  <si>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</si>
  <si>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</si>
  <si>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</si>
  <si>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</si>
  <si>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</si>
  <si>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</si>
  <si>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</si>
  <si>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</si>
  <si>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</si>
  <si>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</si>
  <si>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</si>
  <si>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</si>
  <si>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</si>
  <si>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</si>
  <si>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</si>
  <si>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</si>
  <si>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</si>
  <si>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</si>
  <si>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</si>
  <si>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</si>
  <si>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</si>
  <si>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</si>
  <si>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</si>
  <si>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</si>
  <si>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</si>
  <si>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</si>
  <si>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</si>
  <si>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</si>
  <si>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</si>
  <si>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</si>
  <si>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</si>
  <si>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</si>
  <si>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</si>
  <si>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</si>
  <si>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</si>
  <si>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</si>
  <si>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</si>
  <si>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</si>
  <si>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</si>
  <si>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</si>
  <si>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</si>
  <si>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</si>
  <si>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</si>
  <si>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</si>
  <si>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</si>
  <si>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</si>
  <si>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</si>
  <si>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</si>
  <si>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</si>
  <si>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</si>
  <si>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</si>
  <si>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</si>
  <si>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</si>
  <si>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</si>
  <si>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</si>
  <si>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</si>
  <si>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</si>
  <si>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</si>
  <si>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</si>
  <si>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</si>
  <si>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</si>
  <si>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</si>
  <si>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</si>
  <si>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</si>
  <si>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</si>
  <si>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</si>
  <si>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</si>
  <si>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</si>
  <si>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</si>
  <si>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</si>
  <si>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</si>
  <si>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</si>
  <si>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</si>
  <si>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</si>
  <si>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</si>
  <si>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</si>
  <si>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</si>
  <si>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</si>
  <si>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</si>
  <si>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</si>
  <si>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</si>
  <si>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</si>
  <si>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</si>
  <si>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</si>
  <si>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</si>
  <si>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</si>
  <si>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</si>
  <si>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</si>
  <si>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</si>
  <si>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</si>
  <si>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</si>
  <si>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</si>
  <si>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</si>
  <si>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</si>
  <si>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</si>
  <si>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</si>
  <si>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</si>
  <si>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</si>
  <si>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</si>
  <si>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</si>
  <si>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</si>
  <si>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</si>
  <si>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</si>
  <si>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</si>
  <si>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</si>
  <si>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</si>
  <si>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</si>
  <si>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</si>
  <si>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</si>
  <si>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</si>
  <si>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</si>
  <si>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</si>
  <si>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</si>
  <si>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</si>
  <si>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</si>
  <si>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</si>
  <si>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</si>
  <si>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</si>
  <si>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</si>
  <si>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</si>
  <si>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</si>
  <si>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</si>
  <si>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</si>
  <si>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</si>
  <si>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</si>
  <si>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</si>
  <si>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</si>
  <si>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</si>
  <si>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</si>
  <si>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</si>
  <si>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</si>
  <si>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</si>
  <si>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</si>
  <si>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</si>
  <si>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</si>
  <si>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</si>
  <si>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</si>
  <si>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</si>
  <si>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</si>
  <si>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</si>
  <si>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</si>
  <si>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</si>
  <si>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</si>
  <si>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</si>
  <si>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</si>
  <si>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</si>
  <si>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</si>
  <si>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</si>
  <si>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</si>
  <si>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</si>
  <si>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</si>
  <si>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</si>
  <si>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</si>
  <si>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</si>
  <si>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</si>
  <si>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</si>
  <si>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</si>
  <si>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</si>
  <si>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</si>
  <si>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</si>
  <si>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</si>
  <si>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</si>
  <si>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</si>
  <si>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</si>
  <si>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</si>
  <si>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</si>
  <si>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</si>
  <si>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</si>
  <si>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</si>
  <si>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</si>
  <si>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</si>
  <si>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</si>
  <si>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</si>
  <si>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</si>
  <si>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</si>
  <si>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</si>
  <si>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</si>
  <si>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</si>
  <si>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</si>
  <si>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</si>
  <si>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</si>
  <si>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</si>
  <si>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</si>
  <si>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</si>
  <si>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</si>
  <si>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</si>
  <si>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</si>
  <si>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</si>
  <si>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</si>
  <si>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</si>
  <si>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</si>
  <si>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</si>
  <si>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</si>
  <si>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</si>
  <si>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</si>
  <si>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</si>
  <si>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</si>
  <si>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</si>
  <si>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</si>
  <si>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</si>
  <si>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</si>
  <si>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</si>
  <si>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</si>
  <si>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</si>
  <si>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</si>
  <si>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</si>
  <si>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</si>
  <si>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</si>
  <si>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</si>
  <si>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</si>
  <si>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</si>
  <si>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</si>
  <si>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</si>
  <si>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</si>
  <si>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</si>
  <si>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</si>
  <si>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</si>
  <si>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</si>
  <si>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</si>
  <si>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</si>
  <si>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2023/12/11</t>
  </si>
  <si>
    <t>11:05</t>
  </si>
  <si>
    <t>10:47</t>
  </si>
  <si>
    <t>11:27</t>
  </si>
  <si>
    <t>09:36</t>
  </si>
  <si>
    <t>10:18</t>
  </si>
  <si>
    <t>10:06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</si>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</sst>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7" zoomScaleNormal="100" zoomScaleSheetLayoutView="100" workbookViewId="0">
      <selection activeCell="D63" sqref="D6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45170</v>
      </c>
      <c r="B2" s="208"/>
      <c r="C2" s="209">
        <v>45261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348</v>
      </c>
      <c r="E4" s="226" t="s">
        <v>376</v>
      </c>
      <c r="F4" s="212" t="s">
        <v>374</v>
      </c>
      <c r="G4" s="212" t="s">
        <v>352</v>
      </c>
      <c r="H4" s="222" t="s">
        <v>353</v>
      </c>
      <c r="I4" s="212" t="s">
        <v>357</v>
      </c>
      <c r="J4" s="224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13"/>
      <c r="G5" s="213"/>
      <c r="H5" s="223"/>
      <c r="I5" s="213"/>
      <c r="J5" s="225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379</v>
      </c>
      <c r="F6" s="214" t="s">
        <v>375</v>
      </c>
      <c r="G6" s="214" t="s">
        <v>380</v>
      </c>
      <c r="H6" s="216" t="s">
        <v>355</v>
      </c>
      <c r="I6" s="214" t="s">
        <v>358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5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11.3</v>
      </c>
      <c r="E13" s="70">
        <v>11</v>
      </c>
      <c r="F13" s="70">
        <v>12.7</v>
      </c>
      <c r="G13" s="70">
        <v>8.6999999999999993</v>
      </c>
      <c r="H13" s="70">
        <v>8.6999999999999993</v>
      </c>
      <c r="I13" s="70">
        <v>7.9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6.6</v>
      </c>
      <c r="E14" s="77">
        <v>10.3</v>
      </c>
      <c r="F14" s="77">
        <v>7</v>
      </c>
      <c r="G14" s="77">
        <v>9.3000000000000007</v>
      </c>
      <c r="H14" s="77">
        <v>7.9</v>
      </c>
      <c r="I14" s="77">
        <v>11.6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0.09</v>
      </c>
      <c r="E26" s="98">
        <v>0.08</v>
      </c>
      <c r="F26" s="98">
        <v>0.14000000000000001</v>
      </c>
      <c r="G26" s="98">
        <v>0.14000000000000001</v>
      </c>
      <c r="H26" s="98">
        <v>0.24</v>
      </c>
      <c r="I26" s="98">
        <v>0.24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 t="s">
        <v>400</v>
      </c>
      <c r="I27" s="98">
        <v>0.05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402</v>
      </c>
      <c r="E30" s="96" t="s">
        <v>402</v>
      </c>
      <c r="F30" s="96" t="s">
        <v>402</v>
      </c>
      <c r="G30" s="96" t="s">
        <v>402</v>
      </c>
      <c r="H30" s="96" t="s">
        <v>402</v>
      </c>
      <c r="I30" s="96" t="s">
        <v>402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399</v>
      </c>
      <c r="E31" s="96" t="s">
        <v>399</v>
      </c>
      <c r="F31" s="96" t="s">
        <v>399</v>
      </c>
      <c r="G31" s="96" t="s">
        <v>399</v>
      </c>
      <c r="H31" s="96" t="s">
        <v>399</v>
      </c>
      <c r="I31" s="96" t="s">
        <v>399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402</v>
      </c>
      <c r="E32" s="96" t="s">
        <v>402</v>
      </c>
      <c r="F32" s="96" t="s">
        <v>402</v>
      </c>
      <c r="G32" s="96" t="s">
        <v>402</v>
      </c>
      <c r="H32" s="96" t="s">
        <v>402</v>
      </c>
      <c r="I32" s="96" t="s">
        <v>402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402</v>
      </c>
      <c r="E33" s="96" t="s">
        <v>402</v>
      </c>
      <c r="F33" s="96" t="s">
        <v>402</v>
      </c>
      <c r="G33" s="96" t="s">
        <v>402</v>
      </c>
      <c r="H33" s="96" t="s">
        <v>402</v>
      </c>
      <c r="I33" s="96" t="s">
        <v>402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402</v>
      </c>
      <c r="E34" s="96" t="s">
        <v>402</v>
      </c>
      <c r="F34" s="96" t="s">
        <v>402</v>
      </c>
      <c r="G34" s="96" t="s">
        <v>402</v>
      </c>
      <c r="H34" s="96" t="s">
        <v>402</v>
      </c>
      <c r="I34" s="96" t="s">
        <v>402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402</v>
      </c>
      <c r="E35" s="96" t="s">
        <v>402</v>
      </c>
      <c r="F35" s="96" t="s">
        <v>402</v>
      </c>
      <c r="G35" s="96" t="s">
        <v>402</v>
      </c>
      <c r="H35" s="96" t="s">
        <v>402</v>
      </c>
      <c r="I35" s="96" t="s">
        <v>402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400</v>
      </c>
      <c r="E36" s="98" t="s">
        <v>400</v>
      </c>
      <c r="F36" s="98">
        <v>0.06</v>
      </c>
      <c r="G36" s="98" t="s">
        <v>400</v>
      </c>
      <c r="H36" s="98">
        <v>0.11</v>
      </c>
      <c r="I36" s="98">
        <v>0.12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402</v>
      </c>
      <c r="E38" s="96">
        <v>1E-3</v>
      </c>
      <c r="F38" s="96">
        <v>2E-3</v>
      </c>
      <c r="G38" s="96">
        <v>7.0000000000000001E-3</v>
      </c>
      <c r="H38" s="96" t="s">
        <v>402</v>
      </c>
      <c r="I38" s="96">
        <v>2E-3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402</v>
      </c>
      <c r="E40" s="96" t="s">
        <v>402</v>
      </c>
      <c r="F40" s="96" t="s">
        <v>402</v>
      </c>
      <c r="G40" s="96" t="s">
        <v>402</v>
      </c>
      <c r="H40" s="96" t="s">
        <v>402</v>
      </c>
      <c r="I40" s="96" t="s">
        <v>402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402</v>
      </c>
      <c r="E42" s="96">
        <v>2E-3</v>
      </c>
      <c r="F42" s="96">
        <v>2E-3</v>
      </c>
      <c r="G42" s="96">
        <v>8.0000000000000002E-3</v>
      </c>
      <c r="H42" s="96" t="s">
        <v>402</v>
      </c>
      <c r="I42" s="96">
        <v>3.0000000000000001E-3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402</v>
      </c>
      <c r="E44" s="96">
        <v>1E-3</v>
      </c>
      <c r="F44" s="96" t="s">
        <v>402</v>
      </c>
      <c r="G44" s="96">
        <v>1E-3</v>
      </c>
      <c r="H44" s="96" t="s">
        <v>402</v>
      </c>
      <c r="I44" s="96">
        <v>1E-3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402</v>
      </c>
      <c r="E45" s="96" t="s">
        <v>402</v>
      </c>
      <c r="F45" s="96" t="s">
        <v>402</v>
      </c>
      <c r="G45" s="96" t="s">
        <v>402</v>
      </c>
      <c r="H45" s="96" t="s">
        <v>402</v>
      </c>
      <c r="I45" s="96" t="s">
        <v>402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3</v>
      </c>
      <c r="F53" s="70">
        <v>1.6</v>
      </c>
      <c r="G53" s="70">
        <v>1.6</v>
      </c>
      <c r="H53" s="70">
        <v>2.2000000000000002</v>
      </c>
      <c r="I53" s="70">
        <v>2.2999999999999998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0.3</v>
      </c>
      <c r="F61" s="70">
        <v>0.5</v>
      </c>
      <c r="G61" s="70">
        <v>0.7</v>
      </c>
      <c r="H61" s="70">
        <v>0.3</v>
      </c>
      <c r="I61" s="70">
        <v>0.6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7.4</v>
      </c>
      <c r="F62" s="70">
        <v>7.2</v>
      </c>
      <c r="G62" s="70">
        <v>7.2</v>
      </c>
      <c r="H62" s="70">
        <v>7.3</v>
      </c>
      <c r="I62" s="70">
        <v>7.2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>
        <v>0.9</v>
      </c>
      <c r="G65" s="70">
        <v>0.8</v>
      </c>
      <c r="H65" s="70" t="s">
        <v>404</v>
      </c>
      <c r="I65" s="70" t="s">
        <v>404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45170</v>
      </c>
      <c r="B68" s="204"/>
      <c r="C68" s="205">
        <v>45261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402</v>
      </c>
      <c r="E74" s="96" t="s">
        <v>402</v>
      </c>
      <c r="F74" s="96" t="s">
        <v>402</v>
      </c>
      <c r="G74" s="96" t="s">
        <v>402</v>
      </c>
      <c r="H74" s="96" t="s">
        <v>402</v>
      </c>
      <c r="I74" s="96" t="s">
        <v>402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406</v>
      </c>
      <c r="E75" s="96" t="s">
        <v>406</v>
      </c>
      <c r="F75" s="96" t="s">
        <v>406</v>
      </c>
      <c r="G75" s="96" t="s">
        <v>406</v>
      </c>
      <c r="H75" s="96" t="s">
        <v>406</v>
      </c>
      <c r="I75" s="96" t="s">
        <v>406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0.8</v>
      </c>
      <c r="H81" s="70">
        <v>0.8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402</v>
      </c>
      <c r="E85" s="96" t="s">
        <v>402</v>
      </c>
      <c r="F85" s="96" t="s">
        <v>402</v>
      </c>
      <c r="G85" s="96" t="s">
        <v>402</v>
      </c>
      <c r="H85" s="96" t="s">
        <v>402</v>
      </c>
      <c r="I85" s="96" t="s">
        <v>402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402</v>
      </c>
      <c r="E86" s="96" t="s">
        <v>402</v>
      </c>
      <c r="F86" s="96" t="s">
        <v>402</v>
      </c>
      <c r="G86" s="96" t="s">
        <v>402</v>
      </c>
      <c r="H86" s="96" t="s">
        <v>402</v>
      </c>
      <c r="I86" s="96" t="s">
        <v>402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>
        <v>0.6</v>
      </c>
      <c r="E87" s="70">
        <v>0.4</v>
      </c>
      <c r="F87" s="70">
        <v>1.3</v>
      </c>
      <c r="G87" s="70">
        <v>1.5</v>
      </c>
      <c r="H87" s="70">
        <v>0.6</v>
      </c>
      <c r="I87" s="70">
        <v>0.6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7.4</v>
      </c>
      <c r="F91" s="70">
        <v>7.2</v>
      </c>
      <c r="G91" s="70">
        <v>7.2</v>
      </c>
      <c r="H91" s="70">
        <v>7.3</v>
      </c>
      <c r="I91" s="70">
        <v>7.2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402</v>
      </c>
      <c r="E94" s="96" t="s">
        <v>402</v>
      </c>
      <c r="F94" s="96" t="s">
        <v>402</v>
      </c>
      <c r="G94" s="96" t="s">
        <v>402</v>
      </c>
      <c r="H94" s="96" t="s">
        <v>402</v>
      </c>
      <c r="I94" s="96" t="s">
        <v>402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2.9</v>
      </c>
      <c r="E100" s="70">
        <v>3.2</v>
      </c>
      <c r="F100" s="70">
        <v>2.5</v>
      </c>
      <c r="G100" s="70">
        <v>2.4</v>
      </c>
      <c r="H100" s="70">
        <v>4.5</v>
      </c>
      <c r="I100" s="70">
        <v>4.5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0.09</v>
      </c>
      <c r="E101" s="98">
        <v>0.08</v>
      </c>
      <c r="F101" s="98">
        <v>0.14000000000000001</v>
      </c>
      <c r="G101" s="98">
        <v>0.14000000000000001</v>
      </c>
      <c r="H101" s="98">
        <v>0.24</v>
      </c>
      <c r="I101" s="98">
        <v>0.24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45170</v>
      </c>
      <c r="B130" s="204"/>
      <c r="C130" s="205">
        <v>45261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45261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349</v>
      </c>
      <c r="E4" s="255"/>
      <c r="F4" s="258" t="s">
        <v>377</v>
      </c>
      <c r="G4" s="259"/>
      <c r="H4" s="247" t="s">
        <v>373</v>
      </c>
      <c r="I4" s="248"/>
      <c r="J4" s="247" t="s">
        <v>351</v>
      </c>
      <c r="K4" s="248"/>
      <c r="L4" s="247" t="s">
        <v>354</v>
      </c>
      <c r="M4" s="248"/>
      <c r="N4" s="247" t="s">
        <v>356</v>
      </c>
      <c r="O4" s="248"/>
      <c r="P4" s="258"/>
      <c r="Q4" s="262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49"/>
      <c r="I5" s="250"/>
      <c r="J5" s="249"/>
      <c r="K5" s="250"/>
      <c r="L5" s="249"/>
      <c r="M5" s="250"/>
      <c r="N5" s="249"/>
      <c r="O5" s="250"/>
      <c r="P5" s="260"/>
      <c r="Q5" s="263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4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5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20231211</v>
      </c>
      <c r="E9" s="59" t="str">
        <f>IF(手入力!C3="",REPLACE(D9,5,0,"/"),REPLACE(手入力!C3,5,0,"/"))</f>
        <v>2023/1211</v>
      </c>
      <c r="F9" s="58">
        <v>20231211</v>
      </c>
      <c r="G9" s="59" t="str">
        <f>IF(手入力!D3="",REPLACE(F9,5,0,"/"),REPLACE(手入力!D3,5,0,"/"))</f>
        <v>2023/1211</v>
      </c>
      <c r="H9" s="58">
        <v>20231211</v>
      </c>
      <c r="I9" s="59" t="str">
        <f>IF(手入力!E3="",REPLACE(H9,5,0,"/"),REPLACE(手入力!E3,5,0,"/"))</f>
        <v>2023/1211</v>
      </c>
      <c r="J9" s="58">
        <v>20231211</v>
      </c>
      <c r="K9" s="59" t="str">
        <f>IF(手入力!F3="",REPLACE(J9,5,0,"/"),REPLACE(手入力!F3,5,0,"/"))</f>
        <v>2023/1211</v>
      </c>
      <c r="L9" s="58">
        <v>20231211</v>
      </c>
      <c r="M9" s="59" t="str">
        <f>IF(手入力!G3="",REPLACE(L9,5,0,"/"),REPLACE(手入力!G3,5,0,"/"))</f>
        <v>2023/1211</v>
      </c>
      <c r="N9" s="58">
        <v>20231211</v>
      </c>
      <c r="O9" s="59" t="str">
        <f>IF(手入力!H3="",REPLACE(N9,5,0,"/"),REPLACE(手入力!H3,5,0,"/"))</f>
        <v>2023/1211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1105</v>
      </c>
      <c r="E10" s="67" t="str">
        <f>TEXT(D10,"0000")</f>
        <v>1105</v>
      </c>
      <c r="F10" s="68">
        <v>1047</v>
      </c>
      <c r="G10" s="67" t="str">
        <f>TEXT(F10,"0000")</f>
        <v>1047</v>
      </c>
      <c r="H10" s="68">
        <v>1127</v>
      </c>
      <c r="I10" s="67" t="str">
        <f>TEXT(H10,"0000")</f>
        <v>1127</v>
      </c>
      <c r="J10" s="68">
        <v>936</v>
      </c>
      <c r="K10" s="67" t="str">
        <f>TEXT(J10,"0000")</f>
        <v>0936</v>
      </c>
      <c r="L10" s="68">
        <v>1018</v>
      </c>
      <c r="M10" s="67" t="str">
        <f>TEXT(L10,"0000")</f>
        <v>1018</v>
      </c>
      <c r="N10" s="68">
        <v>1006</v>
      </c>
      <c r="O10" s="67" t="str">
        <f>TEXT(N10,"0000")</f>
        <v>1006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10</v>
      </c>
      <c r="F11" s="68" t="str">
        <f>IF(F$9=0,"",HLOOKUP(G11,天気タグ!$B$3:$AG$39,35))</f>
        <v>晴|曇</v>
      </c>
      <c r="G11" s="68">
        <f>IF(G9=0,"",(RIGHT(G9,2))-1)</f>
        <v>10</v>
      </c>
      <c r="H11" s="68" t="str">
        <f>IF(H$9=0,"",HLOOKUP(I11,天気タグ!$B$3:$AG$39,35))</f>
        <v>晴|曇</v>
      </c>
      <c r="I11" s="68">
        <f>IF(I9=0,"",(RIGHT(I9,2))-1)</f>
        <v>10</v>
      </c>
      <c r="J11" s="68" t="str">
        <f>IF(J$9=0,"",HLOOKUP(K11,天気タグ!$B$3:$AG$39,35))</f>
        <v>晴|曇</v>
      </c>
      <c r="K11" s="68">
        <f>IF(K9=0,"",(RIGHT(K9,2))-1)</f>
        <v>10</v>
      </c>
      <c r="L11" s="68" t="str">
        <f>IF(L$9=0,"",HLOOKUP(M11,天気タグ!$B$3:$AG$39,35))</f>
        <v>晴|曇</v>
      </c>
      <c r="M11" s="68">
        <f>IF(M9=0,"",(RIGHT(M9,2))-1)</f>
        <v>10</v>
      </c>
      <c r="N11" s="68" t="str">
        <f>IF(N$9=0,"",HLOOKUP(O11,天気タグ!$B$3:$AG$39,35))</f>
        <v>晴|曇</v>
      </c>
      <c r="O11" s="68">
        <f>IF(O9=0,"",(RIGHT(O9,2))-1)</f>
        <v>10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晴/雨</v>
      </c>
      <c r="E12" s="68">
        <f>IF(E9=0,"",RIGHT(E9,2)*1)</f>
        <v>11</v>
      </c>
      <c r="F12" s="68" t="str">
        <f>IF(F$9=0,"",HLOOKUP(G12,天気タグ!$B$3:$AG$39,35))</f>
        <v>晴/雨</v>
      </c>
      <c r="G12" s="68">
        <f>IF(G9=0,"",RIGHT(G9,2)*1)</f>
        <v>11</v>
      </c>
      <c r="H12" s="68" t="str">
        <f>IF(H$9=0,"",HLOOKUP(I12,天気タグ!$B$3:$AG$39,35))</f>
        <v>晴/雨</v>
      </c>
      <c r="I12" s="68">
        <f>IF(I9=0,"",RIGHT(I9,2)*1)</f>
        <v>11</v>
      </c>
      <c r="J12" s="68" t="str">
        <f>IF(J$9=0,"",HLOOKUP(K12,天気タグ!$B$3:$AG$39,35))</f>
        <v>晴/雨</v>
      </c>
      <c r="K12" s="68">
        <f>IF(K9=0,"",RIGHT(K9,2)*1)</f>
        <v>11</v>
      </c>
      <c r="L12" s="68" t="str">
        <f>IF(L$9=0,"",HLOOKUP(M12,天気タグ!$B$3:$AG$39,35))</f>
        <v>晴/雨</v>
      </c>
      <c r="M12" s="68">
        <f>IF(M9=0,"",RIGHT(M9,2)*1)</f>
        <v>11</v>
      </c>
      <c r="N12" s="68" t="str">
        <f>IF(N$9=0,"",HLOOKUP(O12,天気タグ!$B$3:$AG$39,35))</f>
        <v>晴/雨</v>
      </c>
      <c r="O12" s="68">
        <f>IF(O9=0,"",RIGHT(O9,2)*1)</f>
        <v>11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11.3</v>
      </c>
      <c r="E13" s="70"/>
      <c r="F13" s="70">
        <v>11</v>
      </c>
      <c r="G13" s="70"/>
      <c r="H13" s="70">
        <v>12.7</v>
      </c>
      <c r="I13" s="70"/>
      <c r="J13" s="70">
        <v>8.6999999999999993</v>
      </c>
      <c r="K13" s="70"/>
      <c r="L13" s="70">
        <v>8.6999999999999993</v>
      </c>
      <c r="M13" s="70"/>
      <c r="N13" s="70">
        <v>7.9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6.6</v>
      </c>
      <c r="E14" s="76"/>
      <c r="F14" s="77">
        <v>10.3</v>
      </c>
      <c r="G14" s="77"/>
      <c r="H14" s="77">
        <v>7</v>
      </c>
      <c r="I14" s="77"/>
      <c r="J14" s="77">
        <v>9.3000000000000007</v>
      </c>
      <c r="K14" s="77"/>
      <c r="L14" s="77">
        <v>7.9</v>
      </c>
      <c r="M14" s="77"/>
      <c r="N14" s="77">
        <v>11.6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0.08</v>
      </c>
      <c r="G26" s="98"/>
      <c r="H26" s="68">
        <v>0.14000000000000001</v>
      </c>
      <c r="I26" s="98"/>
      <c r="J26" s="68">
        <v>0.14000000000000001</v>
      </c>
      <c r="K26" s="98"/>
      <c r="L26" s="68">
        <v>0.24</v>
      </c>
      <c r="M26" s="98"/>
      <c r="N26" s="68">
        <v>0.24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0.05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0.06</v>
      </c>
      <c r="I36" s="98"/>
      <c r="J36" s="68">
        <v>0</v>
      </c>
      <c r="K36" s="98"/>
      <c r="L36" s="68">
        <v>0.11</v>
      </c>
      <c r="M36" s="98"/>
      <c r="N36" s="68">
        <v>0.12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1</v>
      </c>
      <c r="G38" s="175">
        <f t="shared" si="10"/>
        <v>1E-3</v>
      </c>
      <c r="H38" s="68">
        <v>2</v>
      </c>
      <c r="I38" s="175">
        <f t="shared" ref="I38:I40" si="11">H38/1000</f>
        <v>2E-3</v>
      </c>
      <c r="J38" s="68">
        <v>7</v>
      </c>
      <c r="K38" s="175">
        <f t="shared" si="10"/>
        <v>7.0000000000000001E-3</v>
      </c>
      <c r="L38" s="68">
        <v>0</v>
      </c>
      <c r="M38" s="175">
        <f t="shared" si="10"/>
        <v>0</v>
      </c>
      <c r="N38" s="68">
        <v>2</v>
      </c>
      <c r="O38" s="175">
        <f t="shared" si="10"/>
        <v>2E-3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0</v>
      </c>
      <c r="G40" s="175">
        <f t="shared" si="10"/>
        <v>0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2</v>
      </c>
      <c r="G42" s="67">
        <f>F42/1000</f>
        <v>2E-3</v>
      </c>
      <c r="H42" s="68">
        <v>2</v>
      </c>
      <c r="I42" s="67">
        <f>H42/1000</f>
        <v>2E-3</v>
      </c>
      <c r="J42" s="68">
        <v>8</v>
      </c>
      <c r="K42" s="67">
        <f>J42/1000</f>
        <v>8.0000000000000002E-3</v>
      </c>
      <c r="L42" s="68">
        <v>0</v>
      </c>
      <c r="M42" s="67">
        <f>L42/1000</f>
        <v>0</v>
      </c>
      <c r="N42" s="68">
        <v>3</v>
      </c>
      <c r="O42" s="67">
        <f>N42/1000</f>
        <v>3.0000000000000001E-3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1</v>
      </c>
      <c r="G44" s="175">
        <f t="shared" si="12"/>
        <v>1E-3</v>
      </c>
      <c r="H44" s="68">
        <v>0</v>
      </c>
      <c r="I44" s="175">
        <f t="shared" ref="I44:I45" si="13">H44/1000</f>
        <v>0</v>
      </c>
      <c r="J44" s="68">
        <v>1</v>
      </c>
      <c r="K44" s="175">
        <f t="shared" si="12"/>
        <v>1E-3</v>
      </c>
      <c r="L44" s="68">
        <v>0</v>
      </c>
      <c r="M44" s="175">
        <f t="shared" si="12"/>
        <v>0</v>
      </c>
      <c r="N44" s="68">
        <v>1</v>
      </c>
      <c r="O44" s="175">
        <f t="shared" si="12"/>
        <v>1E-3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3</v>
      </c>
      <c r="G53" s="70"/>
      <c r="H53" s="68">
        <v>1.6</v>
      </c>
      <c r="I53" s="70"/>
      <c r="J53" s="68">
        <v>1.6</v>
      </c>
      <c r="K53" s="70"/>
      <c r="L53" s="68">
        <v>2.2000000000000002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0.3</v>
      </c>
      <c r="G61" s="70"/>
      <c r="H61" s="68">
        <v>0.5</v>
      </c>
      <c r="I61" s="70"/>
      <c r="J61" s="68">
        <v>0.7</v>
      </c>
      <c r="K61" s="70"/>
      <c r="L61" s="68">
        <v>0.3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7.4</v>
      </c>
      <c r="G62" s="70"/>
      <c r="H62" s="68">
        <v>7.2</v>
      </c>
      <c r="I62" s="70"/>
      <c r="J62" s="68">
        <v>7.2</v>
      </c>
      <c r="K62" s="70"/>
      <c r="L62" s="68">
        <v>7.3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0.9</v>
      </c>
      <c r="I65" s="70"/>
      <c r="J65" s="68">
        <v>0.8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>
        <v>0</v>
      </c>
      <c r="E75" s="67">
        <f t="shared" si="14"/>
        <v>0</v>
      </c>
      <c r="F75" s="96">
        <v>0</v>
      </c>
      <c r="G75" s="67">
        <f t="shared" si="15"/>
        <v>0</v>
      </c>
      <c r="H75" s="96">
        <v>0</v>
      </c>
      <c r="I75" s="67">
        <f>H75/1000</f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6">
        <v>0</v>
      </c>
      <c r="O75" s="67">
        <f>N75/1000</f>
        <v>0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0.8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>
        <v>0.6</v>
      </c>
      <c r="E87" s="69"/>
      <c r="F87" s="70">
        <v>0.4</v>
      </c>
      <c r="G87" s="70"/>
      <c r="H87" s="70">
        <v>1.3</v>
      </c>
      <c r="I87" s="70"/>
      <c r="J87" s="70">
        <v>1.5</v>
      </c>
      <c r="K87" s="70"/>
      <c r="L87" s="70">
        <v>0.6</v>
      </c>
      <c r="M87" s="70"/>
      <c r="N87" s="70">
        <v>0.6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7.4</v>
      </c>
      <c r="G91" s="70"/>
      <c r="H91" s="70">
        <v>7.2</v>
      </c>
      <c r="I91" s="70"/>
      <c r="J91" s="70">
        <v>7.2</v>
      </c>
      <c r="K91" s="70"/>
      <c r="L91" s="70">
        <v>7.3</v>
      </c>
      <c r="M91" s="70"/>
      <c r="N91" s="70">
        <v>7.2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3.2</v>
      </c>
      <c r="G100" s="70"/>
      <c r="H100" s="70">
        <v>2.5</v>
      </c>
      <c r="I100" s="70"/>
      <c r="J100" s="70">
        <v>2.4</v>
      </c>
      <c r="K100" s="70"/>
      <c r="L100" s="70">
        <v>4.5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0.09</v>
      </c>
      <c r="E101" s="69"/>
      <c r="F101" s="70">
        <v>0.08</v>
      </c>
      <c r="G101" s="70"/>
      <c r="H101" s="70">
        <v>0.14000000000000001</v>
      </c>
      <c r="I101" s="70"/>
      <c r="J101" s="70">
        <v>0.14000000000000001</v>
      </c>
      <c r="K101" s="70"/>
      <c r="L101" s="70">
        <v>0.24</v>
      </c>
      <c r="M101" s="70"/>
      <c r="N101" s="70">
        <v>0.24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45261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45261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45262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45263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45264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45265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45266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45267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45268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45269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45270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45271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45272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45273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45274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45275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45276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45277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45278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45279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45280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45281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45282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45283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45284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45285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45286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45287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45288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45289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45290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45291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20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1</v>
      </c>
      <c r="AI6" s="182">
        <f>AH6*1</f>
        <v>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382</v>
      </c>
      <c r="D32" t="s">
        <v>382</v>
      </c>
      <c r="E32" t="s">
        <v>382</v>
      </c>
      <c r="F32" t="s">
        <v>383</v>
      </c>
      <c r="G32" t="s">
        <v>384</v>
      </c>
      <c r="H32" t="s">
        <v>383</v>
      </c>
      <c r="I32" t="s">
        <v>382</v>
      </c>
      <c r="J32" t="s">
        <v>383</v>
      </c>
      <c r="K32" t="s">
        <v>383</v>
      </c>
      <c r="L32" t="s">
        <v>385</v>
      </c>
      <c r="M32" t="s">
        <v>386</v>
      </c>
      <c r="N32" t="s">
        <v>387</v>
      </c>
      <c r="O32" t="s">
        <v>383</v>
      </c>
      <c r="P32" t="s">
        <v>385</v>
      </c>
      <c r="Q32" t="s">
        <v>388</v>
      </c>
      <c r="R32" t="s">
        <v>389</v>
      </c>
      <c r="S32" t="s">
        <v>382</v>
      </c>
      <c r="T32" t="s">
        <v>382</v>
      </c>
      <c r="U32" t="s">
        <v>390</v>
      </c>
      <c r="V32" t="s">
        <v>385</v>
      </c>
      <c r="W32" t="s">
        <v>385</v>
      </c>
      <c r="X32" t="s">
        <v>391</v>
      </c>
      <c r="Y32" t="s">
        <v>385</v>
      </c>
      <c r="Z32" t="s">
        <v>385</v>
      </c>
      <c r="AA32" t="s">
        <v>383</v>
      </c>
      <c r="AB32" t="s">
        <v>383</v>
      </c>
      <c r="AC32" t="s">
        <v>383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曇|晴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晴</v>
      </c>
      <c r="I37" s="2" t="str">
        <f t="shared" si="0"/>
        <v>曇|晴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晴/雨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曇|雨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曇|晴</v>
      </c>
      <c r="U37" s="2" t="str">
        <f t="shared" si="0"/>
        <v>晴/曇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晴/雪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20</v>
      </c>
      <c r="D41" s="2">
        <f>IF(D37="","",VLOOKUP(D37,変換!$B$31:$C$58,2,FALSE))</f>
        <v>20</v>
      </c>
      <c r="E41" s="2">
        <f>IF(E37="","",VLOOKUP(E37,変換!$B$31:$C$58,2,FALSE))</f>
        <v>20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1</v>
      </c>
      <c r="I41" s="2">
        <f>IF(I37="","",VLOOKUP(I37,変換!$B$31:$C$58,2,FALSE))</f>
        <v>20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6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21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20</v>
      </c>
      <c r="U41" s="2">
        <f>IF(U37="","",VLOOKUP(U37,変換!$B$31:$C$58,2,FALSE))</f>
        <v>5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7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2024-02-01T05:47:15Z</cp:lastPrinted>
  <dcterms:created xsi:type="dcterms:W3CDTF">2020-11-06T01:25:08Z</dcterms:created>
  <dcterms:modified xsi:type="dcterms:W3CDTF">2024-02-01T05:47:35Z</dcterms:modified>
</cp:coreProperties>
</file>