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0月月報\"/>
    </mc:Choice>
  </mc:AlternateContent>
  <xr:revisionPtr revIDLastSave="0" documentId="13_ncr:1_{57A61E1D-24F4-41A7-9659-223595D64D28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<sst xmlns="http://schemas.openxmlformats.org/spreadsheetml/2006/main" count="3685" uniqueCount="407">
  <si>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</si>
  <si>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</si>
  <si>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</si>
  <si>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</si>
  <si>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</si>
  <si>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</si>
  <si>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</si>
  <si>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</si>
  <si>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</si>
  <si>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</si>
  <si>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</si>
  <si>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</si>
  <si>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</si>
  <si>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</si>
  <si>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</si>
  <si>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</si>
  <si>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</si>
  <si>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</si>
  <si>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</si>
  <si>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</si>
  <si>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</si>
  <si>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</si>
  <si>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</si>
  <si>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</si>
  <si>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</si>
  <si>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</si>
  <si>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</si>
  <si>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</si>
  <si>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</si>
  <si>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</si>
  <si>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</si>
  <si>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</si>
  <si>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</si>
  <si>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</si>
  <si>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</si>
  <si>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</si>
  <si>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</si>
  <si>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</si>
  <si>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</si>
  <si>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</si>
  <si>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</si>
  <si>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</si>
  <si>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</si>
  <si>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</si>
  <si>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</si>
  <si>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</si>
  <si>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</si>
  <si>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</si>
  <si>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</si>
  <si>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</si>
  <si>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</si>
  <si>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</si>
  <si>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</si>
  <si>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</si>
  <si>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</si>
  <si>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</si>
  <si>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</si>
  <si>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</si>
  <si>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</si>
  <si>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</si>
  <si>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</si>
  <si>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</si>
  <si>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</si>
  <si>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</si>
  <si>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</si>
  <si>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</si>
  <si>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</si>
  <si>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</si>
  <si>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</si>
  <si>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</si>
  <si>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</si>
  <si>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</si>
  <si>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</si>
  <si>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</si>
  <si>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</si>
  <si>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</si>
  <si>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</si>
  <si>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</si>
  <si>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</si>
  <si>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</si>
  <si>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</si>
  <si>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</si>
  <si>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</si>
  <si>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</si>
  <si>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</si>
  <si>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</si>
  <si>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</si>
  <si>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</si>
  <si>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</si>
  <si>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</si>
  <si>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</si>
  <si>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</si>
  <si>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</si>
  <si>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</si>
  <si>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</si>
  <si>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</si>
  <si>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</si>
  <si>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</si>
  <si>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</si>
  <si>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</si>
  <si>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</si>
  <si>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</si>
  <si>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</si>
  <si>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</si>
  <si>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</si>
  <si>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</si>
  <si>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</si>
  <si>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</si>
  <si>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</si>
  <si>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</si>
  <si>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</si>
  <si>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</si>
  <si>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</si>
  <si>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</si>
  <si>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</si>
  <si>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</si>
  <si>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</si>
  <si>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</si>
  <si>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</si>
  <si>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</si>
  <si>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</si>
  <si>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</si>
  <si>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</si>
  <si>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</si>
  <si>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</si>
  <si>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</si>
  <si>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</si>
  <si>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</si>
  <si>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</si>
  <si>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</si>
  <si>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</si>
  <si>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</si>
  <si>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</si>
  <si>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</si>
  <si>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</si>
  <si>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</si>
  <si>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</si>
  <si>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</si>
  <si>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</si>
  <si>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</si>
  <si>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</si>
  <si>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</si>
  <si>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</si>
  <si>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</si>
  <si>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</si>
  <si>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</si>
  <si>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</si>
  <si>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</si>
  <si>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</si>
  <si>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</si>
  <si>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</si>
  <si>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</si>
  <si>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</si>
  <si>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</si>
  <si>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</si>
  <si>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</si>
  <si>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</si>
  <si>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</si>
  <si>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</si>
  <si>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</si>
  <si>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</si>
  <si>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</si>
  <si>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</si>
  <si>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</si>
  <si>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</si>
  <si>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</si>
  <si>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</si>
  <si>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</si>
  <si>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</si>
  <si>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</si>
  <si>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</si>
  <si>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</si>
  <si>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</si>
  <si>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</si>
  <si>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</si>
  <si>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</si>
  <si>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</si>
  <si>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</si>
  <si>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</si>
  <si>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</si>
  <si>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</si>
  <si>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</si>
  <si>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</si>
  <si>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</si>
  <si>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</si>
  <si>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</si>
  <si>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</si>
  <si>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</si>
  <si>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</si>
  <si>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</si>
  <si>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</si>
  <si>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</si>
  <si>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</si>
  <si>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</si>
  <si>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</si>
  <si>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</si>
  <si>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</si>
  <si>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</si>
  <si>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</si>
  <si>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</si>
  <si>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</si>
  <si>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</si>
  <si>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</si>
  <si>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</si>
  <si>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</si>
  <si>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</si>
  <si>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</si>
  <si>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</si>
  <si>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</si>
  <si>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</si>
  <si>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</si>
  <si>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</si>
  <si>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</si>
  <si>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</si>
  <si>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</si>
  <si>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</si>
  <si>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</si>
  <si>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</si>
  <si>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</si>
  <si>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</si>
  <si>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</si>
  <si>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</si>
  <si>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</si>
  <si>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</si>
  <si>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</si>
  <si>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</si>
  <si>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</si>
  <si>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</si>
  <si>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</si>
  <si>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</si>
  <si>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</si>
  <si>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</si>
  <si>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</si>
  <si>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</si>
  <si>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</si>
  <si>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</si>
  <si>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</si>
  <si>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</si>
  <si>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</si>
  <si>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</si>
  <si>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</si>
  <si>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</si>
  <si>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</si>
  <si>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</si>
  <si>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</si>
  <si>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</si>
  <si>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</si>
  <si>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</si>
  <si>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</si>
  <si>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</si>
  <si>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</si>
  <si>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</si>
  <si>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</si>
  <si>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</si>
  <si>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</si>
  <si>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</si>
  <si>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</si>
  <si>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</si>
  <si>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</si>
  <si>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</si>
  <si>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</si>
  <si>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</si>
  <si>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</si>
  <si>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</si>
  <si>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</si>
  <si>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</si>
  <si>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</si>
  <si>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</si>
  <si>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</si>
  <si>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</si>
  <si>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</si>
  <si>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</si>
  <si>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</si>
  <si>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</si>
  <si>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</si>
  <si>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</si>
  <si>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</si>
  <si>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</si>
  <si>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</si>
  <si>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</si>
  <si>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</si>
  <si>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</si>
  <si>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</si>
  <si>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</si>
  <si>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</si>
  <si>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</si>
  <si>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</si>
  <si>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</si>
  <si>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</si>
  <si>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</si>
  <si>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</si>
  <si>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</si>
  <si>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</si>
  <si>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</si>
  <si>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</si>
  <si>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</si>
  <si>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</si>
  <si>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</si>
  <si>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</si>
  <si>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</si>
  <si>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</si>
  <si>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</si>
  <si>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</si>
  <si>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</si>
  <si>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</si>
  <si>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</si>
  <si>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</si>
  <si>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</si>
  <si>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</si>
  <si>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</si>
  <si>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</si>
  <si>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</si>
  <si>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</si>
  <si>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</si>
  <si>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</si>
  <si>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</si>
  <si>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</si>
  <si>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</si>
  <si>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</si>
  <si>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</si>
  <si>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</si>
  <si>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</si>
  <si>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</si>
  <si>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</si>
  <si>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</si>
  <si>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</si>
  <si>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</si>
  <si>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</si>
  <si>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</si>
  <si>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</si>
  <si>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</si>
  <si>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</si>
  <si>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</si>
  <si>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</si>
  <si>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</si>
  <si>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</si>
  <si>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</si>
  <si>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</si>
  <si>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</si>
  <si>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</si>
  <si>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</si>
  <si>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</si>
  <si>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</si>
  <si>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</si>
  <si>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</si>
  <si>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</si>
  <si>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</si>
  <si>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</si>
  <si>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</si>
  <si>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</si>
  <si>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</si>
  <si>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</si>
  <si>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</si>
  <si>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</si>
  <si>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</si>
  <si>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</si>
  <si>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</si>
  <si>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</si>
  <si>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</si>
  <si>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</si>
  <si>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</si>
  <si>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</si>
  <si>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</si>
  <si>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</si>
  <si>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</si>
  <si>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</si>
  <si>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</si>
  <si>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</si>
  <si>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</si>
  <si>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</si>
  <si>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</si>
  <si>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</si>
  <si>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</si>
  <si>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</si>
  <si>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</si>
  <si>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</si>
  <si>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</si>
  <si>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</si>
  <si>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</si>
  <si>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</si>
  <si>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</si>
  <si>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</si>
  <si>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曇|雨</t>
  </si>
  <si>
    <t>晴</t>
  </si>
  <si>
    <t>晴/雨</t>
  </si>
  <si>
    <t>雨|曇</t>
  </si>
  <si>
    <t>曇/晴</t>
  </si>
  <si>
    <t>晴/曇</t>
  </si>
  <si>
    <t>曇/雨</t>
  </si>
  <si>
    <t>雪/曇</t>
  </si>
  <si>
    <t>晴|曇</t>
  </si>
  <si>
    <t>雨/晴</t>
  </si>
  <si>
    <t>2023/10/10</t>
  </si>
  <si>
    <t>10:50</t>
  </si>
  <si>
    <t>10:36</t>
  </si>
  <si>
    <t>11:14</t>
  </si>
  <si>
    <t>09:32</t>
  </si>
  <si>
    <t>10:15</t>
  </si>
  <si>
    <t>09:59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</si>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</sst>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E1" zoomScaleNormal="100" zoomScaleSheetLayoutView="100" workbookViewId="0">
      <selection activeCell="G14" sqref="G14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45108</v>
      </c>
      <c r="B2" s="236"/>
      <c r="C2" s="237">
        <v>45200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382</v>
      </c>
      <c r="E11" s="68" t="s">
        <v>382</v>
      </c>
      <c r="F11" s="68" t="s">
        <v>382</v>
      </c>
      <c r="G11" s="68" t="s">
        <v>382</v>
      </c>
      <c r="H11" s="68" t="s">
        <v>382</v>
      </c>
      <c r="I11" s="68" t="s">
        <v>382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389</v>
      </c>
      <c r="E12" s="68" t="s">
        <v>389</v>
      </c>
      <c r="F12" s="68" t="s">
        <v>389</v>
      </c>
      <c r="G12" s="68" t="s">
        <v>389</v>
      </c>
      <c r="H12" s="68" t="s">
        <v>389</v>
      </c>
      <c r="I12" s="68" t="s">
        <v>389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18</v>
      </c>
      <c r="E13" s="70">
        <v>20.8</v>
      </c>
      <c r="F13" s="70">
        <v>17.8</v>
      </c>
      <c r="G13" s="70">
        <v>19.8</v>
      </c>
      <c r="H13" s="70">
        <v>17.5</v>
      </c>
      <c r="I13" s="70">
        <v>21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17.399999999999999</v>
      </c>
      <c r="E14" s="77">
        <v>22.7</v>
      </c>
      <c r="F14" s="77">
        <v>16.600000000000001</v>
      </c>
      <c r="G14" s="77">
        <v>20.399999999999999</v>
      </c>
      <c r="H14" s="77">
        <v>15.1</v>
      </c>
      <c r="I14" s="77">
        <v>21.9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399</v>
      </c>
      <c r="E19" s="94" t="s">
        <v>399</v>
      </c>
      <c r="F19" s="94" t="s">
        <v>399</v>
      </c>
      <c r="G19" s="94" t="s">
        <v>399</v>
      </c>
      <c r="H19" s="94" t="s">
        <v>399</v>
      </c>
      <c r="I19" s="94" t="s">
        <v>399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400</v>
      </c>
      <c r="E24" s="96" t="s">
        <v>400</v>
      </c>
      <c r="F24" s="96" t="s">
        <v>400</v>
      </c>
      <c r="G24" s="96" t="s">
        <v>400</v>
      </c>
      <c r="H24" s="96" t="s">
        <v>400</v>
      </c>
      <c r="I24" s="96" t="s">
        <v>400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0.08</v>
      </c>
      <c r="E26" s="98">
        <v>0.1</v>
      </c>
      <c r="F26" s="98">
        <v>0.16</v>
      </c>
      <c r="G26" s="98">
        <v>0.18</v>
      </c>
      <c r="H26" s="98">
        <v>0.25</v>
      </c>
      <c r="I26" s="98">
        <v>0.28000000000000003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402</v>
      </c>
      <c r="E27" s="98" t="s">
        <v>402</v>
      </c>
      <c r="F27" s="98" t="s">
        <v>402</v>
      </c>
      <c r="G27" s="98" t="s">
        <v>402</v>
      </c>
      <c r="H27" s="98">
        <v>7.0000000000000007E-2</v>
      </c>
      <c r="I27" s="98" t="s">
        <v>402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0.08</v>
      </c>
      <c r="E36" s="98">
        <v>7.0000000000000007E-2</v>
      </c>
      <c r="F36" s="98">
        <v>0.15</v>
      </c>
      <c r="G36" s="98">
        <v>0.14000000000000001</v>
      </c>
      <c r="H36" s="98">
        <v>0.16</v>
      </c>
      <c r="I36" s="98">
        <v>0.16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403</v>
      </c>
      <c r="G37" s="96" t="s">
        <v>403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>
        <v>4.0000000000000001E-3</v>
      </c>
      <c r="G39" s="96">
        <v>8.9999999999999993E-3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>
        <v>4.0000000000000001E-3</v>
      </c>
      <c r="G43" s="96">
        <v>1.4999999999999999E-2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>
        <v>3</v>
      </c>
      <c r="E51" s="70">
        <v>3</v>
      </c>
      <c r="F51" s="70">
        <v>9.4</v>
      </c>
      <c r="G51" s="70">
        <v>5.9</v>
      </c>
      <c r="H51" s="70">
        <v>3.7</v>
      </c>
      <c r="I51" s="70">
        <v>3.8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3.1</v>
      </c>
      <c r="E53" s="70">
        <v>3.1</v>
      </c>
      <c r="F53" s="70">
        <v>6.6</v>
      </c>
      <c r="G53" s="70">
        <v>4.5</v>
      </c>
      <c r="H53" s="70">
        <v>2.7</v>
      </c>
      <c r="I53" s="70">
        <v>2.5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>
        <v>4.9337748999999995</v>
      </c>
      <c r="E54" s="70">
        <v>8.7018882000000009</v>
      </c>
      <c r="F54" s="70">
        <v>4.3180572000000002</v>
      </c>
      <c r="G54" s="70">
        <v>5.3111613999999996</v>
      </c>
      <c r="H54" s="70">
        <v>11.6327585</v>
      </c>
      <c r="I54" s="70">
        <v>11.655169300000001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0.5</v>
      </c>
      <c r="E61" s="70">
        <v>0.5</v>
      </c>
      <c r="F61" s="70">
        <v>0.6</v>
      </c>
      <c r="G61" s="70">
        <v>0.7</v>
      </c>
      <c r="H61" s="70">
        <v>0.7</v>
      </c>
      <c r="I61" s="70">
        <v>0.7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7.7</v>
      </c>
      <c r="E62" s="70">
        <v>7.4</v>
      </c>
      <c r="F62" s="70">
        <v>7.4</v>
      </c>
      <c r="G62" s="70">
        <v>7.8</v>
      </c>
      <c r="H62" s="70">
        <v>7.4</v>
      </c>
      <c r="I62" s="70">
        <v>7.3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405</v>
      </c>
      <c r="E65" s="70">
        <v>0.6</v>
      </c>
      <c r="F65" s="70">
        <v>1.3</v>
      </c>
      <c r="G65" s="70">
        <v>0.8</v>
      </c>
      <c r="H65" s="70" t="s">
        <v>405</v>
      </c>
      <c r="I65" s="70" t="s">
        <v>405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45108</v>
      </c>
      <c r="B68" s="232"/>
      <c r="C68" s="233">
        <v>45200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0.8</v>
      </c>
      <c r="H81" s="70">
        <v>0.6</v>
      </c>
      <c r="I81" s="70">
        <v>0.5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>
        <v>4.9337748999999995</v>
      </c>
      <c r="E82" s="70">
        <v>8.7018882000000009</v>
      </c>
      <c r="F82" s="70">
        <v>4.3180572000000002</v>
      </c>
      <c r="G82" s="70">
        <v>5.3111613999999996</v>
      </c>
      <c r="H82" s="70">
        <v>11.6327585</v>
      </c>
      <c r="I82" s="70">
        <v>11.655169300000001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7.7</v>
      </c>
      <c r="E91" s="70">
        <v>7.4</v>
      </c>
      <c r="F91" s="70">
        <v>7.4</v>
      </c>
      <c r="G91" s="70">
        <v>7.8</v>
      </c>
      <c r="H91" s="70">
        <v>7.4</v>
      </c>
      <c r="I91" s="70">
        <v>7.3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3</v>
      </c>
      <c r="E100" s="70">
        <v>3.8</v>
      </c>
      <c r="F100" s="70">
        <v>6</v>
      </c>
      <c r="G100" s="70">
        <v>4.5999999999999996</v>
      </c>
      <c r="H100" s="70">
        <v>4.8</v>
      </c>
      <c r="I100" s="70">
        <v>4.9000000000000004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>
        <v>0.08</v>
      </c>
      <c r="E101" s="98">
        <v>0.1</v>
      </c>
      <c r="F101" s="98">
        <v>0.16</v>
      </c>
      <c r="G101" s="98">
        <v>0.18</v>
      </c>
      <c r="H101" s="98">
        <v>0.25</v>
      </c>
      <c r="I101" s="98">
        <v>0.28000000000000003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45108</v>
      </c>
      <c r="B130" s="232"/>
      <c r="C130" s="233">
        <v>45200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M6:M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17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1</v>
      </c>
      <c r="AI6" s="182">
        <f>AH6*1</f>
        <v>1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382</v>
      </c>
      <c r="D35" s="1" t="s">
        <v>383</v>
      </c>
      <c r="E35" s="1" t="s">
        <v>384</v>
      </c>
      <c r="F35" s="1" t="s">
        <v>385</v>
      </c>
      <c r="G35" s="1" t="s">
        <v>386</v>
      </c>
      <c r="H35" s="1" t="s">
        <v>383</v>
      </c>
      <c r="I35" s="1" t="s">
        <v>387</v>
      </c>
      <c r="J35" s="1" t="s">
        <v>388</v>
      </c>
      <c r="K35" s="1" t="s">
        <v>382</v>
      </c>
      <c r="L35" s="1" t="s">
        <v>389</v>
      </c>
      <c r="M35" s="1" t="s">
        <v>390</v>
      </c>
      <c r="N35" s="1" t="s">
        <v>383</v>
      </c>
      <c r="O35" s="1" t="s">
        <v>383</v>
      </c>
      <c r="P35" s="1" t="s">
        <v>388</v>
      </c>
      <c r="Q35" s="1" t="s">
        <v>391</v>
      </c>
      <c r="R35" s="1" t="s">
        <v>383</v>
      </c>
      <c r="S35" s="1" t="s">
        <v>383</v>
      </c>
      <c r="T35" s="1" t="s">
        <v>383</v>
      </c>
      <c r="U35" s="1" t="s">
        <v>383</v>
      </c>
      <c r="V35" s="1" t="s">
        <v>384</v>
      </c>
      <c r="W35" s="1" t="s">
        <v>390</v>
      </c>
      <c r="X35" s="1" t="s">
        <v>383</v>
      </c>
      <c r="Y35" s="1" t="s">
        <v>383</v>
      </c>
      <c r="Z35" s="1" t="s">
        <v>383</v>
      </c>
      <c r="AA35" s="1" t="s">
        <v>383</v>
      </c>
      <c r="AB35" s="1" t="s">
        <v>383</v>
      </c>
      <c r="AC35" s="1" t="s">
        <v>382</v>
      </c>
      <c r="AD35" s="1" t="s">
        <v>390</v>
      </c>
      <c r="AE35" s="1" t="s">
        <v>383</v>
      </c>
      <c r="AF35" s="1" t="s">
        <v>383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晴/雨</v>
      </c>
      <c r="F37" s="2" t="str">
        <f t="shared" si="0"/>
        <v>雨|曇</v>
      </c>
      <c r="G37" s="2" t="str">
        <f t="shared" si="0"/>
        <v>曇/晴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曇/雨</v>
      </c>
      <c r="K37" s="2" t="str">
        <f t="shared" si="0"/>
        <v>曇|雨</v>
      </c>
      <c r="L37" s="2" t="str">
        <f t="shared" si="0"/>
        <v>雪/曇</v>
      </c>
      <c r="M37" s="2" t="str">
        <f t="shared" si="0"/>
        <v>晴|曇</v>
      </c>
      <c r="N37" s="2" t="str">
        <f t="shared" si="0"/>
        <v>晴</v>
      </c>
      <c r="O37" s="2" t="str">
        <f t="shared" si="0"/>
        <v>晴</v>
      </c>
      <c r="P37" s="2" t="str">
        <f t="shared" si="0"/>
        <v>曇/雨</v>
      </c>
      <c r="Q37" s="2" t="str">
        <f t="shared" si="0"/>
        <v>雨/晴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晴/雨</v>
      </c>
      <c r="W37" s="2" t="str">
        <f t="shared" si="0"/>
        <v>晴|曇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曇|雨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21</v>
      </c>
      <c r="D41" s="2">
        <f>IF(D37="","",VLOOKUP(D37,変換!$B$31:$C$58,2,FALSE))</f>
        <v>1</v>
      </c>
      <c r="E41" s="2">
        <f>IF(E37="","",VLOOKUP(E37,変換!$B$31:$C$58,2,FALSE))</f>
        <v>6</v>
      </c>
      <c r="F41" s="2">
        <f>IF(F37="","",VLOOKUP(F37,変換!$B$31:$C$58,2,FALSE))</f>
        <v>24</v>
      </c>
      <c r="G41" s="2">
        <f>IF(G37="","",VLOOKUP(G37,変換!$B$31:$C$58,2,FALSE))</f>
        <v>8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9</v>
      </c>
      <c r="K41" s="2">
        <f>IF(K37="","",VLOOKUP(K37,変換!$B$31:$C$58,2,FALSE))</f>
        <v>21</v>
      </c>
      <c r="L41" s="2">
        <f>IF(L37="","",VLOOKUP(L37,変換!$B$31:$C$58,2,FALSE))</f>
        <v>15</v>
      </c>
      <c r="M41" s="2">
        <f>IF(M37="","",VLOOKUP(M37,変換!$B$31:$C$58,2,FALSE))</f>
        <v>17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9</v>
      </c>
      <c r="Q41" s="2">
        <f>IF(Q37="","",VLOOKUP(Q37,変換!$B$31:$C$58,2,FALSE))</f>
        <v>11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6</v>
      </c>
      <c r="W41" s="2">
        <f>IF(W37="","",VLOOKUP(W37,変換!$B$31:$C$58,2,FALSE))</f>
        <v>17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21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45200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20231010</v>
      </c>
      <c r="E9" s="59" t="str">
        <f>IF(手入力!C3="",REPLACE(D9,5,0,"/"),REPLACE(手入力!C3,5,0,"/"))</f>
        <v>2023/1010</v>
      </c>
      <c r="F9" s="58">
        <v>20231010</v>
      </c>
      <c r="G9" s="59" t="str">
        <f>IF(手入力!D3="",REPLACE(F9,5,0,"/"),REPLACE(手入力!D3,5,0,"/"))</f>
        <v>2023/1010</v>
      </c>
      <c r="H9" s="58">
        <v>20231010</v>
      </c>
      <c r="I9" s="59" t="str">
        <f>IF(手入力!E3="",REPLACE(H9,5,0,"/"),REPLACE(手入力!E3,5,0,"/"))</f>
        <v>2023/1010</v>
      </c>
      <c r="J9" s="58">
        <v>20231010</v>
      </c>
      <c r="K9" s="59" t="str">
        <f>IF(手入力!F3="",REPLACE(J9,5,0,"/"),REPLACE(手入力!F3,5,0,"/"))</f>
        <v>2023/1010</v>
      </c>
      <c r="L9" s="58">
        <v>20231010</v>
      </c>
      <c r="M9" s="59" t="str">
        <f>IF(手入力!G3="",REPLACE(L9,5,0,"/"),REPLACE(手入力!G3,5,0,"/"))</f>
        <v>2023/1010</v>
      </c>
      <c r="N9" s="58">
        <v>20231010</v>
      </c>
      <c r="O9" s="59" t="str">
        <f>IF(手入力!H3="",REPLACE(N9,5,0,"/"),REPLACE(手入力!H3,5,0,"/"))</f>
        <v>2023/1010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1050</v>
      </c>
      <c r="E10" s="67" t="str">
        <f>TEXT(D10,"0000")</f>
        <v>1050</v>
      </c>
      <c r="F10" s="68">
        <v>1036</v>
      </c>
      <c r="G10" s="67" t="str">
        <f>TEXT(F10,"0000")</f>
        <v>1036</v>
      </c>
      <c r="H10" s="68">
        <v>1114</v>
      </c>
      <c r="I10" s="67" t="str">
        <f>TEXT(H10,"0000")</f>
        <v>1114</v>
      </c>
      <c r="J10" s="68">
        <v>932</v>
      </c>
      <c r="K10" s="67" t="str">
        <f>TEXT(J10,"0000")</f>
        <v>0932</v>
      </c>
      <c r="L10" s="68">
        <v>1015</v>
      </c>
      <c r="M10" s="67" t="str">
        <f>TEXT(L10,"0000")</f>
        <v>1015</v>
      </c>
      <c r="N10" s="68">
        <v>959</v>
      </c>
      <c r="O10" s="67" t="str">
        <f>TEXT(N10,"0000")</f>
        <v>0959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9</v>
      </c>
      <c r="F11" s="68" t="str">
        <f>IF(F$9=0,"",HLOOKUP(G11,天気タグ!$B$3:$AG$39,35))</f>
        <v>曇|雨</v>
      </c>
      <c r="G11" s="68">
        <f>IF(G9=0,"",(RIGHT(G9,2))-1)</f>
        <v>9</v>
      </c>
      <c r="H11" s="68" t="str">
        <f>IF(H$9=0,"",HLOOKUP(I11,天気タグ!$B$3:$AG$39,35))</f>
        <v>曇|雨</v>
      </c>
      <c r="I11" s="68">
        <f>IF(I9=0,"",(RIGHT(I9,2))-1)</f>
        <v>9</v>
      </c>
      <c r="J11" s="68" t="str">
        <f>IF(J$9=0,"",HLOOKUP(K11,天気タグ!$B$3:$AG$39,35))</f>
        <v>曇|雨</v>
      </c>
      <c r="K11" s="68">
        <f>IF(K9=0,"",(RIGHT(K9,2))-1)</f>
        <v>9</v>
      </c>
      <c r="L11" s="68" t="str">
        <f>IF(L$9=0,"",HLOOKUP(M11,天気タグ!$B$3:$AG$39,35))</f>
        <v>曇|雨</v>
      </c>
      <c r="M11" s="68">
        <f>IF(M9=0,"",(RIGHT(M9,2))-1)</f>
        <v>9</v>
      </c>
      <c r="N11" s="68" t="str">
        <f>IF(N$9=0,"",HLOOKUP(O11,天気タグ!$B$3:$AG$39,35))</f>
        <v>曇|雨</v>
      </c>
      <c r="O11" s="68">
        <f>IF(O9=0,"",(RIGHT(O9,2))-1)</f>
        <v>9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雪/曇</v>
      </c>
      <c r="E12" s="68">
        <f>IF(E9=0,"",RIGHT(E9,2)*1)</f>
        <v>10</v>
      </c>
      <c r="F12" s="68" t="str">
        <f>IF(F$9=0,"",HLOOKUP(G12,天気タグ!$B$3:$AG$39,35))</f>
        <v>雪/曇</v>
      </c>
      <c r="G12" s="68">
        <f>IF(G9=0,"",RIGHT(G9,2)*1)</f>
        <v>10</v>
      </c>
      <c r="H12" s="68" t="str">
        <f>IF(H$9=0,"",HLOOKUP(I12,天気タグ!$B$3:$AG$39,35))</f>
        <v>雪/曇</v>
      </c>
      <c r="I12" s="68">
        <f>IF(I9=0,"",RIGHT(I9,2)*1)</f>
        <v>10</v>
      </c>
      <c r="J12" s="68" t="str">
        <f>IF(J$9=0,"",HLOOKUP(K12,天気タグ!$B$3:$AG$39,35))</f>
        <v>雪/曇</v>
      </c>
      <c r="K12" s="68">
        <f>IF(K9=0,"",RIGHT(K9,2)*1)</f>
        <v>10</v>
      </c>
      <c r="L12" s="68" t="str">
        <f>IF(L$9=0,"",HLOOKUP(M12,天気タグ!$B$3:$AG$39,35))</f>
        <v>雪/曇</v>
      </c>
      <c r="M12" s="68">
        <f>IF(M9=0,"",RIGHT(M9,2)*1)</f>
        <v>10</v>
      </c>
      <c r="N12" s="68" t="str">
        <f>IF(N$9=0,"",HLOOKUP(O12,天気タグ!$B$3:$AG$39,35))</f>
        <v>雪/曇</v>
      </c>
      <c r="O12" s="68">
        <f>IF(O9=0,"",RIGHT(O9,2)*1)</f>
        <v>10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18</v>
      </c>
      <c r="E13" s="70"/>
      <c r="F13" s="70">
        <v>20.8</v>
      </c>
      <c r="G13" s="70"/>
      <c r="H13" s="70">
        <v>17.8</v>
      </c>
      <c r="I13" s="70"/>
      <c r="J13" s="70">
        <v>198</v>
      </c>
      <c r="K13" s="70"/>
      <c r="L13" s="70">
        <v>17.5</v>
      </c>
      <c r="M13" s="70"/>
      <c r="N13" s="70">
        <v>21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17.399999999999999</v>
      </c>
      <c r="E14" s="76"/>
      <c r="F14" s="77">
        <v>22.7</v>
      </c>
      <c r="G14" s="77"/>
      <c r="H14" s="77">
        <v>16.600000000000001</v>
      </c>
      <c r="I14" s="77"/>
      <c r="J14" s="77">
        <v>20.399999999999999</v>
      </c>
      <c r="K14" s="77"/>
      <c r="L14" s="77">
        <v>15.1</v>
      </c>
      <c r="M14" s="77"/>
      <c r="N14" s="77">
        <v>21.9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94">
        <v>0</v>
      </c>
      <c r="G19" s="67">
        <f t="shared" ref="G19:G23" si="2">F19/1000</f>
        <v>0</v>
      </c>
      <c r="H19" s="68">
        <v>0</v>
      </c>
      <c r="I19" s="67">
        <f t="shared" ref="I19:I23" si="3">H19/1000</f>
        <v>0</v>
      </c>
      <c r="J19" s="68">
        <v>0</v>
      </c>
      <c r="K19" s="67">
        <f t="shared" ref="K19:Y23" si="4">J19/1000</f>
        <v>0</v>
      </c>
      <c r="L19" s="68">
        <v>0</v>
      </c>
      <c r="M19" s="67">
        <f t="shared" si="4"/>
        <v>0</v>
      </c>
      <c r="N19" s="68">
        <v>0</v>
      </c>
      <c r="O19" s="67">
        <f t="shared" si="4"/>
        <v>0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0.08</v>
      </c>
      <c r="E26" s="98"/>
      <c r="F26" s="98">
        <v>0.1</v>
      </c>
      <c r="G26" s="98"/>
      <c r="H26" s="68">
        <v>0.16</v>
      </c>
      <c r="I26" s="98"/>
      <c r="J26" s="68">
        <v>0.18</v>
      </c>
      <c r="K26" s="98"/>
      <c r="L26" s="68">
        <v>0.25</v>
      </c>
      <c r="M26" s="98"/>
      <c r="N26" s="68">
        <v>0.28000000000000003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7.0000000000000007E-2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0.08</v>
      </c>
      <c r="E36" s="98"/>
      <c r="F36" s="98">
        <v>7.0000000000000007E-2</v>
      </c>
      <c r="G36" s="98"/>
      <c r="H36" s="68">
        <v>0.15</v>
      </c>
      <c r="I36" s="98"/>
      <c r="J36" s="68">
        <v>0.14000000000000001</v>
      </c>
      <c r="K36" s="98"/>
      <c r="L36" s="68">
        <v>0.16</v>
      </c>
      <c r="M36" s="98"/>
      <c r="N36" s="68">
        <v>0.16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4.0000000000000001E-3</v>
      </c>
      <c r="I39" s="96"/>
      <c r="J39" s="68">
        <v>8.9999999999999993E-3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4.0000000000000001E-3</v>
      </c>
      <c r="I43" s="96"/>
      <c r="J43" s="68">
        <v>1.4999999999999999E-2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3</v>
      </c>
      <c r="E51" s="70"/>
      <c r="F51" s="70">
        <v>3</v>
      </c>
      <c r="G51" s="70"/>
      <c r="H51" s="68">
        <v>9.4</v>
      </c>
      <c r="I51" s="70"/>
      <c r="J51" s="68">
        <v>5.9</v>
      </c>
      <c r="K51" s="70"/>
      <c r="L51" s="68">
        <v>3.7</v>
      </c>
      <c r="M51" s="70"/>
      <c r="N51" s="68">
        <v>3.8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3.1</v>
      </c>
      <c r="E53" s="70"/>
      <c r="F53" s="70">
        <v>3.1</v>
      </c>
      <c r="G53" s="70"/>
      <c r="H53" s="68">
        <v>6.6</v>
      </c>
      <c r="I53" s="70"/>
      <c r="J53" s="68">
        <v>4.5</v>
      </c>
      <c r="K53" s="70"/>
      <c r="L53" s="68">
        <v>2.7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4.9337748999999995</v>
      </c>
      <c r="E54" s="70"/>
      <c r="F54" s="70">
        <v>8.7018882000000009</v>
      </c>
      <c r="G54" s="70"/>
      <c r="H54" s="68">
        <v>4.3180572000000002</v>
      </c>
      <c r="I54" s="70"/>
      <c r="J54" s="68">
        <v>5.3111613999999996</v>
      </c>
      <c r="K54" s="70"/>
      <c r="L54" s="68">
        <v>11.6327585</v>
      </c>
      <c r="M54" s="70"/>
      <c r="N54" s="68">
        <v>11.655169300000001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0.5</v>
      </c>
      <c r="E61" s="70"/>
      <c r="F61" s="70">
        <v>0.5</v>
      </c>
      <c r="G61" s="70"/>
      <c r="H61" s="68">
        <v>0.6</v>
      </c>
      <c r="I61" s="70"/>
      <c r="J61" s="68">
        <v>0.7</v>
      </c>
      <c r="K61" s="70"/>
      <c r="L61" s="68">
        <v>0.7</v>
      </c>
      <c r="M61" s="70"/>
      <c r="N61" s="68">
        <v>0.7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7.7</v>
      </c>
      <c r="E62" s="70"/>
      <c r="F62" s="70">
        <v>7.4</v>
      </c>
      <c r="G62" s="70"/>
      <c r="H62" s="68">
        <v>7.4</v>
      </c>
      <c r="I62" s="70"/>
      <c r="J62" s="68">
        <v>7.8</v>
      </c>
      <c r="K62" s="70"/>
      <c r="L62" s="68">
        <v>7.4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0.6</v>
      </c>
      <c r="G65" s="70"/>
      <c r="H65" s="68">
        <v>1.3</v>
      </c>
      <c r="I65" s="70"/>
      <c r="J65" s="68">
        <v>0.8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70">
        <v>1</v>
      </c>
      <c r="I81" s="70"/>
      <c r="J81" s="70">
        <v>0.8</v>
      </c>
      <c r="K81" s="70"/>
      <c r="L81" s="70">
        <v>0.6</v>
      </c>
      <c r="M81" s="70"/>
      <c r="N81" s="70">
        <v>0.5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4.9337748999999995</v>
      </c>
      <c r="E82" s="69"/>
      <c r="F82" s="70">
        <v>8.7018882000000009</v>
      </c>
      <c r="G82" s="70"/>
      <c r="H82" s="70">
        <v>4.3180572000000002</v>
      </c>
      <c r="I82" s="70"/>
      <c r="J82" s="70">
        <v>5.3111613999999996</v>
      </c>
      <c r="K82" s="70"/>
      <c r="L82" s="70">
        <v>11.6327585</v>
      </c>
      <c r="M82" s="70"/>
      <c r="N82" s="70">
        <v>11.655169300000001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7.7</v>
      </c>
      <c r="E91" s="69"/>
      <c r="F91" s="70">
        <v>7.4</v>
      </c>
      <c r="G91" s="70"/>
      <c r="H91" s="70">
        <v>7.4</v>
      </c>
      <c r="I91" s="70"/>
      <c r="J91" s="70">
        <v>7.8</v>
      </c>
      <c r="K91" s="70"/>
      <c r="L91" s="70">
        <v>7.4</v>
      </c>
      <c r="M91" s="70"/>
      <c r="N91" s="70">
        <v>7.3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0</v>
      </c>
      <c r="M93" s="68"/>
      <c r="N93" s="68">
        <v>0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3.8</v>
      </c>
      <c r="G100" s="70"/>
      <c r="H100" s="70">
        <v>6</v>
      </c>
      <c r="I100" s="70"/>
      <c r="J100" s="70">
        <v>4.5999999999999996</v>
      </c>
      <c r="K100" s="70"/>
      <c r="L100" s="70">
        <v>4.8</v>
      </c>
      <c r="M100" s="70"/>
      <c r="N100" s="70">
        <v>4.9000000000000004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0.08</v>
      </c>
      <c r="E101" s="69"/>
      <c r="F101" s="70">
        <v>0.1</v>
      </c>
      <c r="G101" s="70"/>
      <c r="H101" s="70">
        <v>0.16</v>
      </c>
      <c r="I101" s="70"/>
      <c r="J101" s="70">
        <v>0.18</v>
      </c>
      <c r="K101" s="70"/>
      <c r="L101" s="70">
        <v>0.25</v>
      </c>
      <c r="M101" s="70"/>
      <c r="N101" s="70">
        <v>0.28000000000000003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45200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45200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45201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45202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45203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45204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45205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45206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45207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45208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45209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45210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45211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45212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45213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45214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45215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45216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45217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45218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45219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45220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45221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45222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45223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45224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45225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45226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45227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45228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45229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45230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2024-01-10T05:53:26Z</cp:lastPrinted>
  <dcterms:created xsi:type="dcterms:W3CDTF">2020-11-06T01:25:08Z</dcterms:created>
  <dcterms:modified xsi:type="dcterms:W3CDTF">2024-01-22T02:58:14Z</dcterms:modified>
</cp:coreProperties>
</file>