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8月月報\"/>
    </mc:Choice>
  </mc:AlternateContent>
  <xr:revisionPtr revIDLastSave="0" documentId="13_ncr:1_{8ED6ACFB-44E8-4145-A86F-93DB324058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<sst xmlns="http://schemas.openxmlformats.org/spreadsheetml/2006/main" count="3661" uniqueCount="411">
  <si>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</si>
  <si>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</si>
  <si>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</si>
  <si>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</si>
  <si>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</si>
  <si>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</si>
  <si>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</si>
  <si>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</si>
  <si>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</si>
  <si>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</si>
  <si>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</si>
  <si>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</si>
  <si>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</si>
  <si>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</si>
  <si>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</si>
  <si>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</si>
  <si>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</si>
  <si>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</si>
  <si>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</si>
  <si>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</si>
  <si>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</si>
  <si>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</si>
  <si>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</si>
  <si>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</si>
  <si>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</si>
  <si>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</si>
  <si>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</si>
  <si>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</si>
  <si>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</si>
  <si>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</si>
  <si>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</si>
  <si>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</si>
  <si>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</si>
  <si>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</si>
  <si>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</si>
  <si>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</si>
  <si>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</si>
  <si>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</si>
  <si>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</si>
  <si>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</si>
  <si>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</si>
  <si>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</si>
  <si>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</si>
  <si>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</si>
  <si>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</si>
  <si>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</si>
  <si>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</si>
  <si>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</si>
  <si>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</si>
  <si>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</si>
  <si>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</si>
  <si>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</si>
  <si>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</si>
  <si>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</si>
  <si>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</si>
  <si>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</si>
  <si>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</si>
  <si>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</si>
  <si>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</si>
  <si>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</si>
  <si>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</si>
  <si>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</si>
  <si>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</si>
  <si>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</si>
  <si>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</si>
  <si>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</si>
  <si>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</si>
  <si>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</si>
  <si>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</si>
  <si>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</si>
  <si>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</si>
  <si>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</si>
  <si>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</si>
  <si>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</si>
  <si>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</si>
  <si>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</si>
  <si>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</si>
  <si>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</si>
  <si>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</si>
  <si>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</si>
  <si>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</si>
  <si>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</si>
  <si>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</si>
  <si>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</si>
  <si>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</si>
  <si>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</si>
  <si>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</si>
  <si>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</si>
  <si>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</si>
  <si>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</si>
  <si>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</si>
  <si>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</si>
  <si>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</si>
  <si>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</si>
  <si>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</si>
  <si>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</si>
  <si>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</si>
  <si>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</si>
  <si>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</si>
  <si>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</si>
  <si>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</si>
  <si>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</si>
  <si>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</si>
  <si>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</si>
  <si>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</si>
  <si>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</si>
  <si>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</si>
  <si>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</si>
  <si>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</si>
  <si>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</si>
  <si>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</si>
  <si>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</si>
  <si>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</si>
  <si>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</si>
  <si>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</si>
  <si>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</si>
  <si>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</si>
  <si>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</si>
  <si>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</si>
  <si>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</si>
  <si>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</si>
  <si>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</si>
  <si>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</si>
  <si>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</si>
  <si>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</si>
  <si>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</si>
  <si>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</si>
  <si>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</si>
  <si>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</si>
  <si>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</si>
  <si>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</si>
  <si>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</si>
  <si>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</si>
  <si>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</si>
  <si>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</si>
  <si>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</si>
  <si>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</si>
  <si>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</si>
  <si>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</si>
  <si>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</si>
  <si>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</si>
  <si>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</si>
  <si>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</si>
  <si>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</si>
  <si>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</si>
  <si>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</si>
  <si>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</si>
  <si>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</si>
  <si>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</si>
  <si>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</si>
  <si>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</si>
  <si>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</si>
  <si>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</si>
  <si>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</si>
  <si>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</si>
  <si>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</si>
  <si>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</si>
  <si>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</si>
  <si>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</si>
  <si>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</si>
  <si>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</si>
  <si>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</si>
  <si>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</si>
  <si>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</si>
  <si>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</si>
  <si>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</si>
  <si>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</si>
  <si>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</si>
  <si>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</si>
  <si>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</si>
  <si>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</si>
  <si>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</si>
  <si>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</si>
  <si>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</si>
  <si>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</si>
  <si>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</si>
  <si>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</si>
  <si>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</si>
  <si>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</si>
  <si>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</si>
  <si>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</si>
  <si>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</si>
  <si>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</si>
  <si>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</si>
  <si>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</si>
  <si>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</si>
  <si>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</si>
  <si>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</si>
  <si>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</si>
  <si>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</si>
  <si>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</si>
  <si>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</si>
  <si>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</si>
  <si>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</si>
  <si>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</si>
  <si>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</si>
  <si>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</si>
  <si>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</si>
  <si>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</si>
  <si>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</si>
  <si>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</si>
  <si>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</si>
  <si>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</si>
  <si>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</si>
  <si>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</si>
  <si>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</si>
  <si>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</si>
  <si>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</si>
  <si>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</si>
  <si>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</si>
  <si>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</si>
  <si>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</si>
  <si>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</si>
  <si>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</si>
  <si>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</si>
  <si>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</si>
  <si>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</si>
  <si>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</si>
  <si>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</si>
  <si>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</si>
  <si>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</si>
  <si>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</si>
  <si>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</si>
  <si>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</si>
  <si>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</si>
  <si>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</si>
  <si>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</si>
  <si>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</si>
  <si>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</si>
  <si>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</si>
  <si>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</si>
  <si>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</si>
  <si>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</si>
  <si>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</si>
  <si>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</si>
  <si>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</si>
  <si>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</si>
  <si>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</si>
  <si>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</si>
  <si>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</si>
  <si>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</si>
  <si>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</si>
  <si>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</si>
  <si>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</si>
  <si>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</si>
  <si>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</si>
  <si>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</si>
  <si>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</si>
  <si>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</si>
  <si>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</si>
  <si>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</si>
  <si>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</si>
  <si>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</si>
  <si>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</si>
  <si>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</si>
  <si>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</si>
  <si>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</si>
  <si>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</si>
  <si>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</si>
  <si>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</si>
  <si>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</si>
  <si>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</si>
  <si>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</si>
  <si>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</si>
  <si>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</si>
  <si>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</si>
  <si>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</si>
  <si>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</si>
  <si>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</si>
  <si>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</si>
  <si>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</si>
  <si>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</si>
  <si>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</si>
  <si>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</si>
  <si>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</si>
  <si>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</si>
  <si>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</si>
  <si>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</si>
  <si>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</si>
  <si>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</si>
  <si>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</si>
  <si>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</si>
  <si>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</si>
  <si>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</si>
  <si>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</si>
  <si>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</si>
  <si>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</si>
  <si>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</si>
  <si>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</si>
  <si>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</si>
  <si>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</si>
  <si>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</si>
  <si>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</si>
  <si>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</si>
  <si>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</si>
  <si>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</si>
  <si>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</si>
  <si>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</si>
  <si>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</si>
  <si>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</si>
  <si>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</si>
  <si>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</si>
  <si>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</si>
  <si>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</si>
  <si>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</si>
  <si>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</si>
  <si>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</si>
  <si>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</si>
  <si>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</si>
  <si>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</si>
  <si>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</si>
  <si>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</si>
  <si>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</si>
  <si>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</si>
  <si>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</si>
  <si>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</si>
  <si>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</si>
  <si>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</si>
  <si>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</si>
  <si>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</si>
  <si>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</si>
  <si>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</si>
  <si>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</si>
  <si>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</si>
  <si>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</si>
  <si>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</si>
  <si>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</si>
  <si>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</si>
  <si>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</si>
  <si>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</si>
  <si>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</si>
  <si>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</si>
  <si>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</si>
  <si>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</si>
  <si>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</si>
  <si>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</si>
  <si>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</si>
  <si>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</si>
  <si>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</si>
  <si>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</si>
  <si>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</si>
  <si>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</si>
  <si>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</si>
  <si>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</si>
  <si>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</si>
  <si>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</si>
  <si>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</si>
  <si>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</si>
  <si>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</si>
  <si>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</si>
  <si>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</si>
  <si>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</si>
  <si>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</si>
  <si>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</si>
  <si>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</si>
  <si>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</si>
  <si>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</si>
  <si>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</si>
  <si>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</si>
  <si>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</si>
  <si>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</si>
  <si>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</si>
  <si>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</si>
  <si>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</si>
  <si>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</si>
  <si>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</si>
  <si>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</si>
  <si>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</si>
  <si>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</si>
  <si>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</si>
  <si>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</si>
  <si>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</si>
  <si>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</si>
  <si>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</si>
  <si>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</si>
  <si>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</si>
  <si>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</si>
  <si>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</si>
  <si>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</si>
  <si>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</si>
  <si>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</si>
  <si>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</si>
  <si>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晴|曇</t>
  </si>
  <si>
    <t>晴</t>
  </si>
  <si>
    <t>晴|雨</t>
  </si>
  <si>
    <t>曇/晴</t>
  </si>
  <si>
    <t>曇|雨</t>
  </si>
  <si>
    <t>雨/晴</t>
  </si>
  <si>
    <t>晴/曇</t>
  </si>
  <si>
    <t>雨</t>
  </si>
  <si>
    <t>雨/曇</t>
  </si>
  <si>
    <t>曇|晴</t>
  </si>
  <si>
    <t>晴/雨</t>
  </si>
  <si>
    <t>曇</t>
  </si>
  <si>
    <t>2023/08/08</t>
  </si>
  <si>
    <t>10:59</t>
  </si>
  <si>
    <t>10:43</t>
  </si>
  <si>
    <t>11:21</t>
  </si>
  <si>
    <t>09:33</t>
  </si>
  <si>
    <t>10:20</t>
  </si>
  <si>
    <t>10:05</t>
  </si>
  <si>
    <t>0.004未満</t>
  </si>
  <si>
    <t>0.05未満</t>
  </si>
  <si>
    <t>0.002未満</t>
  </si>
  <si>
    <t>0.008未満</t>
  </si>
  <si>
    <t>0.02未満</t>
  </si>
  <si>
    <t>0.000001未満</t>
  </si>
  <si>
    <t>異常なし</t>
  </si>
  <si>
    <t>0.5未満</t>
  </si>
  <si>
    <t>0.1未満</t>
  </si>
  <si>
    <t>0.001未満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</si>
</sst>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AQ12" sqref="AQ12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36">
        <v>45047</v>
      </c>
      <c r="B2" s="236"/>
      <c r="C2" s="237">
        <v>45139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38" t="s">
        <v>348</v>
      </c>
      <c r="E4" s="230" t="s">
        <v>376</v>
      </c>
      <c r="F4" s="206" t="s">
        <v>374</v>
      </c>
      <c r="G4" s="206" t="s">
        <v>352</v>
      </c>
      <c r="H4" s="208" t="s">
        <v>353</v>
      </c>
      <c r="I4" s="206" t="s">
        <v>357</v>
      </c>
      <c r="J4" s="228"/>
      <c r="K4" s="206"/>
      <c r="L4" s="208"/>
      <c r="M4" s="206"/>
      <c r="N4" s="216"/>
      <c r="O4" s="218"/>
      <c r="P4" s="23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39"/>
      <c r="E5" s="231"/>
      <c r="F5" s="207"/>
      <c r="G5" s="207"/>
      <c r="H5" s="209"/>
      <c r="I5" s="207"/>
      <c r="J5" s="229"/>
      <c r="K5" s="207"/>
      <c r="L5" s="209"/>
      <c r="M5" s="207"/>
      <c r="N5" s="217"/>
      <c r="O5" s="219"/>
      <c r="P5" s="23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44" t="s">
        <v>350</v>
      </c>
      <c r="E6" s="226" t="s">
        <v>379</v>
      </c>
      <c r="F6" s="240" t="s">
        <v>375</v>
      </c>
      <c r="G6" s="240" t="s">
        <v>380</v>
      </c>
      <c r="H6" s="242" t="s">
        <v>355</v>
      </c>
      <c r="I6" s="240" t="s">
        <v>358</v>
      </c>
      <c r="J6" s="242"/>
      <c r="K6" s="240"/>
      <c r="L6" s="204"/>
      <c r="M6" s="224"/>
      <c r="N6" s="220"/>
      <c r="O6" s="222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45"/>
      <c r="E7" s="227"/>
      <c r="F7" s="241"/>
      <c r="G7" s="241"/>
      <c r="H7" s="243"/>
      <c r="I7" s="241"/>
      <c r="J7" s="243"/>
      <c r="K7" s="241"/>
      <c r="L7" s="205"/>
      <c r="M7" s="225"/>
      <c r="N7" s="221"/>
      <c r="O7" s="223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394</v>
      </c>
      <c r="E9" s="152" t="s">
        <v>394</v>
      </c>
      <c r="F9" s="152" t="s">
        <v>394</v>
      </c>
      <c r="G9" s="152" t="s">
        <v>394</v>
      </c>
      <c r="H9" s="152" t="s">
        <v>394</v>
      </c>
      <c r="I9" s="152" t="s">
        <v>394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395</v>
      </c>
      <c r="E10" s="68" t="s">
        <v>396</v>
      </c>
      <c r="F10" s="68" t="s">
        <v>397</v>
      </c>
      <c r="G10" s="68" t="s">
        <v>398</v>
      </c>
      <c r="H10" s="68" t="s">
        <v>399</v>
      </c>
      <c r="I10" s="68" t="s">
        <v>400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384</v>
      </c>
      <c r="E11" s="68" t="s">
        <v>384</v>
      </c>
      <c r="F11" s="68" t="s">
        <v>384</v>
      </c>
      <c r="G11" s="68" t="s">
        <v>384</v>
      </c>
      <c r="H11" s="68" t="s">
        <v>384</v>
      </c>
      <c r="I11" s="68" t="s">
        <v>384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385</v>
      </c>
      <c r="E12" s="68" t="s">
        <v>385</v>
      </c>
      <c r="F12" s="68" t="s">
        <v>385</v>
      </c>
      <c r="G12" s="68" t="s">
        <v>385</v>
      </c>
      <c r="H12" s="68" t="s">
        <v>385</v>
      </c>
      <c r="I12" s="68" t="s">
        <v>385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28</v>
      </c>
      <c r="E13" s="70">
        <v>30.8</v>
      </c>
      <c r="F13" s="70">
        <v>28.3</v>
      </c>
      <c r="G13" s="70">
        <v>29</v>
      </c>
      <c r="H13" s="70">
        <v>28.2</v>
      </c>
      <c r="I13" s="70">
        <v>31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20.399999999999999</v>
      </c>
      <c r="E14" s="77">
        <v>27.9</v>
      </c>
      <c r="F14" s="77">
        <v>21.3</v>
      </c>
      <c r="G14" s="77">
        <v>27.1</v>
      </c>
      <c r="H14" s="77">
        <v>19.7</v>
      </c>
      <c r="I14" s="77">
        <v>25.2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>
        <v>0.11</v>
      </c>
      <c r="E26" s="98">
        <v>0.12</v>
      </c>
      <c r="F26" s="98">
        <v>0.22</v>
      </c>
      <c r="G26" s="98">
        <v>0.23</v>
      </c>
      <c r="H26" s="98">
        <v>0.24</v>
      </c>
      <c r="I26" s="98">
        <v>0.24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 t="s">
        <v>402</v>
      </c>
      <c r="E27" s="98" t="s">
        <v>402</v>
      </c>
      <c r="F27" s="98" t="s">
        <v>402</v>
      </c>
      <c r="G27" s="98" t="s">
        <v>402</v>
      </c>
      <c r="H27" s="98" t="s">
        <v>402</v>
      </c>
      <c r="I27" s="98" t="s">
        <v>402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>
        <v>7.0000000000000007E-2</v>
      </c>
      <c r="E36" s="98">
        <v>7.0000000000000007E-2</v>
      </c>
      <c r="F36" s="98">
        <v>0.12</v>
      </c>
      <c r="G36" s="98">
        <v>0.11</v>
      </c>
      <c r="H36" s="98">
        <v>0.27</v>
      </c>
      <c r="I36" s="98">
        <v>0.25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 t="s">
        <v>403</v>
      </c>
      <c r="E39" s="96">
        <v>3.0000000000000001E-3</v>
      </c>
      <c r="F39" s="96">
        <v>3.0000000000000001E-3</v>
      </c>
      <c r="G39" s="96">
        <v>8.9999999999999993E-3</v>
      </c>
      <c r="H39" s="96">
        <v>5.0000000000000001E-3</v>
      </c>
      <c r="I39" s="96">
        <v>3.0000000000000001E-3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>
        <v>3.0000000000000001E-3</v>
      </c>
      <c r="G43" s="96">
        <v>1.4E-2</v>
      </c>
      <c r="H43" s="96">
        <v>7.0000000000000001E-3</v>
      </c>
      <c r="I43" s="96">
        <v>8.9999999999999993E-3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404</v>
      </c>
      <c r="E46" s="96" t="s">
        <v>404</v>
      </c>
      <c r="F46" s="96" t="s">
        <v>404</v>
      </c>
      <c r="G46" s="96" t="s">
        <v>404</v>
      </c>
      <c r="H46" s="96" t="s">
        <v>404</v>
      </c>
      <c r="I46" s="96" t="s">
        <v>404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>
        <v>3.2</v>
      </c>
      <c r="E51" s="70">
        <v>3.3</v>
      </c>
      <c r="F51" s="70">
        <v>8.5</v>
      </c>
      <c r="G51" s="70">
        <v>5.7</v>
      </c>
      <c r="H51" s="70">
        <v>3.8</v>
      </c>
      <c r="I51" s="70">
        <v>3.9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2.9</v>
      </c>
      <c r="E53" s="70">
        <v>3.2</v>
      </c>
      <c r="F53" s="70">
        <v>6.7</v>
      </c>
      <c r="G53" s="70">
        <v>4.8</v>
      </c>
      <c r="H53" s="70">
        <v>2.7</v>
      </c>
      <c r="I53" s="70">
        <v>2.7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>
        <v>5.3384951999999997</v>
      </c>
      <c r="E54" s="70">
        <v>8.7248769000000017</v>
      </c>
      <c r="F54" s="70">
        <v>5.5629343000000002</v>
      </c>
      <c r="G54" s="70">
        <v>6.1659825999999995</v>
      </c>
      <c r="H54" s="70">
        <v>11.4855649</v>
      </c>
      <c r="I54" s="70">
        <v>11.3181824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>
        <v>27</v>
      </c>
      <c r="G55" s="68">
        <v>22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405</v>
      </c>
      <c r="G56" s="98" t="s">
        <v>405</v>
      </c>
      <c r="H56" s="98" t="s">
        <v>381</v>
      </c>
      <c r="I56" s="98" t="s">
        <v>381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406</v>
      </c>
      <c r="E57" s="102" t="s">
        <v>406</v>
      </c>
      <c r="F57" s="102" t="s">
        <v>406</v>
      </c>
      <c r="G57" s="102" t="s">
        <v>406</v>
      </c>
      <c r="H57" s="102" t="s">
        <v>406</v>
      </c>
      <c r="I57" s="102" t="s">
        <v>406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406</v>
      </c>
      <c r="E58" s="102" t="s">
        <v>406</v>
      </c>
      <c r="F58" s="102" t="s">
        <v>406</v>
      </c>
      <c r="G58" s="102" t="s">
        <v>406</v>
      </c>
      <c r="H58" s="102" t="s">
        <v>406</v>
      </c>
      <c r="I58" s="102" t="s">
        <v>406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>
        <v>0.3</v>
      </c>
      <c r="E61" s="70">
        <v>0.3</v>
      </c>
      <c r="F61" s="70">
        <v>0.5</v>
      </c>
      <c r="G61" s="70">
        <v>0.5</v>
      </c>
      <c r="H61" s="70">
        <v>0.5</v>
      </c>
      <c r="I61" s="70">
        <v>0.4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7.9</v>
      </c>
      <c r="E62" s="70">
        <v>7.5</v>
      </c>
      <c r="F62" s="70">
        <v>7.3</v>
      </c>
      <c r="G62" s="70">
        <v>7.3</v>
      </c>
      <c r="H62" s="70">
        <v>7.3</v>
      </c>
      <c r="I62" s="70">
        <v>7.1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407</v>
      </c>
      <c r="E63" s="68" t="s">
        <v>407</v>
      </c>
      <c r="F63" s="68" t="s">
        <v>407</v>
      </c>
      <c r="G63" s="68" t="s">
        <v>407</v>
      </c>
      <c r="H63" s="68" t="s">
        <v>407</v>
      </c>
      <c r="I63" s="68" t="s">
        <v>407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407</v>
      </c>
      <c r="E64" s="68" t="s">
        <v>407</v>
      </c>
      <c r="F64" s="68" t="s">
        <v>407</v>
      </c>
      <c r="G64" s="68" t="s">
        <v>407</v>
      </c>
      <c r="H64" s="68" t="s">
        <v>407</v>
      </c>
      <c r="I64" s="68" t="s">
        <v>407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408</v>
      </c>
      <c r="E65" s="70">
        <v>0.6</v>
      </c>
      <c r="F65" s="70">
        <v>0.6</v>
      </c>
      <c r="G65" s="70" t="s">
        <v>408</v>
      </c>
      <c r="H65" s="70">
        <v>0.5</v>
      </c>
      <c r="I65" s="70" t="s">
        <v>408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409</v>
      </c>
      <c r="E66" s="109" t="s">
        <v>409</v>
      </c>
      <c r="F66" s="109" t="s">
        <v>409</v>
      </c>
      <c r="G66" s="109" t="s">
        <v>409</v>
      </c>
      <c r="H66" s="109" t="s">
        <v>409</v>
      </c>
      <c r="I66" s="109" t="s">
        <v>409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32">
        <v>45047</v>
      </c>
      <c r="B68" s="232"/>
      <c r="C68" s="233">
        <v>45139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410</v>
      </c>
      <c r="E78" s="96" t="s">
        <v>410</v>
      </c>
      <c r="F78" s="96" t="s">
        <v>410</v>
      </c>
      <c r="G78" s="96" t="s">
        <v>410</v>
      </c>
      <c r="H78" s="96" t="s">
        <v>410</v>
      </c>
      <c r="I78" s="96">
        <v>1E-3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 t="s">
        <v>403</v>
      </c>
      <c r="E79" s="96">
        <v>2E-3</v>
      </c>
      <c r="F79" s="96" t="s">
        <v>403</v>
      </c>
      <c r="G79" s="96">
        <v>3.0000000000000001E-3</v>
      </c>
      <c r="H79" s="96" t="s">
        <v>403</v>
      </c>
      <c r="I79" s="96">
        <v>2E-3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0.5</v>
      </c>
      <c r="F81" s="70">
        <v>1</v>
      </c>
      <c r="G81" s="70">
        <v>0.6</v>
      </c>
      <c r="H81" s="70">
        <v>0.8</v>
      </c>
      <c r="I81" s="70">
        <v>0.6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>
        <v>5.3384951999999997</v>
      </c>
      <c r="E82" s="70">
        <v>8.7248769000000017</v>
      </c>
      <c r="F82" s="70">
        <v>5.5629343000000002</v>
      </c>
      <c r="G82" s="70">
        <v>6.1659825999999995</v>
      </c>
      <c r="H82" s="70">
        <v>11.4855649</v>
      </c>
      <c r="I82" s="70">
        <v>11.3181824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>
        <v>27</v>
      </c>
      <c r="G89" s="68">
        <v>22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409</v>
      </c>
      <c r="E90" s="70" t="s">
        <v>409</v>
      </c>
      <c r="F90" s="70" t="s">
        <v>409</v>
      </c>
      <c r="G90" s="70" t="s">
        <v>409</v>
      </c>
      <c r="H90" s="70" t="s">
        <v>409</v>
      </c>
      <c r="I90" s="70" t="s">
        <v>409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7.9</v>
      </c>
      <c r="E91" s="70">
        <v>7.5</v>
      </c>
      <c r="F91" s="70">
        <v>7.3</v>
      </c>
      <c r="G91" s="70">
        <v>7.3</v>
      </c>
      <c r="H91" s="70">
        <v>7.3</v>
      </c>
      <c r="I91" s="70">
        <v>7.1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362</v>
      </c>
      <c r="D100" s="70">
        <v>3</v>
      </c>
      <c r="E100" s="70">
        <v>3.7</v>
      </c>
      <c r="F100" s="70">
        <v>5.5</v>
      </c>
      <c r="G100" s="70">
        <v>4.3</v>
      </c>
      <c r="H100" s="70">
        <v>4.5</v>
      </c>
      <c r="I100" s="70">
        <v>4.5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360</v>
      </c>
      <c r="D101" s="98">
        <v>0.11</v>
      </c>
      <c r="E101" s="98">
        <v>0.12</v>
      </c>
      <c r="F101" s="98">
        <v>0.22</v>
      </c>
      <c r="G101" s="98">
        <v>0.23</v>
      </c>
      <c r="H101" s="98">
        <v>0.24</v>
      </c>
      <c r="I101" s="98">
        <v>0.24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2">
        <v>45047</v>
      </c>
      <c r="B130" s="232"/>
      <c r="C130" s="233">
        <v>45139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9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9.5" thickBot="1">
      <c r="A5" t="s">
        <v>184</v>
      </c>
      <c r="B5">
        <v>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182">
        <f>INDEX(C41:AG41,MATCH(MAX(C41:AG41)+1,C41:AG41,1))</f>
        <v>2</v>
      </c>
      <c r="AI6" s="182">
        <f>AH6*1</f>
        <v>2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382</v>
      </c>
      <c r="D35" s="1" t="s">
        <v>383</v>
      </c>
      <c r="E35" s="1" t="s">
        <v>383</v>
      </c>
      <c r="F35" s="1" t="s">
        <v>383</v>
      </c>
      <c r="G35" s="1" t="s">
        <v>383</v>
      </c>
      <c r="H35" s="1" t="s">
        <v>384</v>
      </c>
      <c r="I35" s="1" t="s">
        <v>384</v>
      </c>
      <c r="J35" s="1" t="s">
        <v>385</v>
      </c>
      <c r="K35" s="1" t="s">
        <v>386</v>
      </c>
      <c r="L35" s="1" t="s">
        <v>387</v>
      </c>
      <c r="M35" s="1" t="s">
        <v>388</v>
      </c>
      <c r="N35" s="1" t="s">
        <v>382</v>
      </c>
      <c r="O35" s="1" t="s">
        <v>388</v>
      </c>
      <c r="P35" s="1" t="s">
        <v>386</v>
      </c>
      <c r="Q35" s="1" t="s">
        <v>389</v>
      </c>
      <c r="R35" s="1" t="s">
        <v>390</v>
      </c>
      <c r="S35" s="1" t="s">
        <v>391</v>
      </c>
      <c r="T35" s="1" t="s">
        <v>383</v>
      </c>
      <c r="U35" s="1" t="s">
        <v>382</v>
      </c>
      <c r="V35" s="1" t="s">
        <v>383</v>
      </c>
      <c r="W35" s="1" t="s">
        <v>386</v>
      </c>
      <c r="X35" s="1" t="s">
        <v>386</v>
      </c>
      <c r="Y35" s="1" t="s">
        <v>386</v>
      </c>
      <c r="Z35" s="1" t="s">
        <v>386</v>
      </c>
      <c r="AA35" s="1" t="s">
        <v>387</v>
      </c>
      <c r="AB35" s="1" t="s">
        <v>392</v>
      </c>
      <c r="AC35" s="1" t="s">
        <v>382</v>
      </c>
      <c r="AD35" s="1" t="s">
        <v>382</v>
      </c>
      <c r="AE35" s="1" t="s">
        <v>383</v>
      </c>
      <c r="AF35" s="1" t="s">
        <v>393</v>
      </c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晴|雨</v>
      </c>
      <c r="I37" s="2" t="str">
        <f t="shared" si="0"/>
        <v>晴|雨</v>
      </c>
      <c r="J37" s="2" t="str">
        <f t="shared" si="0"/>
        <v>曇/晴</v>
      </c>
      <c r="K37" s="2" t="str">
        <f t="shared" si="0"/>
        <v>曇|雨</v>
      </c>
      <c r="L37" s="2" t="str">
        <f t="shared" si="0"/>
        <v>雨/晴</v>
      </c>
      <c r="M37" s="2" t="str">
        <f t="shared" si="0"/>
        <v>晴/曇</v>
      </c>
      <c r="N37" s="2" t="str">
        <f t="shared" si="0"/>
        <v>晴|曇</v>
      </c>
      <c r="O37" s="2" t="str">
        <f t="shared" si="0"/>
        <v>晴/曇</v>
      </c>
      <c r="P37" s="2" t="str">
        <f t="shared" si="0"/>
        <v>曇|雨</v>
      </c>
      <c r="Q37" s="2" t="str">
        <f t="shared" si="0"/>
        <v>雨</v>
      </c>
      <c r="R37" s="2" t="str">
        <f t="shared" si="0"/>
        <v>雨/曇</v>
      </c>
      <c r="S37" s="2" t="str">
        <f t="shared" si="0"/>
        <v>曇|晴</v>
      </c>
      <c r="T37" s="2" t="str">
        <f t="shared" si="0"/>
        <v>晴</v>
      </c>
      <c r="U37" s="2" t="str">
        <f t="shared" si="0"/>
        <v>晴|曇</v>
      </c>
      <c r="V37" s="2" t="str">
        <f t="shared" si="0"/>
        <v>晴</v>
      </c>
      <c r="W37" s="2" t="str">
        <f t="shared" si="0"/>
        <v>曇|雨</v>
      </c>
      <c r="X37" s="2" t="str">
        <f t="shared" si="0"/>
        <v>曇|雨</v>
      </c>
      <c r="Y37" s="2" t="str">
        <f t="shared" si="0"/>
        <v>曇|雨</v>
      </c>
      <c r="Z37" s="2" t="str">
        <f t="shared" si="0"/>
        <v>曇|雨</v>
      </c>
      <c r="AA37" s="2" t="str">
        <f t="shared" si="0"/>
        <v>雨/晴</v>
      </c>
      <c r="AB37" s="2" t="str">
        <f t="shared" si="0"/>
        <v>晴/雨</v>
      </c>
      <c r="AC37" s="2" t="str">
        <f t="shared" si="0"/>
        <v>晴|曇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曇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17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18</v>
      </c>
      <c r="I41" s="2">
        <f>IF(I37="","",VLOOKUP(I37,変換!$B$31:$C$58,2,FALSE))</f>
        <v>18</v>
      </c>
      <c r="J41" s="2">
        <f>IF(J37="","",VLOOKUP(J37,変換!$B$31:$C$58,2,FALSE))</f>
        <v>8</v>
      </c>
      <c r="K41" s="2">
        <f>IF(K37="","",VLOOKUP(K37,変換!$B$31:$C$58,2,FALSE))</f>
        <v>21</v>
      </c>
      <c r="L41" s="2">
        <f>IF(L37="","",VLOOKUP(L37,変換!$B$31:$C$58,2,FALSE))</f>
        <v>11</v>
      </c>
      <c r="M41" s="2">
        <f>IF(M37="","",VLOOKUP(M37,変換!$B$31:$C$58,2,FALSE))</f>
        <v>5</v>
      </c>
      <c r="N41" s="2">
        <f>IF(N37="","",VLOOKUP(N37,変換!$B$31:$C$58,2,FALSE))</f>
        <v>17</v>
      </c>
      <c r="O41" s="2">
        <f>IF(O37="","",VLOOKUP(O37,変換!$B$31:$C$58,2,FALSE))</f>
        <v>5</v>
      </c>
      <c r="P41" s="2">
        <f>IF(P37="","",VLOOKUP(P37,変換!$B$31:$C$58,2,FALSE))</f>
        <v>21</v>
      </c>
      <c r="Q41" s="2">
        <f>IF(Q37="","",VLOOKUP(Q37,変換!$B$31:$C$58,2,FALSE))</f>
        <v>3</v>
      </c>
      <c r="R41" s="2">
        <f>IF(R37="","",VLOOKUP(R37,変換!$B$31:$C$58,2,FALSE))</f>
        <v>12</v>
      </c>
      <c r="S41" s="2">
        <f>IF(S37="","",VLOOKUP(S37,変換!$B$31:$C$58,2,FALSE))</f>
        <v>20</v>
      </c>
      <c r="T41" s="2">
        <f>IF(T37="","",VLOOKUP(T37,変換!$B$31:$C$58,2,FALSE))</f>
        <v>1</v>
      </c>
      <c r="U41" s="2">
        <f>IF(U37="","",VLOOKUP(U37,変換!$B$31:$C$58,2,FALSE))</f>
        <v>17</v>
      </c>
      <c r="V41" s="2">
        <f>IF(V37="","",VLOOKUP(V37,変換!$B$31:$C$58,2,FALSE))</f>
        <v>1</v>
      </c>
      <c r="W41" s="2">
        <f>IF(W37="","",VLOOKUP(W37,変換!$B$31:$C$58,2,FALSE))</f>
        <v>21</v>
      </c>
      <c r="X41" s="2">
        <f>IF(X37="","",VLOOKUP(X37,変換!$B$31:$C$58,2,FALSE))</f>
        <v>21</v>
      </c>
      <c r="Y41" s="2">
        <f>IF(Y37="","",VLOOKUP(Y37,変換!$B$31:$C$58,2,FALSE))</f>
        <v>21</v>
      </c>
      <c r="Z41" s="2">
        <f>IF(Z37="","",VLOOKUP(Z37,変換!$B$31:$C$58,2,FALSE))</f>
        <v>21</v>
      </c>
      <c r="AA41" s="2">
        <f>IF(AA37="","",VLOOKUP(AA37,変換!$B$31:$C$58,2,FALSE))</f>
        <v>11</v>
      </c>
      <c r="AB41" s="2">
        <f>IF(AB37="","",VLOOKUP(AB37,変換!$B$31:$C$58,2,FALSE))</f>
        <v>6</v>
      </c>
      <c r="AC41" s="2">
        <f>IF(AC37="","",VLOOKUP(AC37,変換!$B$31:$C$58,2,FALSE))</f>
        <v>17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2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45139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47" t="s">
        <v>349</v>
      </c>
      <c r="E4" s="248"/>
      <c r="F4" s="251" t="s">
        <v>377</v>
      </c>
      <c r="G4" s="252"/>
      <c r="H4" s="257" t="s">
        <v>373</v>
      </c>
      <c r="I4" s="258"/>
      <c r="J4" s="257" t="s">
        <v>351</v>
      </c>
      <c r="K4" s="258"/>
      <c r="L4" s="257" t="s">
        <v>354</v>
      </c>
      <c r="M4" s="258"/>
      <c r="N4" s="257" t="s">
        <v>356</v>
      </c>
      <c r="O4" s="258"/>
      <c r="P4" s="251"/>
      <c r="Q4" s="255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9"/>
      <c r="E5" s="250"/>
      <c r="F5" s="253"/>
      <c r="G5" s="254"/>
      <c r="H5" s="259"/>
      <c r="I5" s="260"/>
      <c r="J5" s="259"/>
      <c r="K5" s="260"/>
      <c r="L5" s="259"/>
      <c r="M5" s="260"/>
      <c r="N5" s="259"/>
      <c r="O5" s="260"/>
      <c r="P5" s="253"/>
      <c r="Q5" s="256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4"/>
      <c r="E6" s="43"/>
      <c r="F6" s="226"/>
      <c r="G6" s="44"/>
      <c r="H6" s="240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4"/>
      <c r="U6" s="43"/>
      <c r="V6" s="224"/>
      <c r="W6" s="43"/>
      <c r="X6" s="22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1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5"/>
      <c r="U7" s="48" t="s">
        <v>124</v>
      </c>
      <c r="V7" s="225"/>
      <c r="W7" s="48" t="s">
        <v>124</v>
      </c>
      <c r="X7" s="22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20230808</v>
      </c>
      <c r="E9" s="59" t="str">
        <f>IF(手入力!C3="",REPLACE(D9,5,0,"/"),REPLACE(手入力!C3,5,0,"/"))</f>
        <v>2023/0808</v>
      </c>
      <c r="F9" s="58">
        <v>20230808</v>
      </c>
      <c r="G9" s="59" t="str">
        <f>IF(手入力!D3="",REPLACE(F9,5,0,"/"),REPLACE(手入力!D3,5,0,"/"))</f>
        <v>2023/0808</v>
      </c>
      <c r="H9" s="58">
        <v>20230808</v>
      </c>
      <c r="I9" s="59" t="str">
        <f>IF(手入力!E3="",REPLACE(H9,5,0,"/"),REPLACE(手入力!E3,5,0,"/"))</f>
        <v>2023/0808</v>
      </c>
      <c r="J9" s="58">
        <v>20230808</v>
      </c>
      <c r="K9" s="59" t="str">
        <f>IF(手入力!F3="",REPLACE(J9,5,0,"/"),REPLACE(手入力!F3,5,0,"/"))</f>
        <v>2023/0808</v>
      </c>
      <c r="L9" s="58">
        <v>20230808</v>
      </c>
      <c r="M9" s="59" t="str">
        <f>IF(手入力!G3="",REPLACE(L9,5,0,"/"),REPLACE(手入力!G3,5,0,"/"))</f>
        <v>2023/0808</v>
      </c>
      <c r="N9" s="58">
        <v>20230808</v>
      </c>
      <c r="O9" s="59" t="str">
        <f>IF(手入力!H3="",REPLACE(N9,5,0,"/"),REPLACE(手入力!H3,5,0,"/"))</f>
        <v>2023/0808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1059</v>
      </c>
      <c r="E10" s="67" t="str">
        <f>TEXT(D10,"0000")</f>
        <v>1059</v>
      </c>
      <c r="F10" s="68">
        <v>1043</v>
      </c>
      <c r="G10" s="67" t="str">
        <f>TEXT(F10,"0000")</f>
        <v>1043</v>
      </c>
      <c r="H10" s="68">
        <v>1121</v>
      </c>
      <c r="I10" s="67" t="str">
        <f>TEXT(H10,"0000")</f>
        <v>1121</v>
      </c>
      <c r="J10" s="68">
        <v>933</v>
      </c>
      <c r="K10" s="67" t="str">
        <f>TEXT(J10,"0000")</f>
        <v>0933</v>
      </c>
      <c r="L10" s="68">
        <v>1020</v>
      </c>
      <c r="M10" s="67" t="str">
        <f>TEXT(L10,"0000")</f>
        <v>1020</v>
      </c>
      <c r="N10" s="68">
        <v>1005</v>
      </c>
      <c r="O10" s="67" t="str">
        <f>TEXT(N10,"0000")</f>
        <v>1005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晴|雨</v>
      </c>
      <c r="E11" s="68">
        <f>IF(E9=0,"",(RIGHT(E9,2))-1)</f>
        <v>7</v>
      </c>
      <c r="F11" s="68" t="str">
        <f>IF(F$9=0,"",HLOOKUP(G11,天気タグ!$B$3:$AG$39,35))</f>
        <v>晴|雨</v>
      </c>
      <c r="G11" s="68">
        <f>IF(G9=0,"",(RIGHT(G9,2))-1)</f>
        <v>7</v>
      </c>
      <c r="H11" s="68" t="str">
        <f>IF(H$9=0,"",HLOOKUP(I11,天気タグ!$B$3:$AG$39,35))</f>
        <v>晴|雨</v>
      </c>
      <c r="I11" s="68">
        <f>IF(I9=0,"",(RIGHT(I9,2))-1)</f>
        <v>7</v>
      </c>
      <c r="J11" s="68" t="str">
        <f>IF(J$9=0,"",HLOOKUP(K11,天気タグ!$B$3:$AG$39,35))</f>
        <v>晴|雨</v>
      </c>
      <c r="K11" s="68">
        <f>IF(K9=0,"",(RIGHT(K9,2))-1)</f>
        <v>7</v>
      </c>
      <c r="L11" s="68" t="str">
        <f>IF(L$9=0,"",HLOOKUP(M11,天気タグ!$B$3:$AG$39,35))</f>
        <v>晴|雨</v>
      </c>
      <c r="M11" s="68">
        <f>IF(M9=0,"",(RIGHT(M9,2))-1)</f>
        <v>7</v>
      </c>
      <c r="N11" s="68" t="str">
        <f>IF(N$9=0,"",HLOOKUP(O11,天気タグ!$B$3:$AG$39,35))</f>
        <v>晴|雨</v>
      </c>
      <c r="O11" s="68">
        <f>IF(O9=0,"",(RIGHT(O9,2))-1)</f>
        <v>7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曇/晴</v>
      </c>
      <c r="E12" s="68">
        <f>IF(E9=0,"",RIGHT(E9,2)*1)</f>
        <v>8</v>
      </c>
      <c r="F12" s="68" t="str">
        <f>IF(F$9=0,"",HLOOKUP(G12,天気タグ!$B$3:$AG$39,35))</f>
        <v>曇/晴</v>
      </c>
      <c r="G12" s="68">
        <f>IF(G9=0,"",RIGHT(G9,2)*1)</f>
        <v>8</v>
      </c>
      <c r="H12" s="68" t="str">
        <f>IF(H$9=0,"",HLOOKUP(I12,天気タグ!$B$3:$AG$39,35))</f>
        <v>曇/晴</v>
      </c>
      <c r="I12" s="68">
        <f>IF(I9=0,"",RIGHT(I9,2)*1)</f>
        <v>8</v>
      </c>
      <c r="J12" s="68" t="str">
        <f>IF(J$9=0,"",HLOOKUP(K12,天気タグ!$B$3:$AG$39,35))</f>
        <v>曇/晴</v>
      </c>
      <c r="K12" s="68">
        <f>IF(K9=0,"",RIGHT(K9,2)*1)</f>
        <v>8</v>
      </c>
      <c r="L12" s="68" t="str">
        <f>IF(L$9=0,"",HLOOKUP(M12,天気タグ!$B$3:$AG$39,35))</f>
        <v>曇/晴</v>
      </c>
      <c r="M12" s="68">
        <f>IF(M9=0,"",RIGHT(M9,2)*1)</f>
        <v>8</v>
      </c>
      <c r="N12" s="68" t="str">
        <f>IF(N$9=0,"",HLOOKUP(O12,天気タグ!$B$3:$AG$39,35))</f>
        <v>曇/晴</v>
      </c>
      <c r="O12" s="68">
        <f>IF(O9=0,"",RIGHT(O9,2)*1)</f>
        <v>8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28</v>
      </c>
      <c r="E13" s="70"/>
      <c r="F13" s="70">
        <v>30.8</v>
      </c>
      <c r="G13" s="70"/>
      <c r="H13" s="70">
        <v>28.3</v>
      </c>
      <c r="I13" s="70"/>
      <c r="J13" s="70">
        <v>29</v>
      </c>
      <c r="K13" s="70"/>
      <c r="L13" s="70">
        <v>28.2</v>
      </c>
      <c r="M13" s="70"/>
      <c r="N13" s="70">
        <v>31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20.399999999999999</v>
      </c>
      <c r="E14" s="76"/>
      <c r="F14" s="77">
        <v>27.9</v>
      </c>
      <c r="G14" s="77"/>
      <c r="H14" s="77">
        <v>21.3</v>
      </c>
      <c r="I14" s="77"/>
      <c r="J14" s="77">
        <v>27.1</v>
      </c>
      <c r="K14" s="77"/>
      <c r="L14" s="77">
        <v>19.7</v>
      </c>
      <c r="M14" s="77"/>
      <c r="N14" s="77">
        <v>25.2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0.11</v>
      </c>
      <c r="E26" s="98"/>
      <c r="F26" s="98">
        <v>0.12</v>
      </c>
      <c r="G26" s="98"/>
      <c r="H26" s="68">
        <v>0.22</v>
      </c>
      <c r="I26" s="98"/>
      <c r="J26" s="68">
        <v>0.23</v>
      </c>
      <c r="K26" s="98"/>
      <c r="L26" s="68">
        <v>0.24</v>
      </c>
      <c r="M26" s="98"/>
      <c r="N26" s="68">
        <v>0.24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7.0000000000000007E-2</v>
      </c>
      <c r="E36" s="98"/>
      <c r="F36" s="98">
        <v>7.0000000000000007E-2</v>
      </c>
      <c r="G36" s="98"/>
      <c r="H36" s="68">
        <v>0.12</v>
      </c>
      <c r="I36" s="98"/>
      <c r="J36" s="68">
        <v>0.11</v>
      </c>
      <c r="K36" s="98"/>
      <c r="L36" s="68">
        <v>0.27</v>
      </c>
      <c r="M36" s="98"/>
      <c r="N36" s="68">
        <v>0.25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3.0000000000000001E-3</v>
      </c>
      <c r="G39" s="96"/>
      <c r="H39" s="68">
        <v>3.0000000000000001E-3</v>
      </c>
      <c r="I39" s="96"/>
      <c r="J39" s="68">
        <v>8.9999999999999993E-3</v>
      </c>
      <c r="K39" s="96"/>
      <c r="L39" s="68">
        <v>5.0000000000000001E-3</v>
      </c>
      <c r="M39" s="96"/>
      <c r="N39" s="68">
        <v>3.0000000000000001E-3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3.0000000000000001E-3</v>
      </c>
      <c r="I43" s="96"/>
      <c r="J43" s="68">
        <v>1.4E-2</v>
      </c>
      <c r="K43" s="96"/>
      <c r="L43" s="68">
        <v>7.0000000000000001E-3</v>
      </c>
      <c r="M43" s="96"/>
      <c r="N43" s="68">
        <v>8.9999999999999993E-3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3.2</v>
      </c>
      <c r="E51" s="70"/>
      <c r="F51" s="70">
        <v>3.3</v>
      </c>
      <c r="G51" s="70"/>
      <c r="H51" s="68">
        <v>8.5</v>
      </c>
      <c r="I51" s="70"/>
      <c r="J51" s="68">
        <v>5.7</v>
      </c>
      <c r="K51" s="70"/>
      <c r="L51" s="68">
        <v>3.8</v>
      </c>
      <c r="M51" s="70"/>
      <c r="N51" s="68">
        <v>3.9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2.9</v>
      </c>
      <c r="E53" s="70"/>
      <c r="F53" s="70">
        <v>3.2</v>
      </c>
      <c r="G53" s="70"/>
      <c r="H53" s="68">
        <v>6.7</v>
      </c>
      <c r="I53" s="70"/>
      <c r="J53" s="68">
        <v>4.8</v>
      </c>
      <c r="K53" s="70"/>
      <c r="L53" s="68">
        <v>2.7</v>
      </c>
      <c r="M53" s="70"/>
      <c r="N53" s="68">
        <v>2.7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5.3384951999999997</v>
      </c>
      <c r="E54" s="70"/>
      <c r="F54" s="70">
        <v>8.7248769000000017</v>
      </c>
      <c r="G54" s="70"/>
      <c r="H54" s="68">
        <v>5.5629343000000002</v>
      </c>
      <c r="I54" s="70"/>
      <c r="J54" s="68">
        <v>6.1659825999999995</v>
      </c>
      <c r="K54" s="70"/>
      <c r="L54" s="68">
        <v>11.4855649</v>
      </c>
      <c r="M54" s="70"/>
      <c r="N54" s="68">
        <v>11.3181824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>
        <v>27</v>
      </c>
      <c r="I55" s="68"/>
      <c r="J55" s="68">
        <v>22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>
        <v>0</v>
      </c>
      <c r="I56" s="98"/>
      <c r="J56" s="68">
        <v>0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0.3</v>
      </c>
      <c r="E61" s="70"/>
      <c r="F61" s="70">
        <v>0.3</v>
      </c>
      <c r="G61" s="70"/>
      <c r="H61" s="68">
        <v>0.5</v>
      </c>
      <c r="I61" s="70"/>
      <c r="J61" s="68">
        <v>0.5</v>
      </c>
      <c r="K61" s="70"/>
      <c r="L61" s="68">
        <v>0.5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7.9</v>
      </c>
      <c r="E62" s="70"/>
      <c r="F62" s="70">
        <v>7.5</v>
      </c>
      <c r="G62" s="70"/>
      <c r="H62" s="68">
        <v>7.3</v>
      </c>
      <c r="I62" s="70"/>
      <c r="J62" s="68">
        <v>7.3</v>
      </c>
      <c r="K62" s="70"/>
      <c r="L62" s="68">
        <v>7.3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0.6</v>
      </c>
      <c r="G65" s="70"/>
      <c r="H65" s="68">
        <v>0.6</v>
      </c>
      <c r="I65" s="70"/>
      <c r="J65" s="68">
        <v>0</v>
      </c>
      <c r="K65" s="70"/>
      <c r="L65" s="68">
        <v>0.5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>
        <v>0</v>
      </c>
      <c r="E78" s="95"/>
      <c r="F78" s="96">
        <v>0</v>
      </c>
      <c r="G78" s="96"/>
      <c r="H78" s="96">
        <v>0</v>
      </c>
      <c r="I78" s="96"/>
      <c r="J78" s="96">
        <v>0</v>
      </c>
      <c r="K78" s="96"/>
      <c r="L78" s="96">
        <v>0</v>
      </c>
      <c r="M78" s="96"/>
      <c r="N78" s="96">
        <v>1E-3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>
        <v>0</v>
      </c>
      <c r="E79" s="95"/>
      <c r="F79" s="96">
        <v>2E-3</v>
      </c>
      <c r="G79" s="96"/>
      <c r="H79" s="96">
        <v>0</v>
      </c>
      <c r="I79" s="96"/>
      <c r="J79" s="96">
        <v>3.0000000000000001E-3</v>
      </c>
      <c r="K79" s="96"/>
      <c r="L79" s="96">
        <v>0</v>
      </c>
      <c r="M79" s="96"/>
      <c r="N79" s="96">
        <v>2E-3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0.5</v>
      </c>
      <c r="G81" s="70"/>
      <c r="H81" s="70">
        <v>1</v>
      </c>
      <c r="I81" s="70"/>
      <c r="J81" s="70">
        <v>0.6</v>
      </c>
      <c r="K81" s="70"/>
      <c r="L81" s="70">
        <v>0.8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5.3384951999999997</v>
      </c>
      <c r="E82" s="69"/>
      <c r="F82" s="70">
        <v>8.7248769000000017</v>
      </c>
      <c r="G82" s="70"/>
      <c r="H82" s="70">
        <v>5.5629343000000002</v>
      </c>
      <c r="I82" s="70"/>
      <c r="J82" s="70">
        <v>6.1659825999999995</v>
      </c>
      <c r="K82" s="70"/>
      <c r="L82" s="70">
        <v>11.4855649</v>
      </c>
      <c r="M82" s="70"/>
      <c r="N82" s="70">
        <v>11.3181824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>
        <v>27</v>
      </c>
      <c r="I89" s="68"/>
      <c r="J89" s="68">
        <v>22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7.9</v>
      </c>
      <c r="E91" s="69"/>
      <c r="F91" s="70">
        <v>7.5</v>
      </c>
      <c r="G91" s="70"/>
      <c r="H91" s="70">
        <v>7.3</v>
      </c>
      <c r="I91" s="70"/>
      <c r="J91" s="70">
        <v>7.3</v>
      </c>
      <c r="K91" s="70"/>
      <c r="L91" s="70">
        <v>7.3</v>
      </c>
      <c r="M91" s="70"/>
      <c r="N91" s="70">
        <v>7.1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3.7</v>
      </c>
      <c r="G100" s="70"/>
      <c r="H100" s="70">
        <v>5.5</v>
      </c>
      <c r="I100" s="70"/>
      <c r="J100" s="70">
        <v>4.3</v>
      </c>
      <c r="K100" s="70"/>
      <c r="L100" s="70">
        <v>4.5</v>
      </c>
      <c r="M100" s="70"/>
      <c r="N100" s="70">
        <v>4.5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0.11</v>
      </c>
      <c r="E101" s="69"/>
      <c r="F101" s="70">
        <v>0.12</v>
      </c>
      <c r="G101" s="70"/>
      <c r="H101" s="70">
        <v>0.22</v>
      </c>
      <c r="I101" s="70"/>
      <c r="J101" s="70">
        <v>0.23</v>
      </c>
      <c r="K101" s="70"/>
      <c r="L101" s="70">
        <v>0.24</v>
      </c>
      <c r="M101" s="70"/>
      <c r="N101" s="70">
        <v>0.24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45139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45139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45140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45141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45142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45143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45144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45145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45146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45147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45148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45149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45150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45151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45152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45153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45154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45155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45156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45157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45158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45159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45160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45161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45162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45163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45164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45165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45166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45167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45168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45169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2023-11-29T03:59:31Z</cp:lastPrinted>
  <dcterms:created xsi:type="dcterms:W3CDTF">2020-11-06T01:25:08Z</dcterms:created>
  <dcterms:modified xsi:type="dcterms:W3CDTF">2023-11-29T03:59:33Z</dcterms:modified>
</cp:coreProperties>
</file>