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FED09C35-848A-4CCE-A0EE-1B6C6D0E1C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<sst xmlns="http://schemas.openxmlformats.org/spreadsheetml/2006/main" count="3691" uniqueCount="409">
  <si>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</si>
  <si>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</si>
  <si>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</si>
  <si>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</si>
  <si>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</si>
  <si>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</si>
  <si>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</si>
  <si>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</si>
  <si>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</si>
  <si>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</si>
  <si>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</si>
  <si>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</si>
  <si>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</si>
  <si>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</si>
  <si>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</si>
  <si>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</si>
  <si>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</si>
  <si>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</si>
  <si>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</si>
  <si>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</si>
  <si>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</si>
  <si>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</si>
  <si>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</si>
  <si>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</si>
  <si>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</si>
  <si>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</si>
  <si>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</si>
  <si>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</si>
  <si>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</si>
  <si>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</si>
  <si>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</si>
  <si>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</si>
  <si>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</si>
  <si>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</si>
  <si>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</si>
  <si>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</si>
  <si>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</si>
  <si>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</si>
  <si>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</si>
  <si>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</si>
  <si>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</si>
  <si>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</si>
  <si>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</si>
  <si>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</si>
  <si>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</si>
  <si>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</si>
  <si>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</si>
  <si>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</si>
  <si>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</si>
  <si>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</si>
  <si>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</si>
  <si>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</si>
  <si>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</si>
  <si>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</si>
  <si>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</si>
  <si>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</si>
  <si>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</si>
  <si>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</si>
  <si>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</si>
  <si>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</si>
  <si>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</si>
  <si>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</si>
  <si>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</si>
  <si>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</si>
  <si>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</si>
  <si>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</si>
  <si>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</si>
  <si>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</si>
  <si>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</si>
  <si>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</si>
  <si>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</si>
  <si>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</si>
  <si>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</si>
  <si>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</si>
  <si>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</si>
  <si>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</si>
  <si>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</si>
  <si>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</si>
  <si>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</si>
  <si>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</si>
  <si>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</si>
  <si>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</si>
  <si>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</si>
  <si>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</si>
  <si>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</si>
  <si>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</si>
  <si>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</si>
  <si>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</si>
  <si>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</si>
  <si>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</si>
  <si>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</si>
  <si>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</si>
  <si>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</si>
  <si>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</si>
  <si>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</si>
  <si>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</si>
  <si>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</si>
  <si>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</si>
  <si>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</si>
  <si>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</si>
  <si>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</si>
  <si>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</si>
  <si>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</si>
  <si>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</si>
  <si>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</si>
  <si>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</si>
  <si>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</si>
  <si>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</si>
  <si>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</si>
  <si>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</si>
  <si>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</si>
  <si>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</si>
  <si>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</si>
  <si>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</si>
  <si>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</si>
  <si>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</si>
  <si>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</si>
  <si>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</si>
  <si>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</si>
  <si>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</si>
  <si>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</si>
  <si>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</si>
  <si>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</si>
  <si>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</si>
  <si>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</si>
  <si>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</si>
  <si>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</si>
  <si>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</si>
  <si>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</si>
  <si>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</si>
  <si>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</si>
  <si>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</si>
  <si>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</si>
  <si>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</si>
  <si>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</si>
  <si>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</si>
  <si>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</si>
  <si>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</si>
  <si>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</si>
  <si>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</si>
  <si>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</si>
  <si>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</si>
  <si>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</si>
  <si>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</si>
  <si>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</si>
  <si>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</si>
  <si>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</si>
  <si>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</si>
  <si>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</si>
  <si>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</si>
  <si>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</si>
  <si>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</si>
  <si>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</si>
  <si>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</si>
  <si>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</si>
  <si>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</si>
  <si>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</si>
  <si>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</si>
  <si>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</si>
  <si>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</si>
  <si>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</si>
  <si>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</si>
  <si>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</si>
  <si>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</si>
  <si>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</si>
  <si>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</si>
  <si>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</si>
  <si>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</si>
  <si>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</si>
  <si>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</si>
  <si>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</si>
  <si>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</si>
  <si>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</si>
  <si>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</si>
  <si>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</si>
  <si>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</si>
  <si>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</si>
  <si>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</si>
  <si>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</si>
  <si>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</si>
  <si>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</si>
  <si>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</si>
  <si>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</si>
  <si>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</si>
  <si>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</si>
  <si>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</si>
  <si>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</si>
  <si>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</si>
  <si>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</si>
  <si>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</si>
  <si>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</si>
  <si>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</si>
  <si>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</si>
  <si>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</si>
  <si>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</si>
  <si>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</si>
  <si>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</si>
  <si>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</si>
  <si>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</si>
  <si>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</si>
  <si>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</si>
  <si>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</si>
  <si>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</si>
  <si>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</si>
  <si>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</si>
  <si>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</si>
  <si>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</si>
  <si>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</si>
  <si>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</si>
  <si>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</si>
  <si>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</si>
  <si>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</si>
  <si>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</si>
  <si>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</si>
  <si>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</si>
  <si>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</si>
  <si>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</si>
  <si>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</si>
  <si>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</si>
  <si>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</si>
  <si>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</si>
  <si>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</si>
  <si>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</si>
  <si>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</si>
  <si>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</si>
  <si>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</si>
  <si>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</si>
  <si>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</si>
  <si>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</si>
  <si>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</si>
  <si>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</si>
  <si>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</si>
  <si>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</si>
  <si>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</si>
  <si>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</si>
  <si>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</si>
  <si>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</si>
  <si>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</si>
  <si>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</si>
  <si>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</si>
  <si>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</si>
  <si>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</si>
  <si>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</si>
  <si>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</si>
  <si>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</si>
  <si>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</si>
  <si>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</si>
  <si>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</si>
  <si>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</si>
  <si>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</si>
  <si>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</si>
  <si>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</si>
  <si>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</si>
  <si>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</si>
  <si>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</si>
  <si>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</si>
  <si>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</si>
  <si>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</si>
  <si>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</si>
  <si>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</si>
  <si>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</si>
  <si>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</si>
  <si>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</si>
  <si>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</si>
  <si>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</si>
  <si>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</si>
  <si>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</si>
  <si>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</si>
  <si>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</si>
  <si>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</si>
  <si>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</si>
  <si>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</si>
  <si>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</si>
  <si>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</si>
  <si>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</si>
  <si>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</si>
  <si>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</si>
  <si>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</si>
  <si>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</si>
  <si>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</si>
  <si>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</si>
  <si>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</si>
  <si>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</si>
  <si>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</si>
  <si>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</si>
  <si>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</si>
  <si>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</si>
  <si>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</si>
  <si>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</si>
  <si>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</si>
  <si>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</si>
  <si>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</si>
  <si>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</si>
  <si>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</si>
  <si>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</si>
  <si>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</si>
  <si>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</si>
  <si>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</si>
  <si>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</si>
  <si>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</si>
  <si>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</si>
  <si>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</si>
  <si>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</si>
  <si>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</si>
  <si>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</si>
  <si>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</si>
  <si>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</si>
  <si>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</si>
  <si>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</si>
  <si>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</si>
  <si>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</si>
  <si>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</si>
  <si>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</si>
  <si>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</si>
  <si>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</si>
  <si>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</si>
  <si>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</si>
  <si>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</si>
  <si>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</si>
  <si>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</si>
  <si>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</si>
  <si>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</si>
  <si>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</si>
  <si>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</si>
  <si>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</si>
  <si>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</si>
  <si>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</si>
  <si>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</si>
  <si>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</si>
  <si>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</si>
  <si>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</si>
  <si>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</si>
  <si>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</si>
  <si>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</si>
  <si>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</si>
  <si>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</si>
  <si>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</si>
  <si>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</si>
  <si>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</si>
  <si>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</si>
  <si>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</si>
  <si>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</si>
  <si>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</si>
  <si>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</si>
  <si>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</si>
  <si>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</si>
  <si>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</si>
  <si>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</si>
  <si>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</si>
  <si>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</si>
  <si>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</si>
  <si>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</si>
  <si>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</si>
  <si>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</si>
  <si>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</si>
  <si>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</si>
  <si>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</si>
  <si>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</si>
  <si>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</si>
  <si>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</si>
  <si>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</si>
  <si>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</si>
  <si>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</si>
  <si>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</si>
  <si>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</si>
  <si>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</si>
  <si>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</si>
  <si>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</si>
  <si>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</si>
  <si>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</si>
  <si>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</si>
  <si>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</si>
  <si>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</si>
  <si>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</si>
  <si>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</si>
  <si>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</si>
  <si>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</si>
  <si>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</si>
  <si>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</si>
  <si>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</si>
  <si>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</si>
  <si>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</si>
  <si>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</si>
  <si>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</si>
  <si>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</si>
  <si>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</si>
  <si>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</si>
  <si>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</si>
  <si>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</si>
  <si>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</si>
  <si>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</si>
  <si>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</si>
  <si>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2023/07/11</t>
  </si>
  <si>
    <t>10:51</t>
  </si>
  <si>
    <t>10:36</t>
  </si>
  <si>
    <t>11:16</t>
  </si>
  <si>
    <t>09:29</t>
  </si>
  <si>
    <t>10:15</t>
  </si>
  <si>
    <t>09:59</t>
  </si>
  <si>
    <t>0.00005未満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</si>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</sst>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G27" sqref="G27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36">
        <v>45017</v>
      </c>
      <c r="B2" s="236"/>
      <c r="C2" s="237">
        <v>45108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388</v>
      </c>
      <c r="E11" s="68" t="s">
        <v>388</v>
      </c>
      <c r="F11" s="68" t="s">
        <v>388</v>
      </c>
      <c r="G11" s="68" t="s">
        <v>388</v>
      </c>
      <c r="H11" s="68" t="s">
        <v>388</v>
      </c>
      <c r="I11" s="68" t="s">
        <v>388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389</v>
      </c>
      <c r="E12" s="68" t="s">
        <v>389</v>
      </c>
      <c r="F12" s="68" t="s">
        <v>389</v>
      </c>
      <c r="G12" s="68" t="s">
        <v>389</v>
      </c>
      <c r="H12" s="68" t="s">
        <v>389</v>
      </c>
      <c r="I12" s="68" t="s">
        <v>389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25</v>
      </c>
      <c r="E13" s="70">
        <v>25.8</v>
      </c>
      <c r="F13" s="70">
        <v>25.5</v>
      </c>
      <c r="G13" s="70">
        <v>24.5</v>
      </c>
      <c r="H13" s="70">
        <v>24.5</v>
      </c>
      <c r="I13" s="70">
        <v>27.5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19</v>
      </c>
      <c r="E14" s="77">
        <v>25.1</v>
      </c>
      <c r="F14" s="77">
        <v>20.5</v>
      </c>
      <c r="G14" s="77">
        <v>24.2</v>
      </c>
      <c r="H14" s="77">
        <v>18</v>
      </c>
      <c r="I14" s="77">
        <v>22.2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399</v>
      </c>
      <c r="G19" s="94" t="s">
        <v>399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400</v>
      </c>
      <c r="E24" s="96" t="s">
        <v>400</v>
      </c>
      <c r="F24" s="96" t="s">
        <v>400</v>
      </c>
      <c r="G24" s="96" t="s">
        <v>400</v>
      </c>
      <c r="H24" s="96" t="s">
        <v>400</v>
      </c>
      <c r="I24" s="96" t="s">
        <v>400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0.11</v>
      </c>
      <c r="E26" s="98">
        <v>0.1</v>
      </c>
      <c r="F26" s="98">
        <v>0.19</v>
      </c>
      <c r="G26" s="98">
        <v>0.19</v>
      </c>
      <c r="H26" s="98">
        <v>0.25</v>
      </c>
      <c r="I26" s="98">
        <v>0.26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402</v>
      </c>
      <c r="E27" s="98" t="s">
        <v>402</v>
      </c>
      <c r="F27" s="98" t="s">
        <v>402</v>
      </c>
      <c r="G27" s="98" t="s">
        <v>402</v>
      </c>
      <c r="H27" s="98" t="s">
        <v>402</v>
      </c>
      <c r="I27" s="98" t="s">
        <v>402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 t="s">
        <v>402</v>
      </c>
      <c r="E36" s="98" t="s">
        <v>402</v>
      </c>
      <c r="F36" s="98">
        <v>7.0000000000000007E-2</v>
      </c>
      <c r="G36" s="98">
        <v>7.0000000000000007E-2</v>
      </c>
      <c r="H36" s="98">
        <v>0.16</v>
      </c>
      <c r="I36" s="98">
        <v>0.18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403</v>
      </c>
      <c r="G37" s="96" t="s">
        <v>403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403</v>
      </c>
      <c r="G39" s="96">
        <v>8.0000000000000002E-3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403</v>
      </c>
      <c r="G43" s="96">
        <v>1.0999999999999999E-2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3.1</v>
      </c>
      <c r="E51" s="70">
        <v>3.1</v>
      </c>
      <c r="F51" s="70">
        <v>7.8</v>
      </c>
      <c r="G51" s="70">
        <v>4.5999999999999996</v>
      </c>
      <c r="H51" s="70">
        <v>3.3</v>
      </c>
      <c r="I51" s="70">
        <v>3.5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3.2</v>
      </c>
      <c r="F53" s="70">
        <v>6.5</v>
      </c>
      <c r="G53" s="70">
        <v>4.0999999999999996</v>
      </c>
      <c r="H53" s="70">
        <v>2.8</v>
      </c>
      <c r="I53" s="70">
        <v>2.7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5.1036454000000004</v>
      </c>
      <c r="E54" s="70">
        <v>7.7006598999999998</v>
      </c>
      <c r="F54" s="70">
        <v>5.2696890999999999</v>
      </c>
      <c r="G54" s="70">
        <v>5.8881034000000003</v>
      </c>
      <c r="H54" s="70">
        <v>10.467291700000001</v>
      </c>
      <c r="I54" s="70">
        <v>10.628260600000001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404</v>
      </c>
      <c r="E57" s="102" t="s">
        <v>404</v>
      </c>
      <c r="F57" s="102" t="s">
        <v>404</v>
      </c>
      <c r="G57" s="102" t="s">
        <v>404</v>
      </c>
      <c r="H57" s="102" t="s">
        <v>404</v>
      </c>
      <c r="I57" s="102" t="s">
        <v>404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404</v>
      </c>
      <c r="E58" s="102" t="s">
        <v>404</v>
      </c>
      <c r="F58" s="102" t="s">
        <v>404</v>
      </c>
      <c r="G58" s="102" t="s">
        <v>404</v>
      </c>
      <c r="H58" s="102" t="s">
        <v>404</v>
      </c>
      <c r="I58" s="102" t="s">
        <v>404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>
        <v>2E-3</v>
      </c>
      <c r="G59" s="96" t="s">
        <v>403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0.3</v>
      </c>
      <c r="F61" s="70">
        <v>0.3</v>
      </c>
      <c r="G61" s="70">
        <v>0.4</v>
      </c>
      <c r="H61" s="70">
        <v>0.5</v>
      </c>
      <c r="I61" s="70">
        <v>0.3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7.9</v>
      </c>
      <c r="E62" s="70">
        <v>7.7</v>
      </c>
      <c r="F62" s="70">
        <v>7.2</v>
      </c>
      <c r="G62" s="70">
        <v>6.6</v>
      </c>
      <c r="H62" s="70">
        <v>7.2</v>
      </c>
      <c r="I62" s="70">
        <v>7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 t="s">
        <v>406</v>
      </c>
      <c r="G65" s="70" t="s">
        <v>406</v>
      </c>
      <c r="H65" s="70" t="s">
        <v>406</v>
      </c>
      <c r="I65" s="70" t="s">
        <v>406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32">
        <v>45017</v>
      </c>
      <c r="B68" s="232"/>
      <c r="C68" s="233">
        <v>45108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0.5</v>
      </c>
      <c r="F81" s="70">
        <v>1</v>
      </c>
      <c r="G81" s="70">
        <v>0.6</v>
      </c>
      <c r="H81" s="70">
        <v>0.8</v>
      </c>
      <c r="I81" s="70">
        <v>0.5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5.1036454000000004</v>
      </c>
      <c r="E82" s="70">
        <v>7.7006598999999998</v>
      </c>
      <c r="F82" s="70">
        <v>5.2696890999999999</v>
      </c>
      <c r="G82" s="70">
        <v>5.8881034000000003</v>
      </c>
      <c r="H82" s="70">
        <v>10.467291700000001</v>
      </c>
      <c r="I82" s="70">
        <v>10.628260600000001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408</v>
      </c>
      <c r="E88" s="68" t="s">
        <v>408</v>
      </c>
      <c r="F88" s="68" t="s">
        <v>408</v>
      </c>
      <c r="G88" s="68" t="s">
        <v>408</v>
      </c>
      <c r="H88" s="68" t="s">
        <v>408</v>
      </c>
      <c r="I88" s="68" t="s">
        <v>408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7.9</v>
      </c>
      <c r="E91" s="70">
        <v>7.7</v>
      </c>
      <c r="F91" s="70">
        <v>7.2</v>
      </c>
      <c r="G91" s="70">
        <v>6.6</v>
      </c>
      <c r="H91" s="70">
        <v>7.2</v>
      </c>
      <c r="I91" s="70">
        <v>7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362</v>
      </c>
      <c r="D100" s="70">
        <v>3.1</v>
      </c>
      <c r="E100" s="70">
        <v>3.4</v>
      </c>
      <c r="F100" s="70">
        <v>5.0999999999999996</v>
      </c>
      <c r="G100" s="70">
        <v>3.8</v>
      </c>
      <c r="H100" s="70">
        <v>4.0999999999999996</v>
      </c>
      <c r="I100" s="70">
        <v>4.2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360</v>
      </c>
      <c r="D101" s="98">
        <v>0.11</v>
      </c>
      <c r="E101" s="98">
        <v>0.1</v>
      </c>
      <c r="F101" s="98">
        <v>0.19</v>
      </c>
      <c r="G101" s="98">
        <v>0.19</v>
      </c>
      <c r="H101" s="98">
        <v>0.25</v>
      </c>
      <c r="I101" s="98">
        <v>0.26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2">
        <v>45017</v>
      </c>
      <c r="B130" s="232"/>
      <c r="C130" s="233">
        <v>45108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9.5" thickBot="1">
      <c r="A5" t="s">
        <v>184</v>
      </c>
      <c r="B5">
        <v>12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2">
        <f>INDEX(C41:AG41,MATCH(MAX(C41:AG41)+1,C41:AG41,1))</f>
        <v>1</v>
      </c>
      <c r="AI6" s="182">
        <f>AH6*1</f>
        <v>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382</v>
      </c>
      <c r="D32" t="s">
        <v>383</v>
      </c>
      <c r="E32" t="s">
        <v>384</v>
      </c>
      <c r="F32" t="s">
        <v>383</v>
      </c>
      <c r="G32" t="s">
        <v>385</v>
      </c>
      <c r="H32" t="s">
        <v>383</v>
      </c>
      <c r="I32" t="s">
        <v>386</v>
      </c>
      <c r="J32" t="s">
        <v>387</v>
      </c>
      <c r="K32" t="s">
        <v>382</v>
      </c>
      <c r="L32" t="s">
        <v>388</v>
      </c>
      <c r="M32" t="s">
        <v>389</v>
      </c>
      <c r="N32" t="s">
        <v>390</v>
      </c>
      <c r="O32" t="s">
        <v>390</v>
      </c>
      <c r="P32" t="s">
        <v>387</v>
      </c>
      <c r="Q32" t="s">
        <v>391</v>
      </c>
      <c r="R32" t="s">
        <v>383</v>
      </c>
      <c r="S32" t="s">
        <v>383</v>
      </c>
      <c r="T32" t="s">
        <v>383</v>
      </c>
      <c r="U32" t="s">
        <v>390</v>
      </c>
      <c r="V32" t="s">
        <v>383</v>
      </c>
      <c r="W32" t="s">
        <v>383</v>
      </c>
      <c r="X32" t="s">
        <v>383</v>
      </c>
      <c r="Y32" t="s">
        <v>383</v>
      </c>
      <c r="Z32" t="s">
        <v>383</v>
      </c>
      <c r="AA32" t="s">
        <v>383</v>
      </c>
      <c r="AB32" t="s">
        <v>383</v>
      </c>
      <c r="AC32" t="s">
        <v>383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雨|曇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</v>
      </c>
      <c r="K37" s="2" t="str">
        <f t="shared" si="0"/>
        <v>雨/曇</v>
      </c>
      <c r="L37" s="2" t="str">
        <f t="shared" si="0"/>
        <v>晴|雨</v>
      </c>
      <c r="M37" s="2" t="str">
        <f t="shared" si="0"/>
        <v>晴|曇</v>
      </c>
      <c r="N37" s="2" t="str">
        <f t="shared" si="0"/>
        <v>曇|雨</v>
      </c>
      <c r="O37" s="2" t="str">
        <f t="shared" si="0"/>
        <v>曇|雨</v>
      </c>
      <c r="P37" s="2" t="str">
        <f t="shared" si="0"/>
        <v>曇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曇|雨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12</v>
      </c>
      <c r="D41" s="2">
        <f>IF(D37="","",VLOOKUP(D37,変換!$B$31:$C$58,2,FALSE))</f>
        <v>1</v>
      </c>
      <c r="E41" s="2">
        <f>IF(E37="","",VLOOKUP(E37,変換!$B$31:$C$58,2,FALSE))</f>
        <v>24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2</v>
      </c>
      <c r="K41" s="2">
        <f>IF(K37="","",VLOOKUP(K37,変換!$B$31:$C$58,2,FALSE))</f>
        <v>12</v>
      </c>
      <c r="L41" s="2">
        <f>IF(L37="","",VLOOKUP(L37,変換!$B$31:$C$58,2,FALSE))</f>
        <v>18</v>
      </c>
      <c r="M41" s="2">
        <f>IF(M37="","",VLOOKUP(M37,変換!$B$31:$C$58,2,FALSE))</f>
        <v>17</v>
      </c>
      <c r="N41" s="2">
        <f>IF(N37="","",VLOOKUP(N37,変換!$B$31:$C$58,2,FALSE))</f>
        <v>21</v>
      </c>
      <c r="O41" s="2">
        <f>IF(O37="","",VLOOKUP(O37,変換!$B$31:$C$58,2,FALSE))</f>
        <v>21</v>
      </c>
      <c r="P41" s="2">
        <f>IF(P37="","",VLOOKUP(P37,変換!$B$31:$C$58,2,FALSE))</f>
        <v>2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21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45108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20230711</v>
      </c>
      <c r="E9" s="59" t="str">
        <f>IF(手入力!C3="",REPLACE(D9,5,0,"/"),REPLACE(手入力!C3,5,0,"/"))</f>
        <v>2023/0711</v>
      </c>
      <c r="F9" s="58">
        <v>20230711</v>
      </c>
      <c r="G9" s="59" t="str">
        <f>IF(手入力!D3="",REPLACE(F9,5,0,"/"),REPLACE(手入力!D3,5,0,"/"))</f>
        <v>2023/0711</v>
      </c>
      <c r="H9" s="58">
        <v>20230711</v>
      </c>
      <c r="I9" s="59" t="str">
        <f>IF(手入力!E3="",REPLACE(H9,5,0,"/"),REPLACE(手入力!E3,5,0,"/"))</f>
        <v>2023/0711</v>
      </c>
      <c r="J9" s="58">
        <v>20230711</v>
      </c>
      <c r="K9" s="59" t="str">
        <f>IF(手入力!F3="",REPLACE(J9,5,0,"/"),REPLACE(手入力!F3,5,0,"/"))</f>
        <v>2023/0711</v>
      </c>
      <c r="L9" s="58">
        <v>20230711</v>
      </c>
      <c r="M9" s="59" t="str">
        <f>IF(手入力!G3="",REPLACE(L9,5,0,"/"),REPLACE(手入力!G3,5,0,"/"))</f>
        <v>2023/0711</v>
      </c>
      <c r="N9" s="58">
        <v>20230711</v>
      </c>
      <c r="O9" s="59" t="str">
        <f>IF(手入力!H3="",REPLACE(N9,5,0,"/"),REPLACE(手入力!H3,5,0,"/"))</f>
        <v>2023/0711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1051</v>
      </c>
      <c r="E10" s="67" t="str">
        <f>TEXT(D10,"0000")</f>
        <v>1051</v>
      </c>
      <c r="F10" s="68">
        <v>1036</v>
      </c>
      <c r="G10" s="67" t="str">
        <f>TEXT(F10,"0000")</f>
        <v>1036</v>
      </c>
      <c r="H10" s="68">
        <v>1116</v>
      </c>
      <c r="I10" s="67" t="str">
        <f>TEXT(H10,"0000")</f>
        <v>1116</v>
      </c>
      <c r="J10" s="68">
        <v>929</v>
      </c>
      <c r="K10" s="67" t="str">
        <f>TEXT(J10,"0000")</f>
        <v>0929</v>
      </c>
      <c r="L10" s="68">
        <v>1015</v>
      </c>
      <c r="M10" s="67" t="str">
        <f>TEXT(L10,"0000")</f>
        <v>1015</v>
      </c>
      <c r="N10" s="68">
        <v>959</v>
      </c>
      <c r="O10" s="67" t="str">
        <f>TEXT(N10,"0000")</f>
        <v>0959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晴|雨</v>
      </c>
      <c r="E11" s="68">
        <f>IF(E9=0,"",(RIGHT(E9,2))-1)</f>
        <v>10</v>
      </c>
      <c r="F11" s="68" t="str">
        <f>IF(F$9=0,"",HLOOKUP(G11,天気タグ!$B$3:$AG$39,35))</f>
        <v>晴|雨</v>
      </c>
      <c r="G11" s="68">
        <f>IF(G9=0,"",(RIGHT(G9,2))-1)</f>
        <v>10</v>
      </c>
      <c r="H11" s="68" t="str">
        <f>IF(H$9=0,"",HLOOKUP(I11,天気タグ!$B$3:$AG$39,35))</f>
        <v>晴|雨</v>
      </c>
      <c r="I11" s="68">
        <f>IF(I9=0,"",(RIGHT(I9,2))-1)</f>
        <v>10</v>
      </c>
      <c r="J11" s="68" t="str">
        <f>IF(J$9=0,"",HLOOKUP(K11,天気タグ!$B$3:$AG$39,35))</f>
        <v>晴|雨</v>
      </c>
      <c r="K11" s="68">
        <f>IF(K9=0,"",(RIGHT(K9,2))-1)</f>
        <v>10</v>
      </c>
      <c r="L11" s="68" t="str">
        <f>IF(L$9=0,"",HLOOKUP(M11,天気タグ!$B$3:$AG$39,35))</f>
        <v>晴|雨</v>
      </c>
      <c r="M11" s="68">
        <f>IF(M9=0,"",(RIGHT(M9,2))-1)</f>
        <v>10</v>
      </c>
      <c r="N11" s="68" t="str">
        <f>IF(N$9=0,"",HLOOKUP(O11,天気タグ!$B$3:$AG$39,35))</f>
        <v>晴|雨</v>
      </c>
      <c r="O11" s="68">
        <f>IF(O9=0,"",(RIGHT(O9,2))-1)</f>
        <v>10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11</v>
      </c>
      <c r="F12" s="68" t="str">
        <f>IF(F$9=0,"",HLOOKUP(G12,天気タグ!$B$3:$AG$39,35))</f>
        <v>晴|曇</v>
      </c>
      <c r="G12" s="68">
        <f>IF(G9=0,"",RIGHT(G9,2)*1)</f>
        <v>11</v>
      </c>
      <c r="H12" s="68" t="str">
        <f>IF(H$9=0,"",HLOOKUP(I12,天気タグ!$B$3:$AG$39,35))</f>
        <v>晴|曇</v>
      </c>
      <c r="I12" s="68">
        <f>IF(I9=0,"",RIGHT(I9,2)*1)</f>
        <v>11</v>
      </c>
      <c r="J12" s="68" t="str">
        <f>IF(J$9=0,"",HLOOKUP(K12,天気タグ!$B$3:$AG$39,35))</f>
        <v>晴|曇</v>
      </c>
      <c r="K12" s="68">
        <f>IF(K9=0,"",RIGHT(K9,2)*1)</f>
        <v>11</v>
      </c>
      <c r="L12" s="68" t="str">
        <f>IF(L$9=0,"",HLOOKUP(M12,天気タグ!$B$3:$AG$39,35))</f>
        <v>晴|曇</v>
      </c>
      <c r="M12" s="68">
        <f>IF(M9=0,"",RIGHT(M9,2)*1)</f>
        <v>11</v>
      </c>
      <c r="N12" s="68" t="str">
        <f>IF(N$9=0,"",HLOOKUP(O12,天気タグ!$B$3:$AG$39,35))</f>
        <v>晴|曇</v>
      </c>
      <c r="O12" s="68">
        <f>IF(O9=0,"",RIGHT(O9,2)*1)</f>
        <v>11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25</v>
      </c>
      <c r="E13" s="70"/>
      <c r="F13" s="70">
        <v>25.8</v>
      </c>
      <c r="G13" s="70"/>
      <c r="H13" s="70">
        <v>25.5</v>
      </c>
      <c r="I13" s="70"/>
      <c r="J13" s="70">
        <v>24.5</v>
      </c>
      <c r="K13" s="70"/>
      <c r="L13" s="70">
        <v>24.5</v>
      </c>
      <c r="M13" s="70"/>
      <c r="N13" s="70">
        <v>27.5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19</v>
      </c>
      <c r="E14" s="76"/>
      <c r="F14" s="77">
        <v>25.1</v>
      </c>
      <c r="G14" s="77"/>
      <c r="H14" s="77">
        <v>20.5</v>
      </c>
      <c r="I14" s="77"/>
      <c r="J14" s="77">
        <v>24.2</v>
      </c>
      <c r="K14" s="77"/>
      <c r="L14" s="77">
        <v>18</v>
      </c>
      <c r="M14" s="77"/>
      <c r="N14" s="77">
        <v>22.2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>
        <v>0</v>
      </c>
      <c r="I19" s="67">
        <f t="shared" ref="I19:I23" si="3">H19/1000</f>
        <v>0</v>
      </c>
      <c r="J19" s="68">
        <v>0</v>
      </c>
      <c r="K19" s="67">
        <f t="shared" ref="K19:Y23" si="4">J19/1000</f>
        <v>0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</v>
      </c>
      <c r="G26" s="98"/>
      <c r="H26" s="68">
        <v>0.19</v>
      </c>
      <c r="I26" s="98"/>
      <c r="J26" s="68">
        <v>0.19</v>
      </c>
      <c r="K26" s="98"/>
      <c r="L26" s="68">
        <v>0.25</v>
      </c>
      <c r="M26" s="98"/>
      <c r="N26" s="68">
        <v>0.26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7.0000000000000007E-2</v>
      </c>
      <c r="I36" s="98"/>
      <c r="J36" s="68">
        <v>7.0000000000000007E-2</v>
      </c>
      <c r="K36" s="98"/>
      <c r="L36" s="68">
        <v>0.16</v>
      </c>
      <c r="M36" s="98"/>
      <c r="N36" s="68">
        <v>0.18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8.0000000000000002E-3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1.0999999999999999E-2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3.1</v>
      </c>
      <c r="E51" s="70"/>
      <c r="F51" s="70">
        <v>3.1</v>
      </c>
      <c r="G51" s="70"/>
      <c r="H51" s="68">
        <v>7.8</v>
      </c>
      <c r="I51" s="70"/>
      <c r="J51" s="68">
        <v>4.5999999999999996</v>
      </c>
      <c r="K51" s="70"/>
      <c r="L51" s="68">
        <v>3.3</v>
      </c>
      <c r="M51" s="70"/>
      <c r="N51" s="68">
        <v>3.5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3.2</v>
      </c>
      <c r="G53" s="70"/>
      <c r="H53" s="68">
        <v>6.5</v>
      </c>
      <c r="I53" s="70"/>
      <c r="J53" s="68">
        <v>4.0999999999999996</v>
      </c>
      <c r="K53" s="70"/>
      <c r="L53" s="68">
        <v>2.8</v>
      </c>
      <c r="M53" s="70"/>
      <c r="N53" s="68">
        <v>2.7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5.1036454000000004</v>
      </c>
      <c r="E54" s="70"/>
      <c r="F54" s="70">
        <v>7.7006598999999998</v>
      </c>
      <c r="G54" s="70"/>
      <c r="H54" s="68">
        <v>5.2696890999999999</v>
      </c>
      <c r="I54" s="70"/>
      <c r="J54" s="68">
        <v>5.8881034000000003</v>
      </c>
      <c r="K54" s="70"/>
      <c r="L54" s="68">
        <v>10.467291700000001</v>
      </c>
      <c r="M54" s="70"/>
      <c r="N54" s="68">
        <v>10.628260600000001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>
        <v>2E-3</v>
      </c>
      <c r="I59" s="96"/>
      <c r="J59" s="68">
        <v>0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0.3</v>
      </c>
      <c r="G61" s="70"/>
      <c r="H61" s="68">
        <v>0.3</v>
      </c>
      <c r="I61" s="70"/>
      <c r="J61" s="68">
        <v>0.4</v>
      </c>
      <c r="K61" s="70"/>
      <c r="L61" s="68">
        <v>0.5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7.9</v>
      </c>
      <c r="E62" s="70"/>
      <c r="F62" s="70">
        <v>7.7</v>
      </c>
      <c r="G62" s="70"/>
      <c r="H62" s="68">
        <v>7.2</v>
      </c>
      <c r="I62" s="70"/>
      <c r="J62" s="68">
        <v>6.6</v>
      </c>
      <c r="K62" s="70"/>
      <c r="L62" s="68">
        <v>7.2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0.5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0.5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5.1036454000000004</v>
      </c>
      <c r="E82" s="69"/>
      <c r="F82" s="70">
        <v>7.7006598999999998</v>
      </c>
      <c r="G82" s="70"/>
      <c r="H82" s="70">
        <v>5.2696890999999999</v>
      </c>
      <c r="I82" s="70"/>
      <c r="J82" s="70">
        <v>5.8881034000000003</v>
      </c>
      <c r="K82" s="70"/>
      <c r="L82" s="70">
        <v>10.467291700000001</v>
      </c>
      <c r="M82" s="70"/>
      <c r="N82" s="70">
        <v>10.628260600000001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7.9</v>
      </c>
      <c r="E91" s="69"/>
      <c r="F91" s="70">
        <v>7.7</v>
      </c>
      <c r="G91" s="70"/>
      <c r="H91" s="70">
        <v>7.2</v>
      </c>
      <c r="I91" s="70"/>
      <c r="J91" s="70">
        <v>6.6</v>
      </c>
      <c r="K91" s="70"/>
      <c r="L91" s="70">
        <v>7.2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3.1</v>
      </c>
      <c r="E100" s="69"/>
      <c r="F100" s="70">
        <v>3.4</v>
      </c>
      <c r="G100" s="70"/>
      <c r="H100" s="70">
        <v>5.0999999999999996</v>
      </c>
      <c r="I100" s="70"/>
      <c r="J100" s="70">
        <v>3.8</v>
      </c>
      <c r="K100" s="70"/>
      <c r="L100" s="70">
        <v>4.0999999999999996</v>
      </c>
      <c r="M100" s="70"/>
      <c r="N100" s="70">
        <v>4.2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0.11</v>
      </c>
      <c r="E101" s="69"/>
      <c r="F101" s="70">
        <v>0.1</v>
      </c>
      <c r="G101" s="70"/>
      <c r="H101" s="70">
        <v>0.19</v>
      </c>
      <c r="I101" s="70"/>
      <c r="J101" s="70">
        <v>0.19</v>
      </c>
      <c r="K101" s="70"/>
      <c r="L101" s="70">
        <v>0.25</v>
      </c>
      <c r="M101" s="70"/>
      <c r="N101" s="70">
        <v>0.26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45108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45108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45109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45110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45111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45112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45113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45114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45115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45116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45117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45118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45119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45120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45121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45122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45123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45124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45125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45126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45127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45128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45129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45130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45131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45132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45133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45134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45135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45136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45137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45138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2023-08-28T05:27:33Z</dcterms:modified>
</cp:coreProperties>
</file>