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E797F721-7F32-4241-ACD7-6FB6C9382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2" i="5" s="1"/>
  <c r="I9" i="5"/>
  <c r="I12" i="5" s="1"/>
  <c r="G9" i="5"/>
  <c r="E9" i="5"/>
  <c r="E12" i="5" s="1"/>
  <c r="K11" i="5" l="1"/>
  <c r="I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<sst xmlns="http://schemas.openxmlformats.org/spreadsheetml/2006/main" count="5808" uniqueCount="433">
  <si>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</si>
  <si>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</si>
  <si>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</si>
  <si>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</si>
  <si>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</si>
  <si>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</si>
  <si>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</si>
  <si>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</si>
  <si>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</si>
  <si>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</si>
  <si>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</si>
  <si>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</si>
  <si>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</si>
  <si>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</si>
  <si>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</si>
  <si>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</si>
  <si>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</si>
  <si>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</si>
  <si>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</si>
  <si>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</si>
  <si>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</si>
  <si>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</si>
  <si>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</si>
  <si>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</si>
  <si>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</si>
  <si>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</si>
  <si>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</si>
  <si>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</si>
  <si>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</si>
  <si>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</si>
  <si>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</si>
  <si>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</si>
  <si>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</si>
  <si>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</si>
  <si>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</si>
  <si>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</si>
  <si>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</si>
  <si>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</si>
  <si>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</si>
  <si>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</si>
  <si>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</si>
  <si>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</si>
  <si>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</si>
  <si>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</si>
  <si>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</si>
  <si>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</si>
  <si>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</si>
  <si>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</si>
  <si>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</si>
  <si>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</si>
  <si>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</si>
  <si>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</si>
  <si>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</si>
  <si>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</si>
  <si>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</si>
  <si>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</si>
  <si>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</si>
  <si>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</si>
  <si>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</si>
  <si>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</si>
  <si>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</si>
  <si>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</si>
  <si>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</si>
  <si>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</si>
  <si>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</si>
  <si>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</si>
  <si>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</si>
  <si>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</si>
  <si>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</si>
  <si>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</si>
  <si>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</si>
  <si>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</si>
  <si>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</si>
  <si>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</si>
  <si>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</si>
  <si>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</si>
  <si>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</si>
  <si>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</si>
  <si>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</si>
  <si>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</si>
  <si>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</si>
  <si>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</si>
  <si>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</si>
  <si>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</si>
  <si>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</si>
  <si>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</si>
  <si>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</si>
  <si>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</si>
  <si>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</si>
  <si>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</si>
  <si>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</si>
  <si>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</si>
  <si>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</si>
  <si>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</si>
  <si>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</si>
  <si>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</si>
  <si>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</si>
  <si>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</si>
  <si>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</si>
  <si>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</si>
  <si>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</si>
  <si>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</si>
  <si>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</si>
  <si>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</si>
  <si>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</si>
  <si>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</si>
  <si>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</si>
  <si>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</si>
  <si>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</si>
  <si>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</si>
  <si>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</si>
  <si>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</si>
  <si>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</si>
  <si>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</si>
  <si>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</si>
  <si>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</si>
  <si>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</si>
  <si>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</si>
  <si>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</si>
  <si>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</si>
  <si>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</si>
  <si>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</si>
  <si>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</si>
  <si>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</si>
  <si>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</si>
  <si>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</si>
  <si>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</si>
  <si>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</si>
  <si>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</si>
  <si>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</si>
  <si>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</si>
  <si>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</si>
  <si>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</si>
  <si>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</si>
  <si>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</si>
  <si>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</si>
  <si>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</si>
  <si>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</si>
  <si>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</si>
  <si>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</si>
  <si>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</si>
  <si>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</si>
  <si>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</si>
  <si>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</si>
  <si>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</si>
  <si>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</si>
  <si>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</si>
  <si>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</si>
  <si>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</si>
  <si>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</si>
  <si>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</si>
  <si>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</si>
  <si>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</si>
  <si>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</si>
  <si>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</si>
  <si>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</si>
  <si>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</si>
  <si>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</si>
  <si>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</si>
  <si>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</si>
  <si>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</si>
  <si>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</si>
  <si>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</si>
  <si>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</si>
  <si>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</si>
  <si>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</si>
  <si>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</si>
  <si>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</si>
  <si>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</si>
  <si>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</si>
  <si>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</si>
  <si>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</si>
  <si>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</si>
  <si>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</si>
  <si>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</si>
  <si>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</si>
  <si>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</si>
  <si>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</si>
  <si>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</si>
  <si>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</si>
  <si>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</si>
  <si>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</si>
  <si>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</si>
  <si>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</si>
  <si>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</si>
  <si>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</si>
  <si>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</si>
  <si>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</si>
  <si>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</si>
  <si>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</si>
  <si>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</si>
  <si>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</si>
  <si>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</si>
  <si>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</si>
  <si>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</si>
  <si>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</si>
  <si>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</si>
  <si>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</si>
  <si>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</si>
  <si>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</si>
  <si>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</si>
  <si>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</si>
  <si>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</si>
  <si>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</si>
  <si>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</si>
  <si>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</si>
  <si>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</si>
  <si>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</si>
  <si>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</si>
  <si>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</si>
  <si>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</si>
  <si>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</si>
  <si>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</si>
  <si>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</si>
  <si>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</si>
  <si>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</si>
  <si>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</si>
  <si>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</si>
  <si>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</si>
  <si>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</si>
  <si>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</si>
  <si>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</si>
  <si>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</si>
  <si>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</si>
  <si>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</si>
  <si>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</si>
  <si>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</si>
  <si>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</si>
  <si>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</si>
  <si>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</si>
  <si>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</si>
  <si>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</si>
  <si>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</si>
  <si>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</si>
  <si>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</si>
  <si>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</si>
  <si>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</si>
  <si>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</si>
  <si>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</si>
  <si>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</si>
  <si>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</si>
  <si>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</si>
  <si>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</si>
  <si>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</si>
  <si>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</si>
  <si>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</si>
  <si>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</si>
  <si>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</si>
  <si>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</si>
  <si>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</si>
  <si>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</si>
  <si>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</si>
  <si>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</si>
  <si>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</si>
  <si>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</si>
  <si>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</si>
  <si>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</si>
  <si>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</si>
  <si>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</si>
  <si>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</si>
  <si>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</si>
  <si>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</si>
  <si>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</si>
  <si>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</si>
  <si>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</si>
  <si>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</si>
  <si>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</si>
  <si>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</si>
  <si>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</si>
  <si>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</si>
  <si>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</si>
  <si>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</si>
  <si>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</si>
  <si>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</si>
  <si>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</si>
  <si>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</si>
  <si>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</si>
  <si>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</si>
  <si>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</si>
  <si>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</si>
  <si>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</si>
  <si>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</si>
  <si>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</si>
  <si>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</si>
  <si>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</si>
  <si>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</si>
  <si>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</si>
  <si>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</si>
  <si>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</si>
  <si>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</si>
  <si>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</si>
  <si>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</si>
  <si>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</si>
  <si>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</si>
  <si>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</si>
  <si>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</si>
  <si>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</si>
  <si>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</si>
  <si>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</si>
  <si>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</si>
  <si>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</si>
  <si>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</si>
  <si>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</si>
  <si>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</si>
  <si>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</si>
  <si>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</si>
  <si>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</si>
  <si>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</si>
  <si>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</si>
  <si>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</si>
  <si>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</si>
  <si>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</si>
  <si>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</si>
  <si>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</si>
  <si>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</si>
  <si>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</si>
  <si>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</si>
  <si>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</si>
  <si>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</si>
  <si>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</si>
  <si>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</si>
  <si>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</si>
  <si>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</si>
  <si>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</si>
  <si>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</si>
  <si>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</si>
  <si>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</si>
  <si>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</si>
  <si>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</si>
  <si>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</si>
  <si>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</si>
  <si>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</si>
  <si>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</si>
  <si>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</si>
  <si>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</si>
  <si>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</si>
  <si>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</si>
  <si>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</si>
  <si>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</si>
  <si>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</si>
  <si>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</si>
  <si>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</si>
  <si>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</si>
  <si>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</si>
  <si>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</si>
  <si>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</si>
  <si>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</si>
  <si>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</si>
  <si>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</si>
  <si>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</si>
  <si>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</si>
  <si>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</si>
  <si>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</si>
  <si>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</si>
  <si>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</si>
  <si>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</si>
  <si>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</si>
  <si>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</si>
  <si>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</si>
  <si>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</si>
  <si>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</si>
  <si>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</si>
  <si>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</si>
  <si>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</si>
  <si>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</si>
  <si>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</si>
  <si>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</si>
  <si>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</si>
  <si>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</si>
  <si>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</si>
  <si>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</si>
  <si>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</si>
  <si>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</si>
  <si>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</si>
  <si>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</si>
  <si>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</si>
  <si>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</si>
  <si>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</si>
  <si>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</si>
  <si>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</si>
  <si>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</si>
  <si>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</si>
  <si>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</si>
  <si>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</si>
  <si>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</si>
  <si>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</si>
  <si>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</si>
  <si>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</si>
  <si>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</si>
  <si>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</si>
  <si>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</si>
  <si>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</si>
  <si>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</si>
  <si>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</si>
  <si>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</si>
  <si>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</si>
  <si>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</si>
  <si>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</si>
  <si>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</si>
  <si>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</si>
  <si>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</si>
  <si>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</si>
  <si>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</si>
  <si>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</si>
  <si>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</si>
  <si>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</si>
  <si>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</si>
  <si>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</si>
  <si>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</si>
  <si>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</si>
  <si>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</si>
  <si>
    <t>2025/07/14</t>
  </si>
  <si>
    <t>2025/07/03</t>
  </si>
  <si>
    <t>09:36</t>
  </si>
  <si>
    <t>10:00</t>
  </si>
  <si>
    <t>10:16</t>
  </si>
  <si>
    <t>09:12</t>
  </si>
  <si>
    <t>08:53</t>
  </si>
  <si>
    <t>10:38</t>
  </si>
  <si>
    <t>09:09</t>
  </si>
  <si>
    <t>10:11</t>
  </si>
  <si>
    <t>09:42</t>
  </si>
  <si>
    <t>10:10</t>
  </si>
  <si>
    <t>10:30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</si>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</sst>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3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9"/>
  <cols>
    <col min="1" max="1" width="3.09765625" style="31" customWidth="1"/>
    <col min="2" max="2" width="25.59765625" style="31" customWidth="1"/>
    <col min="3" max="3" width="6" style="31" customWidth="1"/>
    <col min="4" max="14" width="12.59765625" style="32" customWidth="1"/>
    <col min="15" max="16" width="9.8984375" style="32" hidden="1" customWidth="1"/>
    <col min="17" max="33" width="5.59765625" style="31" hidden="1" customWidth="1"/>
    <col min="34" max="34" width="11.59765625" style="33" hidden="1" customWidth="1"/>
    <col min="35" max="35" width="3.097656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0.8">
      <c r="A2" s="206">
        <v>45748</v>
      </c>
      <c r="B2" s="206"/>
      <c r="C2" s="207">
        <v>45839</v>
      </c>
      <c r="D2" s="207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9.9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10" t="s">
        <v>384</v>
      </c>
      <c r="K4" s="220" t="s">
        <v>387</v>
      </c>
      <c r="L4" s="210" t="s">
        <v>390</v>
      </c>
      <c r="M4" s="236" t="s">
        <v>395</v>
      </c>
      <c r="N4" s="238" t="s">
        <v>396</v>
      </c>
      <c r="O4" s="204"/>
      <c r="P4" s="23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" customHeight="1">
      <c r="A5" s="38"/>
      <c r="B5" s="39"/>
      <c r="C5" s="40"/>
      <c r="D5" s="209"/>
      <c r="E5" s="225"/>
      <c r="F5" s="223"/>
      <c r="G5" s="211"/>
      <c r="H5" s="221"/>
      <c r="I5" s="211"/>
      <c r="J5" s="211"/>
      <c r="K5" s="221"/>
      <c r="L5" s="211"/>
      <c r="M5" s="237"/>
      <c r="N5" s="239"/>
      <c r="O5" s="205"/>
      <c r="P5" s="2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2" t="s">
        <v>386</v>
      </c>
      <c r="K6" s="228" t="s">
        <v>389</v>
      </c>
      <c r="L6" s="226" t="s">
        <v>400</v>
      </c>
      <c r="M6" s="240" t="s">
        <v>399</v>
      </c>
      <c r="N6" s="242" t="s">
        <v>398</v>
      </c>
      <c r="O6" s="232"/>
      <c r="P6" s="23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3"/>
      <c r="K7" s="229"/>
      <c r="L7" s="227"/>
      <c r="M7" s="241"/>
      <c r="N7" s="243"/>
      <c r="O7" s="233"/>
      <c r="P7" s="23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7" t="s">
        <v>412</v>
      </c>
      <c r="N9" s="191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419</v>
      </c>
      <c r="K10" s="68" t="s">
        <v>420</v>
      </c>
      <c r="L10" s="68" t="s">
        <v>421</v>
      </c>
      <c r="M10" s="115" t="s">
        <v>422</v>
      </c>
      <c r="N10" s="155" t="s">
        <v>423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405</v>
      </c>
      <c r="E11" s="68" t="s">
        <v>405</v>
      </c>
      <c r="F11" s="68" t="s">
        <v>405</v>
      </c>
      <c r="G11" s="68" t="s">
        <v>405</v>
      </c>
      <c r="H11" s="68" t="s">
        <v>405</v>
      </c>
      <c r="I11" s="68" t="s">
        <v>405</v>
      </c>
      <c r="J11" s="68" t="s">
        <v>405</v>
      </c>
      <c r="K11" s="68" t="s">
        <v>405</v>
      </c>
      <c r="L11" s="68" t="s">
        <v>405</v>
      </c>
      <c r="M11" s="115" t="s">
        <v>403</v>
      </c>
      <c r="N11" s="155" t="s">
        <v>403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8" t="s">
        <v>407</v>
      </c>
      <c r="J12" s="68" t="s">
        <v>407</v>
      </c>
      <c r="K12" s="68" t="s">
        <v>407</v>
      </c>
      <c r="L12" s="68" t="s">
        <v>407</v>
      </c>
      <c r="M12" s="115" t="s">
        <v>404</v>
      </c>
      <c r="N12" s="155" t="s">
        <v>404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25</v>
      </c>
      <c r="E13" s="70">
        <v>26</v>
      </c>
      <c r="F13" s="70">
        <v>26.5</v>
      </c>
      <c r="G13" s="70">
        <v>26.8</v>
      </c>
      <c r="H13" s="70">
        <v>28.5</v>
      </c>
      <c r="I13" s="70">
        <v>27.4</v>
      </c>
      <c r="J13" s="70">
        <v>27</v>
      </c>
      <c r="K13" s="70">
        <v>25.2</v>
      </c>
      <c r="L13" s="70">
        <v>28.2</v>
      </c>
      <c r="M13" s="178">
        <v>28.9</v>
      </c>
      <c r="N13" s="126">
        <v>31.2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7">
        <v>25.5</v>
      </c>
      <c r="F14" s="77">
        <v>24.7</v>
      </c>
      <c r="G14" s="77">
        <v>25.3</v>
      </c>
      <c r="H14" s="77">
        <v>30.5</v>
      </c>
      <c r="I14" s="77">
        <v>20.7</v>
      </c>
      <c r="J14" s="77">
        <v>28.3</v>
      </c>
      <c r="K14" s="77">
        <v>21</v>
      </c>
      <c r="L14" s="77">
        <v>23.3</v>
      </c>
      <c r="M14" s="179">
        <v>25.1</v>
      </c>
      <c r="N14" s="156">
        <v>29.9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183" t="s">
        <v>424</v>
      </c>
      <c r="N24" s="195" t="s">
        <v>424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425</v>
      </c>
      <c r="E25" s="96" t="s">
        <v>425</v>
      </c>
      <c r="F25" s="96" t="s">
        <v>425</v>
      </c>
      <c r="G25" s="96" t="s">
        <v>425</v>
      </c>
      <c r="H25" s="96" t="s">
        <v>425</v>
      </c>
      <c r="I25" s="96" t="s">
        <v>425</v>
      </c>
      <c r="J25" s="96" t="s">
        <v>425</v>
      </c>
      <c r="K25" s="96" t="s">
        <v>425</v>
      </c>
      <c r="L25" s="96" t="s">
        <v>425</v>
      </c>
      <c r="M25" s="183" t="s">
        <v>425</v>
      </c>
      <c r="N25" s="195" t="s">
        <v>425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0.2</v>
      </c>
      <c r="E26" s="98">
        <v>0.2</v>
      </c>
      <c r="F26" s="98">
        <v>0.2</v>
      </c>
      <c r="G26" s="98">
        <v>0.13</v>
      </c>
      <c r="H26" s="98">
        <v>0.14000000000000001</v>
      </c>
      <c r="I26" s="98">
        <v>0.22</v>
      </c>
      <c r="J26" s="98">
        <v>0.22</v>
      </c>
      <c r="K26" s="98">
        <v>0.17</v>
      </c>
      <c r="L26" s="98">
        <v>0.17</v>
      </c>
      <c r="M26" s="184">
        <v>0.33</v>
      </c>
      <c r="N26" s="196">
        <v>0.59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426</v>
      </c>
      <c r="E27" s="98" t="s">
        <v>426</v>
      </c>
      <c r="F27" s="98" t="s">
        <v>426</v>
      </c>
      <c r="G27" s="98" t="s">
        <v>426</v>
      </c>
      <c r="H27" s="98" t="s">
        <v>426</v>
      </c>
      <c r="I27" s="98" t="s">
        <v>426</v>
      </c>
      <c r="J27" s="98" t="s">
        <v>426</v>
      </c>
      <c r="K27" s="98" t="s">
        <v>426</v>
      </c>
      <c r="L27" s="98" t="s">
        <v>426</v>
      </c>
      <c r="M27" s="184" t="s">
        <v>426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181" t="s">
        <v>401</v>
      </c>
      <c r="N29" s="193" t="s">
        <v>401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183" t="s">
        <v>401</v>
      </c>
      <c r="N30" s="195" t="s">
        <v>401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183" t="s">
        <v>401</v>
      </c>
      <c r="N31" s="195" t="s">
        <v>401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183" t="s">
        <v>401</v>
      </c>
      <c r="N32" s="195" t="s">
        <v>401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183" t="s">
        <v>401</v>
      </c>
      <c r="N33" s="195" t="s">
        <v>401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183" t="s">
        <v>401</v>
      </c>
      <c r="N34" s="195" t="s">
        <v>401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183" t="s">
        <v>401</v>
      </c>
      <c r="N35" s="195" t="s">
        <v>401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" customHeight="1">
      <c r="A36" s="87">
        <v>21</v>
      </c>
      <c r="B36" s="64" t="s">
        <v>17</v>
      </c>
      <c r="C36" s="90" t="s">
        <v>78</v>
      </c>
      <c r="D36" s="98">
        <v>0.09</v>
      </c>
      <c r="E36" s="98">
        <v>0.1</v>
      </c>
      <c r="F36" s="98">
        <v>0.1</v>
      </c>
      <c r="G36" s="98">
        <v>0.13</v>
      </c>
      <c r="H36" s="98">
        <v>0.13</v>
      </c>
      <c r="I36" s="98">
        <v>0.11</v>
      </c>
      <c r="J36" s="98">
        <v>0.11</v>
      </c>
      <c r="K36" s="98">
        <v>0.11</v>
      </c>
      <c r="L36" s="98">
        <v>0.1</v>
      </c>
      <c r="M36" s="184">
        <v>0.17</v>
      </c>
      <c r="N36" s="196">
        <v>7.0000000000000007E-2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183" t="s">
        <v>401</v>
      </c>
      <c r="N38" s="195" t="s">
        <v>401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183" t="s">
        <v>401</v>
      </c>
      <c r="N40" s="195" t="s">
        <v>401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425</v>
      </c>
      <c r="E41" s="96" t="s">
        <v>425</v>
      </c>
      <c r="F41" s="96" t="s">
        <v>425</v>
      </c>
      <c r="G41" s="96" t="s">
        <v>425</v>
      </c>
      <c r="H41" s="96" t="s">
        <v>425</v>
      </c>
      <c r="I41" s="96" t="s">
        <v>425</v>
      </c>
      <c r="J41" s="96" t="s">
        <v>425</v>
      </c>
      <c r="K41" s="96" t="s">
        <v>425</v>
      </c>
      <c r="L41" s="96" t="s">
        <v>425</v>
      </c>
      <c r="M41" s="183" t="s">
        <v>425</v>
      </c>
      <c r="N41" s="195" t="s">
        <v>425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183" t="s">
        <v>401</v>
      </c>
      <c r="N42" s="195" t="s">
        <v>401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183" t="s">
        <v>401</v>
      </c>
      <c r="N44" s="195" t="s">
        <v>401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183" t="s">
        <v>401</v>
      </c>
      <c r="N45" s="195" t="s">
        <v>401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2.5</v>
      </c>
      <c r="E53" s="70">
        <v>2.7</v>
      </c>
      <c r="F53" s="70">
        <v>2.9</v>
      </c>
      <c r="G53" s="70">
        <v>2.9</v>
      </c>
      <c r="H53" s="70">
        <v>3</v>
      </c>
      <c r="I53" s="70">
        <v>2</v>
      </c>
      <c r="J53" s="70">
        <v>2.2999999999999998</v>
      </c>
      <c r="K53" s="70">
        <v>1.9</v>
      </c>
      <c r="L53" s="70">
        <v>2</v>
      </c>
      <c r="M53" s="178">
        <v>4.9000000000000004</v>
      </c>
      <c r="N53" s="126">
        <v>7.4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427</v>
      </c>
      <c r="E57" s="102" t="s">
        <v>427</v>
      </c>
      <c r="F57" s="102" t="s">
        <v>427</v>
      </c>
      <c r="G57" s="102" t="s">
        <v>427</v>
      </c>
      <c r="H57" s="102" t="s">
        <v>427</v>
      </c>
      <c r="I57" s="102" t="s">
        <v>427</v>
      </c>
      <c r="J57" s="102" t="s">
        <v>427</v>
      </c>
      <c r="K57" s="102" t="s">
        <v>427</v>
      </c>
      <c r="L57" s="102" t="s">
        <v>427</v>
      </c>
      <c r="M57" s="185" t="s">
        <v>427</v>
      </c>
      <c r="N57" s="197">
        <v>1.9999999999999999E-6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427</v>
      </c>
      <c r="E58" s="102" t="s">
        <v>427</v>
      </c>
      <c r="F58" s="102" t="s">
        <v>427</v>
      </c>
      <c r="G58" s="102" t="s">
        <v>427</v>
      </c>
      <c r="H58" s="102" t="s">
        <v>427</v>
      </c>
      <c r="I58" s="102" t="s">
        <v>427</v>
      </c>
      <c r="J58" s="102" t="s">
        <v>427</v>
      </c>
      <c r="K58" s="102" t="s">
        <v>427</v>
      </c>
      <c r="L58" s="102" t="s">
        <v>427</v>
      </c>
      <c r="M58" s="185" t="s">
        <v>427</v>
      </c>
      <c r="N58" s="197" t="s">
        <v>427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428</v>
      </c>
      <c r="I59" s="96" t="s">
        <v>428</v>
      </c>
      <c r="J59" s="96">
        <v>6.0000000000000001E-3</v>
      </c>
      <c r="K59" s="96" t="s">
        <v>401</v>
      </c>
      <c r="L59" s="96">
        <v>6.0000000000000001E-3</v>
      </c>
      <c r="M59" s="183">
        <v>4.0000000000000001E-3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0.5</v>
      </c>
      <c r="E61" s="70">
        <v>0.6</v>
      </c>
      <c r="F61" s="70">
        <v>0.8</v>
      </c>
      <c r="G61" s="70">
        <v>0.6</v>
      </c>
      <c r="H61" s="70">
        <v>0.6</v>
      </c>
      <c r="I61" s="70">
        <v>0.6</v>
      </c>
      <c r="J61" s="70">
        <v>0.6</v>
      </c>
      <c r="K61" s="70">
        <v>0.5</v>
      </c>
      <c r="L61" s="70">
        <v>0.6</v>
      </c>
      <c r="M61" s="178">
        <v>0.6</v>
      </c>
      <c r="N61" s="126">
        <v>0.5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6.8</v>
      </c>
      <c r="G62" s="70">
        <v>7.3</v>
      </c>
      <c r="H62" s="70">
        <v>7.3</v>
      </c>
      <c r="I62" s="70">
        <v>6.9</v>
      </c>
      <c r="J62" s="70">
        <v>7.1</v>
      </c>
      <c r="K62" s="70">
        <v>7.3</v>
      </c>
      <c r="L62" s="70">
        <v>7.2</v>
      </c>
      <c r="M62" s="178">
        <v>7.1</v>
      </c>
      <c r="N62" s="126">
        <v>7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115" t="s">
        <v>429</v>
      </c>
      <c r="N63" s="155" t="s">
        <v>429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115" t="s">
        <v>429</v>
      </c>
      <c r="N64" s="155" t="s">
        <v>429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 t="s">
        <v>430</v>
      </c>
      <c r="H65" s="70">
        <v>0.6</v>
      </c>
      <c r="I65" s="70">
        <v>1</v>
      </c>
      <c r="J65" s="70">
        <v>0.7</v>
      </c>
      <c r="K65" s="70">
        <v>0.6</v>
      </c>
      <c r="L65" s="70" t="s">
        <v>430</v>
      </c>
      <c r="M65" s="178" t="s">
        <v>430</v>
      </c>
      <c r="N65" s="126" t="s">
        <v>430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86" t="s">
        <v>431</v>
      </c>
      <c r="N66" s="198" t="s">
        <v>431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" customHeight="1" thickTop="1">
      <c r="A68" s="202">
        <v>45748</v>
      </c>
      <c r="B68" s="202"/>
      <c r="C68" s="203">
        <v>45839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181" t="s">
        <v>401</v>
      </c>
      <c r="N73" s="193" t="s">
        <v>401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183" t="s">
        <v>401</v>
      </c>
      <c r="N74" s="195" t="s">
        <v>401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0.5</v>
      </c>
      <c r="F81" s="70">
        <v>0.4</v>
      </c>
      <c r="G81" s="70">
        <v>1</v>
      </c>
      <c r="H81" s="70">
        <v>0.5</v>
      </c>
      <c r="I81" s="70">
        <v>1</v>
      </c>
      <c r="J81" s="70">
        <v>0.2</v>
      </c>
      <c r="K81" s="70">
        <v>1</v>
      </c>
      <c r="L81" s="70">
        <v>0.6</v>
      </c>
      <c r="M81" s="178">
        <v>0.6</v>
      </c>
      <c r="N81" s="126">
        <v>0.4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183" t="s">
        <v>401</v>
      </c>
      <c r="N85" s="195" t="s">
        <v>401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183" t="s">
        <v>401</v>
      </c>
      <c r="N86" s="195" t="s">
        <v>401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432</v>
      </c>
      <c r="E88" s="68" t="s">
        <v>432</v>
      </c>
      <c r="F88" s="68" t="s">
        <v>432</v>
      </c>
      <c r="G88" s="68" t="s">
        <v>432</v>
      </c>
      <c r="H88" s="68" t="s">
        <v>432</v>
      </c>
      <c r="I88" s="68" t="s">
        <v>432</v>
      </c>
      <c r="J88" s="68" t="s">
        <v>432</v>
      </c>
      <c r="K88" s="68" t="s">
        <v>432</v>
      </c>
      <c r="L88" s="68" t="s">
        <v>432</v>
      </c>
      <c r="M88" s="115" t="s">
        <v>432</v>
      </c>
      <c r="N88" s="155" t="s">
        <v>432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178" t="s">
        <v>431</v>
      </c>
      <c r="N90" s="126" t="s">
        <v>431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6.8</v>
      </c>
      <c r="G91" s="70">
        <v>7.3</v>
      </c>
      <c r="H91" s="70">
        <v>7.3</v>
      </c>
      <c r="I91" s="70">
        <v>6.9</v>
      </c>
      <c r="J91" s="70">
        <v>7.1</v>
      </c>
      <c r="K91" s="70">
        <v>7.3</v>
      </c>
      <c r="L91" s="70">
        <v>7.2</v>
      </c>
      <c r="M91" s="178">
        <v>7.1</v>
      </c>
      <c r="N91" s="126">
        <v>7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183" t="s">
        <v>401</v>
      </c>
      <c r="N94" s="195" t="s">
        <v>401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" customHeight="1">
      <c r="A100" s="87">
        <v>3</v>
      </c>
      <c r="B100" s="141" t="s">
        <v>59</v>
      </c>
      <c r="C100" s="160" t="s">
        <v>368</v>
      </c>
      <c r="D100" s="70">
        <v>3.2</v>
      </c>
      <c r="E100" s="70">
        <v>3.2</v>
      </c>
      <c r="F100" s="70">
        <v>3.3</v>
      </c>
      <c r="G100" s="70">
        <v>3.1</v>
      </c>
      <c r="H100" s="70">
        <v>3.3</v>
      </c>
      <c r="I100" s="70">
        <v>2.9</v>
      </c>
      <c r="J100" s="70">
        <v>3</v>
      </c>
      <c r="K100" s="70">
        <v>3.1</v>
      </c>
      <c r="L100" s="70">
        <v>3.2</v>
      </c>
      <c r="M100" s="178">
        <v>5.4</v>
      </c>
      <c r="N100" s="126">
        <v>9.3000000000000007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" customHeight="1">
      <c r="A101" s="87">
        <v>4</v>
      </c>
      <c r="B101" s="141" t="s">
        <v>219</v>
      </c>
      <c r="C101" s="160" t="s">
        <v>366</v>
      </c>
      <c r="D101" s="98">
        <v>0.2</v>
      </c>
      <c r="E101" s="98">
        <v>0.2</v>
      </c>
      <c r="F101" s="98">
        <v>0.2</v>
      </c>
      <c r="G101" s="98">
        <v>0.13</v>
      </c>
      <c r="H101" s="98">
        <v>0.14000000000000001</v>
      </c>
      <c r="I101" s="98">
        <v>0.22</v>
      </c>
      <c r="J101" s="98">
        <v>0.22</v>
      </c>
      <c r="K101" s="98">
        <v>0.17</v>
      </c>
      <c r="L101" s="98">
        <v>0.17</v>
      </c>
      <c r="M101" s="184">
        <v>0.33</v>
      </c>
      <c r="N101" s="196">
        <v>0.59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02">
        <v>45748</v>
      </c>
      <c r="B130" s="202"/>
      <c r="C130" s="203">
        <v>45839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  <mergeCell ref="L6:L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8:L18">
    <cfRule type="containsText" dxfId="132" priority="357" operator="containsText" text="0.0003未満">
      <formula>NOT(ISERROR(SEARCH("0.0003未満",D18)))</formula>
    </cfRule>
  </conditionalFormatting>
  <conditionalFormatting sqref="D64:M64">
    <cfRule type="expression" dxfId="131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30" priority="174" operator="notContains" text="異常なし">
      <formula>ISERROR(SEARCH("異常なし",D64))</formula>
    </cfRule>
  </conditionalFormatting>
  <conditionalFormatting sqref="D16:N105">
    <cfRule type="containsBlanks" dxfId="129" priority="2">
      <formula>LEN(TRIM(D16))=0</formula>
    </cfRule>
    <cfRule type="endsWith" dxfId="128" priority="3" operator="endsWith" text="未満">
      <formula>RIGHT(D16,LEN("未満"))="未満"</formula>
    </cfRule>
  </conditionalFormatting>
  <conditionalFormatting sqref="D63:N63">
    <cfRule type="containsText" dxfId="127" priority="141" operator="containsText" text="あり">
      <formula>NOT(ISERROR(SEARCH("あり",D63)))</formula>
    </cfRule>
  </conditionalFormatting>
  <conditionalFormatting sqref="D104:N105">
    <cfRule type="beginsWith" dxfId="126" priority="7" operator="beginsWith" text="検出">
      <formula>LEFT(D104,LEN("検出"))="検出"</formula>
    </cfRule>
  </conditionalFormatting>
  <conditionalFormatting sqref="D17:P17">
    <cfRule type="beginsWith" dxfId="125" priority="4" operator="beginsWith" text="検出">
      <formula>LEFT(D17,LEN("検出"))="検出"</formula>
    </cfRule>
  </conditionalFormatting>
  <conditionalFormatting sqref="D20:P22 D32:P35 D40:P42">
    <cfRule type="containsText" dxfId="124" priority="1494" operator="containsText" text="0.001未満">
      <formula>NOT(ISERROR(SEARCH("0.001未満",D20)))</formula>
    </cfRule>
  </conditionalFormatting>
  <conditionalFormatting sqref="N64">
    <cfRule type="expression" priority="1">
      <formula>N$64=""</formula>
    </cfRule>
    <cfRule type="notContainsText" dxfId="123" priority="5" operator="notContains" text="異常なし">
      <formula>ISERROR(SEARCH("異常なし",N64))</formula>
    </cfRule>
  </conditionalFormatting>
  <conditionalFormatting sqref="D18:M18">
    <cfRule type="cellIs" dxfId="122" priority="2373" operator="greaterThan">
      <formula>#REF!</formula>
    </cfRule>
    <cfRule type="cellIs" dxfId="121" priority="2374" operator="greaterThan">
      <formula>#REF!</formula>
    </cfRule>
  </conditionalFormatting>
  <conditionalFormatting sqref="D21:P21">
    <cfRule type="cellIs" dxfId="120" priority="2375" operator="greaterThan">
      <formula>#REF!</formula>
    </cfRule>
    <cfRule type="cellIs" dxfId="119" priority="2376" operator="greaterThan">
      <formula>#REF!</formula>
    </cfRule>
  </conditionalFormatting>
  <conditionalFormatting sqref="D70:N75 D78:N81 D83:N88 D90:N95">
    <cfRule type="cellIs" dxfId="118" priority="2377" operator="greaterThan">
      <formula>#REF!</formula>
    </cfRule>
  </conditionalFormatting>
  <conditionalFormatting sqref="D82:N82">
    <cfRule type="cellIs" dxfId="117" priority="2381" operator="notBetween">
      <formula>#REF!</formula>
      <formula>#REF!</formula>
    </cfRule>
  </conditionalFormatting>
  <conditionalFormatting sqref="D89:N89">
    <cfRule type="cellIs" dxfId="116" priority="2382" operator="notBetween">
      <formula>#REF!</formula>
      <formula>#REF!</formula>
    </cfRule>
  </conditionalFormatting>
  <conditionalFormatting sqref="D96:N96">
    <cfRule type="cellIs" dxfId="115" priority="2383" operator="greaterThan">
      <formula>#REF!</formula>
    </cfRule>
  </conditionalFormatting>
  <conditionalFormatting sqref="D16:P16">
    <cfRule type="cellIs" dxfId="114" priority="2384" operator="greaterThan">
      <formula>#REF!</formula>
    </cfRule>
    <cfRule type="cellIs" dxfId="113" priority="2385" operator="greaterThan">
      <formula>#REF!</formula>
    </cfRule>
  </conditionalFormatting>
  <conditionalFormatting sqref="D19:P19">
    <cfRule type="containsText" dxfId="112" priority="2386" operator="containsText" text="0.00005未満">
      <formula>NOT(ISERROR(SEARCH("0.00005未満",D19)))</formula>
    </cfRule>
    <cfRule type="cellIs" dxfId="111" priority="2387" operator="greaterThan">
      <formula>#REF!</formula>
    </cfRule>
    <cfRule type="cellIs" dxfId="110" priority="2388" operator="greaterThan">
      <formula>#REF!</formula>
    </cfRule>
  </conditionalFormatting>
  <conditionalFormatting sqref="D20:P20">
    <cfRule type="cellIs" dxfId="109" priority="2389" operator="greaterThan">
      <formula>#REF!</formula>
    </cfRule>
    <cfRule type="cellIs" dxfId="108" priority="2390" operator="greaterThan">
      <formula>#REF!</formula>
    </cfRule>
  </conditionalFormatting>
  <conditionalFormatting sqref="D22:P22">
    <cfRule type="cellIs" dxfId="107" priority="2391" operator="greaterThan">
      <formula>#REF!</formula>
    </cfRule>
    <cfRule type="cellIs" dxfId="106" priority="2392" operator="greaterThan">
      <formula>#REF!</formula>
    </cfRule>
  </conditionalFormatting>
  <conditionalFormatting sqref="D23:P23">
    <cfRule type="containsText" dxfId="105" priority="2393" operator="containsText" text="0.005未満">
      <formula>NOT(ISERROR(SEARCH("0.005未満",D23)))</formula>
    </cfRule>
    <cfRule type="cellIs" dxfId="104" priority="2394" operator="greaterThan">
      <formula>#REF!</formula>
    </cfRule>
    <cfRule type="cellIs" dxfId="103" priority="2395" operator="greaterThan">
      <formula>#REF!</formula>
    </cfRule>
  </conditionalFormatting>
  <conditionalFormatting sqref="D24:P24">
    <cfRule type="containsText" dxfId="102" priority="2396" operator="containsText" text="0.004未満">
      <formula>NOT(ISERROR(SEARCH("0.004未満",D24)))</formula>
    </cfRule>
    <cfRule type="cellIs" dxfId="101" priority="2397" operator="greaterThan">
      <formula>#REF!</formula>
    </cfRule>
    <cfRule type="cellIs" dxfId="100" priority="2398" operator="greaterThan">
      <formula>#REF!</formula>
    </cfRule>
  </conditionalFormatting>
  <conditionalFormatting sqref="D25:P25">
    <cfRule type="containsText" dxfId="99" priority="2399" operator="containsText" text="0.001未満">
      <formula>NOT(ISERROR(SEARCH("0.001未満",D25)))</formula>
    </cfRule>
    <cfRule type="cellIs" dxfId="98" priority="2400" operator="greaterThan">
      <formula>#REF!</formula>
    </cfRule>
    <cfRule type="cellIs" dxfId="97" priority="2401" operator="greaterThan">
      <formula>#REF!</formula>
    </cfRule>
  </conditionalFormatting>
  <conditionalFormatting sqref="D26:P26">
    <cfRule type="containsText" dxfId="96" priority="2402" operator="containsText" text="0.02未満">
      <formula>NOT(ISERROR(SEARCH("0.02未満",D26)))</formula>
    </cfRule>
    <cfRule type="cellIs" dxfId="95" priority="2403" operator="greaterThan">
      <formula>#REF!</formula>
    </cfRule>
    <cfRule type="cellIs" dxfId="94" priority="2404" operator="greaterThan">
      <formula>#REF!</formula>
    </cfRule>
  </conditionalFormatting>
  <conditionalFormatting sqref="D27:P27">
    <cfRule type="containsText" dxfId="93" priority="2405" operator="containsText" text="0.05未満">
      <formula>NOT(ISERROR(SEARCH("0.05未満",D27)))</formula>
    </cfRule>
    <cfRule type="cellIs" dxfId="92" priority="2406" operator="greaterThan">
      <formula>#REF!</formula>
    </cfRule>
    <cfRule type="cellIs" dxfId="91" priority="2407" operator="greaterThan">
      <formula>#REF!</formula>
    </cfRule>
  </conditionalFormatting>
  <conditionalFormatting sqref="D28:P28">
    <cfRule type="containsText" dxfId="90" priority="2408" operator="containsText" text="0.01未満">
      <formula>NOT(ISERROR(SEARCH("0.01未満",D28)))</formula>
    </cfRule>
    <cfRule type="cellIs" dxfId="89" priority="2409" operator="greaterThan">
      <formula>#REF!</formula>
    </cfRule>
    <cfRule type="cellIs" dxfId="88" priority="2410" operator="greaterThan">
      <formula>#REF!</formula>
    </cfRule>
  </conditionalFormatting>
  <conditionalFormatting sqref="D29:P29">
    <cfRule type="containsText" dxfId="87" priority="2411" operator="containsText" text="0.0002未満">
      <formula>NOT(ISERROR(SEARCH("0.0002未満",D29)))</formula>
    </cfRule>
    <cfRule type="cellIs" dxfId="86" priority="2412" operator="greaterThan">
      <formula>#REF!</formula>
    </cfRule>
    <cfRule type="cellIs" dxfId="85" priority="2413" operator="greaterThan">
      <formula>#REF!</formula>
    </cfRule>
  </conditionalFormatting>
  <conditionalFormatting sqref="D30:P30">
    <cfRule type="containsText" dxfId="84" priority="2414" operator="containsText" text="0.001未満">
      <formula>NOT(ISERROR(SEARCH("0.001未満",D30)))</formula>
    </cfRule>
    <cfRule type="cellIs" dxfId="83" priority="2415" operator="greaterThan">
      <formula>#REF!</formula>
    </cfRule>
    <cfRule type="cellIs" dxfId="82" priority="2416" operator="greaterThan">
      <formula>#REF!</formula>
    </cfRule>
  </conditionalFormatting>
  <conditionalFormatting sqref="D31:P31">
    <cfRule type="containsText" dxfId="81" priority="2417" operator="containsText" text="0.004未満">
      <formula>NOT(ISERROR(SEARCH("0.004未満",D31)))</formula>
    </cfRule>
    <cfRule type="cellIs" dxfId="80" priority="2418" operator="greaterThan">
      <formula>#REF!</formula>
    </cfRule>
    <cfRule type="cellIs" dxfId="79" priority="2419" operator="greaterThan">
      <formula>#REF!</formula>
    </cfRule>
  </conditionalFormatting>
  <conditionalFormatting sqref="D32:P32">
    <cfRule type="cellIs" dxfId="78" priority="2420" operator="greaterThan">
      <formula>#REF!</formula>
    </cfRule>
    <cfRule type="cellIs" dxfId="77" priority="2421" operator="greaterThan">
      <formula>#REF!</formula>
    </cfRule>
  </conditionalFormatting>
  <conditionalFormatting sqref="D33:P33">
    <cfRule type="cellIs" dxfId="76" priority="2422" operator="greaterThan">
      <formula>#REF!</formula>
    </cfRule>
    <cfRule type="cellIs" dxfId="75" priority="2423" operator="greaterThan">
      <formula>#REF!</formula>
    </cfRule>
  </conditionalFormatting>
  <conditionalFormatting sqref="D34:P34">
    <cfRule type="cellIs" dxfId="74" priority="2424" operator="greaterThan">
      <formula>#REF!</formula>
    </cfRule>
    <cfRule type="cellIs" dxfId="73" priority="2425" operator="greaterThan">
      <formula>#REF!</formula>
    </cfRule>
  </conditionalFormatting>
  <conditionalFormatting sqref="D35:P35">
    <cfRule type="cellIs" dxfId="72" priority="2426" operator="greaterThan">
      <formula>#REF!</formula>
    </cfRule>
    <cfRule type="cellIs" dxfId="71" priority="2427" operator="greaterThan">
      <formula>#REF!</formula>
    </cfRule>
  </conditionalFormatting>
  <conditionalFormatting sqref="D36:P36">
    <cfRule type="containsText" dxfId="70" priority="2428" operator="containsText" text="0.05未満">
      <formula>NOT(ISERROR(SEARCH("0.05未満",D36)))</formula>
    </cfRule>
    <cfRule type="cellIs" dxfId="69" priority="2429" operator="greaterThan">
      <formula>#REF!</formula>
    </cfRule>
    <cfRule type="cellIs" dxfId="68" priority="2430" operator="greaterThan">
      <formula>#REF!</formula>
    </cfRule>
  </conditionalFormatting>
  <conditionalFormatting sqref="D37:P37">
    <cfRule type="containsText" dxfId="67" priority="2431" operator="containsText" text="0.002未満">
      <formula>NOT(ISERROR(SEARCH("0.002未満",D37)))</formula>
    </cfRule>
    <cfRule type="cellIs" dxfId="66" priority="2432" operator="greaterThan">
      <formula>#REF!</formula>
    </cfRule>
    <cfRule type="cellIs" dxfId="65" priority="2433" operator="greaterThan">
      <formula>#REF!</formula>
    </cfRule>
  </conditionalFormatting>
  <conditionalFormatting sqref="D38:P38">
    <cfRule type="containsText" dxfId="64" priority="2434" operator="containsText" text="0.001未満">
      <formula>NOT(ISERROR(SEARCH("0.001未満",D38)))</formula>
    </cfRule>
    <cfRule type="cellIs" dxfId="63" priority="2435" operator="greaterThan">
      <formula>#REF!</formula>
    </cfRule>
    <cfRule type="cellIs" dxfId="62" priority="2436" operator="greaterThan">
      <formula>#REF!</formula>
    </cfRule>
  </conditionalFormatting>
  <conditionalFormatting sqref="D39:P39">
    <cfRule type="containsText" dxfId="61" priority="2437" operator="containsText" text="0.002未満">
      <formula>NOT(ISERROR(SEARCH("0.002未満",D39)))</formula>
    </cfRule>
    <cfRule type="cellIs" dxfId="60" priority="2438" operator="greaterThan">
      <formula>#REF!</formula>
    </cfRule>
    <cfRule type="cellIs" dxfId="59" priority="2439" operator="greaterThan">
      <formula>#REF!</formula>
    </cfRule>
  </conditionalFormatting>
  <conditionalFormatting sqref="D40:P40">
    <cfRule type="cellIs" dxfId="58" priority="2440" operator="greaterThan">
      <formula>#REF!</formula>
    </cfRule>
    <cfRule type="cellIs" dxfId="57" priority="2441" operator="greaterThan">
      <formula>#REF!</formula>
    </cfRule>
  </conditionalFormatting>
  <conditionalFormatting sqref="D41:P41">
    <cfRule type="cellIs" dxfId="56" priority="2442" operator="greaterThan">
      <formula>#REF!</formula>
    </cfRule>
    <cfRule type="cellIs" dxfId="55" priority="2443" operator="greaterThan">
      <formula>#REF!</formula>
    </cfRule>
  </conditionalFormatting>
  <conditionalFormatting sqref="D42:P42">
    <cfRule type="cellIs" dxfId="54" priority="2444" operator="greaterThan">
      <formula>#REF!</formula>
    </cfRule>
    <cfRule type="cellIs" dxfId="53" priority="2445" operator="greaterThan">
      <formula>#REF!</formula>
    </cfRule>
  </conditionalFormatting>
  <conditionalFormatting sqref="D43:P43">
    <cfRule type="containsText" dxfId="52" priority="2446" operator="containsText" text="0.002未満">
      <formula>NOT(ISERROR(SEARCH("0.002未満",D43)))</formula>
    </cfRule>
    <cfRule type="cellIs" dxfId="51" priority="2447" operator="greaterThan">
      <formula>#REF!</formula>
    </cfRule>
    <cfRule type="cellIs" dxfId="50" priority="2448" operator="greaterThan">
      <formula>#REF!</formula>
    </cfRule>
  </conditionalFormatting>
  <conditionalFormatting sqref="D44:P44">
    <cfRule type="containsText" dxfId="49" priority="2449" operator="containsText" text="0.001未満">
      <formula>NOT(ISERROR(SEARCH("0.001未満",D44)))</formula>
    </cfRule>
    <cfRule type="cellIs" dxfId="48" priority="2450" operator="greaterThan">
      <formula>#REF!</formula>
    </cfRule>
    <cfRule type="cellIs" dxfId="47" priority="2451" operator="greaterThan">
      <formula>#REF!</formula>
    </cfRule>
  </conditionalFormatting>
  <conditionalFormatting sqref="D45:P45">
    <cfRule type="cellIs" dxfId="46" priority="2452" operator="greaterThan">
      <formula>#REF!</formula>
    </cfRule>
    <cfRule type="cellIs" dxfId="45" priority="2453" operator="greaterThan">
      <formula>#REF!</formula>
    </cfRule>
  </conditionalFormatting>
  <conditionalFormatting sqref="D46:P46">
    <cfRule type="cellIs" dxfId="44" priority="2454" operator="greaterThan">
      <formula>#REF!</formula>
    </cfRule>
    <cfRule type="cellIs" dxfId="43" priority="2455" operator="greaterThan">
      <formula>#REF!</formula>
    </cfRule>
  </conditionalFormatting>
  <conditionalFormatting sqref="D47:P47">
    <cfRule type="cellIs" dxfId="42" priority="2456" operator="greaterThan">
      <formula>#REF!</formula>
    </cfRule>
    <cfRule type="cellIs" dxfId="41" priority="2457" operator="greaterThan">
      <formula>#REF!</formula>
    </cfRule>
  </conditionalFormatting>
  <conditionalFormatting sqref="D48:P48">
    <cfRule type="cellIs" dxfId="40" priority="2458" operator="greaterThan">
      <formula>#REF!</formula>
    </cfRule>
    <cfRule type="cellIs" dxfId="39" priority="2459" operator="greaterThan">
      <formula>#REF!</formula>
    </cfRule>
  </conditionalFormatting>
  <conditionalFormatting sqref="D49:P49">
    <cfRule type="cellIs" dxfId="38" priority="2460" operator="greaterThan">
      <formula>#REF!</formula>
    </cfRule>
    <cfRule type="cellIs" dxfId="37" priority="2461" operator="greaterThan">
      <formula>#REF!</formula>
    </cfRule>
  </conditionalFormatting>
  <conditionalFormatting sqref="D50:P50">
    <cfRule type="cellIs" dxfId="36" priority="2462" operator="greaterThan">
      <formula>#REF!</formula>
    </cfRule>
    <cfRule type="cellIs" dxfId="35" priority="2463" operator="greaterThan">
      <formula>#REF!</formula>
    </cfRule>
  </conditionalFormatting>
  <conditionalFormatting sqref="D51:P51">
    <cfRule type="cellIs" dxfId="34" priority="2464" operator="greaterThan">
      <formula>#REF!</formula>
    </cfRule>
    <cfRule type="cellIs" dxfId="33" priority="2465" operator="greaterThan">
      <formula>#REF!</formula>
    </cfRule>
  </conditionalFormatting>
  <conditionalFormatting sqref="D52:P52">
    <cfRule type="cellIs" dxfId="32" priority="2466" operator="greaterThan">
      <formula>#REF!</formula>
    </cfRule>
    <cfRule type="cellIs" dxfId="31" priority="2467" operator="greaterThan">
      <formula>#REF!</formula>
    </cfRule>
  </conditionalFormatting>
  <conditionalFormatting sqref="D53:P53">
    <cfRule type="cellIs" dxfId="30" priority="2468" operator="greaterThan">
      <formula>#REF!</formula>
    </cfRule>
    <cfRule type="cellIs" dxfId="29" priority="2469" operator="greaterThan">
      <formula>#REF!</formula>
    </cfRule>
  </conditionalFormatting>
  <conditionalFormatting sqref="D54:P54">
    <cfRule type="cellIs" dxfId="28" priority="2470" operator="greaterThan">
      <formula>#REF!</formula>
    </cfRule>
    <cfRule type="cellIs" dxfId="27" priority="2471" operator="greaterThan">
      <formula>#REF!</formula>
    </cfRule>
  </conditionalFormatting>
  <conditionalFormatting sqref="D55:P55">
    <cfRule type="cellIs" dxfId="26" priority="2472" operator="greaterThan">
      <formula>#REF!</formula>
    </cfRule>
    <cfRule type="cellIs" dxfId="25" priority="2473" operator="greaterThan">
      <formula>#REF!</formula>
    </cfRule>
  </conditionalFormatting>
  <conditionalFormatting sqref="D56:P56">
    <cfRule type="cellIs" dxfId="24" priority="2474" operator="greaterThan">
      <formula>#REF!</formula>
    </cfRule>
    <cfRule type="cellIs" dxfId="23" priority="2475" operator="greaterThan">
      <formula>#REF!</formula>
    </cfRule>
  </conditionalFormatting>
  <conditionalFormatting sqref="D57:P57">
    <cfRule type="cellIs" dxfId="22" priority="2476" operator="greaterThan">
      <formula>#REF!</formula>
    </cfRule>
    <cfRule type="cellIs" dxfId="21" priority="2477" operator="greaterThan">
      <formula>#REF!</formula>
    </cfRule>
  </conditionalFormatting>
  <conditionalFormatting sqref="D58:P58">
    <cfRule type="cellIs" dxfId="20" priority="2478" operator="greaterThan">
      <formula>#REF!</formula>
    </cfRule>
    <cfRule type="cellIs" dxfId="19" priority="2479" operator="greaterThan">
      <formula>#REF!</formula>
    </cfRule>
  </conditionalFormatting>
  <conditionalFormatting sqref="D59:P59">
    <cfRule type="cellIs" dxfId="18" priority="2480" operator="greaterThan">
      <formula>#REF!</formula>
    </cfRule>
    <cfRule type="cellIs" dxfId="17" priority="2481" operator="greaterThan">
      <formula>#REF!</formula>
    </cfRule>
  </conditionalFormatting>
  <conditionalFormatting sqref="D60:P60">
    <cfRule type="cellIs" dxfId="16" priority="2482" operator="greaterThan">
      <formula>#REF!</formula>
    </cfRule>
    <cfRule type="cellIs" dxfId="15" priority="2483" operator="greaterThan">
      <formula>#REF!</formula>
    </cfRule>
  </conditionalFormatting>
  <conditionalFormatting sqref="D61:P61">
    <cfRule type="cellIs" dxfId="14" priority="2484" operator="greaterThan">
      <formula>#REF!</formula>
    </cfRule>
    <cfRule type="cellIs" dxfId="13" priority="2485" operator="greaterThan">
      <formula>#REF!</formula>
    </cfRule>
  </conditionalFormatting>
  <conditionalFormatting sqref="D62:P62">
    <cfRule type="cellIs" dxfId="12" priority="2486" operator="notBetween">
      <formula>#REF!</formula>
      <formula>#REF!</formula>
    </cfRule>
    <cfRule type="cellIs" dxfId="11" priority="2487" operator="greaterThan">
      <formula>#REF!</formula>
    </cfRule>
  </conditionalFormatting>
  <conditionalFormatting sqref="D65:P65">
    <cfRule type="cellIs" dxfId="10" priority="2488" operator="greaterThan">
      <formula>#REF!</formula>
    </cfRule>
    <cfRule type="cellIs" dxfId="9" priority="2489" operator="greaterThan">
      <formula>#REF!</formula>
    </cfRule>
  </conditionalFormatting>
  <conditionalFormatting sqref="D66:P66">
    <cfRule type="cellIs" dxfId="8" priority="2490" operator="greaterThan">
      <formula>#REF!</formula>
    </cfRule>
    <cfRule type="cellIs" dxfId="7" priority="2491" operator="greaterThan">
      <formula>#REF!</formula>
    </cfRule>
  </conditionalFormatting>
  <conditionalFormatting sqref="N70:N73 D72:M72 D78:N79 N75">
    <cfRule type="cellIs" dxfId="6" priority="2492" operator="greaterThan">
      <formula>#REF!</formula>
    </cfRule>
  </conditionalFormatting>
  <conditionalFormatting sqref="N74">
    <cfRule type="cellIs" dxfId="5" priority="2495" operator="greaterThan">
      <formula>#REF!</formula>
    </cfRule>
  </conditionalFormatting>
  <conditionalFormatting sqref="N18:P18">
    <cfRule type="containsText" dxfId="4" priority="2497" operator="containsText" text="0.0003未満">
      <formula>NOT(ISERROR(SEARCH("0.0003未満",N18)))</formula>
    </cfRule>
    <cfRule type="cellIs" dxfId="3" priority="2498" operator="greaterThan">
      <formula>#REF!</formula>
    </cfRule>
    <cfRule type="cellIs" dxfId="2" priority="2499" operator="greaterThan">
      <formula>#REF!</formula>
    </cfRule>
  </conditionalFormatting>
  <conditionalFormatting sqref="O72:P72 O78:P79">
    <cfRule type="cellIs" dxfId="1" priority="2502" operator="greaterThan">
      <formula>#REF!</formula>
    </cfRule>
    <cfRule type="cellIs" dxfId="0" priority="2503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600000000000001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600000000000001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600000000000001" thickBot="1">
      <c r="A5" t="s">
        <v>184</v>
      </c>
      <c r="B5">
        <v>2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600000000000001" thickBot="1">
      <c r="A6" t="s">
        <v>185</v>
      </c>
      <c r="AH6" s="169">
        <f>INDEX(C41:AG41,MATCH(MAX(C41:AG41)+1,C41:AG41,1))</f>
        <v>1</v>
      </c>
      <c r="AI6" s="169">
        <f>AH6*1</f>
        <v>1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402</v>
      </c>
      <c r="D34" t="s">
        <v>403</v>
      </c>
      <c r="E34" t="s">
        <v>404</v>
      </c>
      <c r="F34" t="s">
        <v>403</v>
      </c>
      <c r="G34" t="s">
        <v>405</v>
      </c>
      <c r="H34" t="s">
        <v>405</v>
      </c>
      <c r="I34" t="s">
        <v>406</v>
      </c>
      <c r="J34" t="s">
        <v>403</v>
      </c>
      <c r="K34" t="s">
        <v>402</v>
      </c>
      <c r="L34" t="s">
        <v>405</v>
      </c>
      <c r="M34" t="s">
        <v>403</v>
      </c>
      <c r="N34" t="s">
        <v>405</v>
      </c>
      <c r="O34" t="s">
        <v>405</v>
      </c>
      <c r="P34" t="s">
        <v>407</v>
      </c>
      <c r="Q34" t="s">
        <v>408</v>
      </c>
      <c r="R34" t="s">
        <v>406</v>
      </c>
      <c r="S34" t="s">
        <v>408</v>
      </c>
      <c r="T34" t="s">
        <v>409</v>
      </c>
      <c r="U34" t="s">
        <v>405</v>
      </c>
      <c r="V34" t="s">
        <v>405</v>
      </c>
      <c r="W34" t="s">
        <v>405</v>
      </c>
      <c r="X34" t="s">
        <v>405</v>
      </c>
      <c r="Y34" t="s">
        <v>402</v>
      </c>
      <c r="Z34" t="s">
        <v>405</v>
      </c>
      <c r="AA34" t="s">
        <v>410</v>
      </c>
      <c r="AB34" t="s">
        <v>405</v>
      </c>
      <c r="AC34" t="s">
        <v>410</v>
      </c>
      <c r="AD34" t="s">
        <v>410</v>
      </c>
      <c r="AE34" t="s">
        <v>410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曇|雨</v>
      </c>
      <c r="J37" s="2" t="str">
        <f t="shared" si="0"/>
        <v>曇|晴</v>
      </c>
      <c r="K37" s="2" t="str">
        <f t="shared" si="0"/>
        <v>晴/曇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晴/雨</v>
      </c>
      <c r="Q37" s="2" t="str">
        <f t="shared" si="0"/>
        <v>雨/曇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雨/晴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晴|曇</v>
      </c>
      <c r="Y37" s="2" t="str">
        <f t="shared" si="0"/>
        <v>晴/曇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晴|曇</v>
      </c>
      <c r="AC37" s="2" t="str">
        <f t="shared" si="0"/>
        <v>晴</v>
      </c>
      <c r="AD37" s="2" t="str">
        <f t="shared" si="0"/>
        <v>晴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5</v>
      </c>
      <c r="D41" s="2">
        <f>IF(D37="","",VLOOKUP(D37,変換!$B$31:$C$58,2,FALSE))</f>
        <v>20</v>
      </c>
      <c r="E41" s="2">
        <f>IF(E37="","",VLOOKUP(E37,変換!$B$31:$C$58,2,FALSE))</f>
        <v>2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21</v>
      </c>
      <c r="J41" s="2">
        <f>IF(J37="","",VLOOKUP(J37,変換!$B$31:$C$58,2,FALSE))</f>
        <v>20</v>
      </c>
      <c r="K41" s="2">
        <f>IF(K37="","",VLOOKUP(K37,変換!$B$31:$C$58,2,FALSE))</f>
        <v>5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6</v>
      </c>
      <c r="Q41" s="2">
        <f>IF(Q37="","",VLOOKUP(Q37,変換!$B$31:$C$58,2,FALSE))</f>
        <v>12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11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17</v>
      </c>
      <c r="Y41" s="2">
        <f>IF(Y37="","",VLOOKUP(Y37,変換!$B$31:$C$58,2,FALSE))</f>
        <v>5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17</v>
      </c>
      <c r="AC41" s="2">
        <f>IF(AC37="","",VLOOKUP(AC37,変換!$B$31:$C$58,2,FALSE))</f>
        <v>1</v>
      </c>
      <c r="AD41" s="2">
        <f>IF(AD37="","",VLOOKUP(AD37,変換!$B$31:$C$58,2,FALSE))</f>
        <v>1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600000000000001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"/>
  <cols>
    <col min="1" max="1" width="3.09765625" style="31" customWidth="1"/>
    <col min="2" max="2" width="21.8984375" style="31" customWidth="1"/>
    <col min="3" max="3" width="6" style="31" customWidth="1"/>
    <col min="4" max="27" width="9.8984375" style="32" customWidth="1"/>
    <col min="28" max="42" width="5.59765625" style="31" hidden="1" customWidth="1"/>
    <col min="43" max="43" width="11.59765625" style="33" hidden="1" customWidth="1"/>
    <col min="44" max="44" width="3.09765625" style="33" customWidth="1"/>
    <col min="45" max="45" width="27.59765625" style="31" bestFit="1" customWidth="1"/>
    <col min="46" max="16384" width="9" style="31"/>
  </cols>
  <sheetData>
    <row r="1" spans="1:47">
      <c r="B1" s="31">
        <v>45839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0.8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382</v>
      </c>
      <c r="O4" s="256"/>
      <c r="P4" s="249" t="s">
        <v>383</v>
      </c>
      <c r="Q4" s="253"/>
      <c r="R4" s="249" t="s">
        <v>385</v>
      </c>
      <c r="S4" s="250"/>
      <c r="T4" s="244" t="s">
        <v>388</v>
      </c>
      <c r="U4" s="245"/>
      <c r="V4" s="244" t="s">
        <v>391</v>
      </c>
      <c r="W4" s="245"/>
      <c r="X4" s="249" t="s">
        <v>394</v>
      </c>
      <c r="Y4" s="253"/>
      <c r="Z4" s="244" t="s">
        <v>397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392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20250714</v>
      </c>
      <c r="E9" s="59" t="str">
        <f>IF(手入力!C3="",REPLACE(D9,5,0,"/"),REPLACE(手入力!C3,5,0,"/"))</f>
        <v>2025/0714</v>
      </c>
      <c r="F9" s="58">
        <v>20250714</v>
      </c>
      <c r="G9" s="59" t="str">
        <f>IF(手入力!D3="",REPLACE(F9,5,0,"/"),REPLACE(手入力!D3,5,0,"/"))</f>
        <v>2025/0714</v>
      </c>
      <c r="H9" s="58">
        <v>20250714</v>
      </c>
      <c r="I9" s="59" t="str">
        <f>IF(手入力!E3="",REPLACE(H9,5,0,"/"),REPLACE(手入力!E3,5,0,"/"))</f>
        <v>2025/0714</v>
      </c>
      <c r="J9" s="58">
        <v>20250714</v>
      </c>
      <c r="K9" s="59" t="str">
        <f>IF(手入力!F3="",REPLACE(J9,5,0,"/"),REPLACE(手入力!F3,5,0,"/"))</f>
        <v>2025/0714</v>
      </c>
      <c r="L9" s="58">
        <v>20250714</v>
      </c>
      <c r="M9" s="59" t="str">
        <f>IF(手入力!G3="",REPLACE(L9,5,0,"/"),REPLACE(手入力!G3,5,0,"/"))</f>
        <v>2025/0714</v>
      </c>
      <c r="N9" s="58">
        <v>20250714</v>
      </c>
      <c r="O9" s="59" t="str">
        <f>IF(手入力!H3="",REPLACE(N9,5,0,"/"),REPLACE(手入力!H3,5,0,"/"))</f>
        <v>2025/0714</v>
      </c>
      <c r="P9" s="58" t="s">
        <v>401</v>
      </c>
      <c r="Q9" s="59" t="str">
        <f>IF(手入力!I3="",REPLACE(P9,5,0,"/"),REPLACE(手入力!I3,5,0,"/"))</f>
        <v>/</v>
      </c>
      <c r="R9" s="58">
        <v>20250714</v>
      </c>
      <c r="S9" s="59" t="str">
        <f>IF(手入力!J3="",REPLACE(R9,5,0,"/"),REPLACE(手入力!J3,5,0,"/"))</f>
        <v>2025/0714</v>
      </c>
      <c r="T9" s="58">
        <v>20250714</v>
      </c>
      <c r="U9" s="59" t="str">
        <f>IF(手入力!K3="",REPLACE(T9,5,0,"/"),REPLACE(手入力!K3,5,0,"/"))</f>
        <v>2025/0714</v>
      </c>
      <c r="V9" s="58">
        <v>20250714</v>
      </c>
      <c r="W9" s="59" t="str">
        <f>IF(手入力!L3="",REPLACE(V9,5,0,"/"),REPLACE(手入力!L3,5,0,"/"))</f>
        <v>2025/0714</v>
      </c>
      <c r="X9" s="58">
        <v>20250703</v>
      </c>
      <c r="Y9" s="59" t="str">
        <f>IF(手入力!M3="",REPLACE(X9,5,0,"/"),REPLACE(手入力!M3,5,0,"/"))</f>
        <v>2025/0703</v>
      </c>
      <c r="Z9" s="58">
        <v>20250703</v>
      </c>
      <c r="AA9" s="59" t="str">
        <f>IF(手入力!N3="",REPLACE(Z9,5,0,"/"),REPLACE(手入力!N3,5,0,"/"))</f>
        <v>2025/0703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936</v>
      </c>
      <c r="E10" s="67" t="str">
        <f>TEXT(D10,"0000")</f>
        <v>0936</v>
      </c>
      <c r="F10" s="68">
        <v>1000</v>
      </c>
      <c r="G10" s="67" t="str">
        <f>TEXT(F10,"0000")</f>
        <v>1000</v>
      </c>
      <c r="H10" s="68">
        <v>1016</v>
      </c>
      <c r="I10" s="67" t="str">
        <f>TEXT(H10,"0000")</f>
        <v>1016</v>
      </c>
      <c r="J10" s="68">
        <v>912</v>
      </c>
      <c r="K10" s="67" t="str">
        <f>TEXT(J10,"0000")</f>
        <v>0912</v>
      </c>
      <c r="L10" s="68">
        <v>853</v>
      </c>
      <c r="M10" s="67" t="str">
        <f>TEXT(L10,"0000")</f>
        <v>0853</v>
      </c>
      <c r="N10" s="66">
        <v>1038</v>
      </c>
      <c r="O10" s="67" t="str">
        <f>TEXT(N10,"0000")</f>
        <v>1038</v>
      </c>
      <c r="P10" s="68" t="s">
        <v>401</v>
      </c>
      <c r="Q10" s="67" t="str">
        <f>TEXT(P10,"0000")</f>
        <v/>
      </c>
      <c r="R10" s="68">
        <v>909</v>
      </c>
      <c r="S10" s="67" t="str">
        <f>TEXT(R10,"0000")</f>
        <v>0909</v>
      </c>
      <c r="T10" s="68">
        <v>1011</v>
      </c>
      <c r="U10" s="67" t="str">
        <f>TEXT(T10,"0000")</f>
        <v>1011</v>
      </c>
      <c r="V10" s="68">
        <v>942</v>
      </c>
      <c r="W10" s="67" t="str">
        <f>TEXT(V10,"0000")</f>
        <v>0942</v>
      </c>
      <c r="X10" s="68">
        <v>1010</v>
      </c>
      <c r="Y10" s="67" t="str">
        <f>TEXT(X10,"0000")</f>
        <v>1010</v>
      </c>
      <c r="Z10" s="68">
        <v>1030</v>
      </c>
      <c r="AA10" s="67" t="str">
        <f>TEXT(Z10,"0000")</f>
        <v>1030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13</v>
      </c>
      <c r="F11" s="68" t="str">
        <f>IF(F$9=0,"",HLOOKUP(G11,天気タグ!$B$3:$AG$39,35))</f>
        <v>晴|曇</v>
      </c>
      <c r="G11" s="68">
        <f>IF(G9=0,"",(RIGHT(G9,2))-1)</f>
        <v>13</v>
      </c>
      <c r="H11" s="68" t="str">
        <f>IF(H$9=0,"",HLOOKUP(I11,天気タグ!$B$3:$AG$39,35))</f>
        <v>晴|曇</v>
      </c>
      <c r="I11" s="68">
        <f>IF(I9=0,"",(RIGHT(I9,2))-1)</f>
        <v>13</v>
      </c>
      <c r="J11" s="68" t="str">
        <f>IF(J$9=0,"",HLOOKUP(K11,天気タグ!$B$3:$AG$39,35))</f>
        <v>晴|曇</v>
      </c>
      <c r="K11" s="68">
        <f>IF(K9=0,"",(RIGHT(K9,2))-1)</f>
        <v>13</v>
      </c>
      <c r="L11" s="68" t="str">
        <f>IF(L$9=0,"",HLOOKUP(M11,天気タグ!$B$3:$AG$39,35))</f>
        <v>晴|曇</v>
      </c>
      <c r="M11" s="68">
        <f>IF(M9=0,"",(RIGHT(M9,2))-1)</f>
        <v>13</v>
      </c>
      <c r="N11" s="68" t="str">
        <f>IF(N$9=0,"",HLOOKUP(O11,天気タグ!$B$3:$AG$39,35))</f>
        <v>晴|曇</v>
      </c>
      <c r="O11" s="68">
        <f>IF(O9=0,"",(RIGHT(O9,2))-1)</f>
        <v>13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晴|曇</v>
      </c>
      <c r="S11" s="68">
        <f>IF(S9=0,"",(RIGHT(S9,2))-1)</f>
        <v>13</v>
      </c>
      <c r="T11" s="68" t="str">
        <f>IF(T$9=0,"",HLOOKUP(U11,天気タグ!$B$3:$AG$39,35))</f>
        <v>晴|曇</v>
      </c>
      <c r="U11" s="68">
        <f>IF(U9=0,"",(RIGHT(U9,2))-1)</f>
        <v>13</v>
      </c>
      <c r="V11" s="68" t="str">
        <f>IF(V$9=0,"",HLOOKUP(W11,天気タグ!$B$3:$AG$39,35))</f>
        <v>晴|曇</v>
      </c>
      <c r="W11" s="68">
        <f>IF(W9=0,"",(RIGHT(W9,2))-1)</f>
        <v>13</v>
      </c>
      <c r="X11" s="68" t="str">
        <f>IF(X$9=0,"",HLOOKUP(Y11,天気タグ!$B$3:$AG$39,35))</f>
        <v>曇|晴</v>
      </c>
      <c r="Y11" s="68">
        <f>IF(Y9=0,"",(RIGHT(Y9,2))-1)</f>
        <v>2</v>
      </c>
      <c r="Z11" s="68" t="str">
        <f>IF(Z$9=0,"",HLOOKUP(AA11,天気タグ!$B$3:$AG$39,35))</f>
        <v>曇|晴</v>
      </c>
      <c r="AA11" s="68">
        <f>IF(AA9=0,"",(RIGHT(AA9,2))-1)</f>
        <v>2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晴/雨</v>
      </c>
      <c r="E12" s="68">
        <f>IF(E9=0,"",RIGHT(E9,2)*1)</f>
        <v>14</v>
      </c>
      <c r="F12" s="68" t="str">
        <f>IF(F$9=0,"",HLOOKUP(G12,天気タグ!$B$3:$AG$39,35))</f>
        <v>晴/雨</v>
      </c>
      <c r="G12" s="68">
        <f>IF(G9=0,"",RIGHT(G9,2)*1)</f>
        <v>14</v>
      </c>
      <c r="H12" s="68" t="str">
        <f>IF(H$9=0,"",HLOOKUP(I12,天気タグ!$B$3:$AG$39,35))</f>
        <v>晴/雨</v>
      </c>
      <c r="I12" s="68">
        <f>IF(I9=0,"",RIGHT(I9,2)*1)</f>
        <v>14</v>
      </c>
      <c r="J12" s="68" t="str">
        <f>IF(J$9=0,"",HLOOKUP(K12,天気タグ!$B$3:$AG$39,35))</f>
        <v>晴/雨</v>
      </c>
      <c r="K12" s="68">
        <f>IF(K9=0,"",RIGHT(K9,2)*1)</f>
        <v>14</v>
      </c>
      <c r="L12" s="68" t="str">
        <f>IF(L$9=0,"",HLOOKUP(M12,天気タグ!$B$3:$AG$39,35))</f>
        <v>晴/雨</v>
      </c>
      <c r="M12" s="68">
        <f>IF(M9=0,"",RIGHT(M9,2)*1)</f>
        <v>14</v>
      </c>
      <c r="N12" s="68" t="str">
        <f>IF(N$9=0,"",HLOOKUP(O12,天気タグ!$B$3:$AG$39,35))</f>
        <v>晴/雨</v>
      </c>
      <c r="O12" s="68">
        <f>IF(O9=0,"",RIGHT(O9,2)*1)</f>
        <v>14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晴/雨</v>
      </c>
      <c r="S12" s="68">
        <f>IF(S9=0,"",RIGHT(S9,2)*1)</f>
        <v>14</v>
      </c>
      <c r="T12" s="68" t="str">
        <f>IF(T$9=0,"",HLOOKUP(U12,天気タグ!$B$3:$AG$39,35))</f>
        <v>晴/雨</v>
      </c>
      <c r="U12" s="68">
        <f>IF(U9=0,"",RIGHT(U9,2)*1)</f>
        <v>14</v>
      </c>
      <c r="V12" s="68" t="str">
        <f>IF(V$9=0,"",HLOOKUP(W12,天気タグ!$B$3:$AG$39,35))</f>
        <v>晴/雨</v>
      </c>
      <c r="W12" s="68">
        <f>IF(W9=0,"",RIGHT(W9,2)*1)</f>
        <v>14</v>
      </c>
      <c r="X12" s="68" t="str">
        <f>IF(X$9=0,"",HLOOKUP(Y12,天気タグ!$B$3:$AG$39,35))</f>
        <v>曇</v>
      </c>
      <c r="Y12" s="68">
        <f>IF(Y9=0,"",RIGHT(Y9,2)*1)</f>
        <v>3</v>
      </c>
      <c r="Z12" s="68" t="str">
        <f>IF(Z$9=0,"",HLOOKUP(AA12,天気タグ!$B$3:$AG$39,35))</f>
        <v>曇</v>
      </c>
      <c r="AA12" s="68">
        <f>IF(AA9=0,"",RIGHT(AA9,2)*1)</f>
        <v>3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25</v>
      </c>
      <c r="E13" s="70"/>
      <c r="F13" s="70">
        <v>26</v>
      </c>
      <c r="G13" s="70"/>
      <c r="H13" s="70">
        <v>26.5</v>
      </c>
      <c r="I13" s="68"/>
      <c r="J13" s="70">
        <v>26.8</v>
      </c>
      <c r="K13" s="70"/>
      <c r="L13" s="70">
        <v>28.5</v>
      </c>
      <c r="M13" s="70"/>
      <c r="N13" s="69">
        <v>27.4</v>
      </c>
      <c r="O13" s="70"/>
      <c r="P13" s="70" t="s">
        <v>401</v>
      </c>
      <c r="Q13" s="70"/>
      <c r="R13" s="70">
        <v>27</v>
      </c>
      <c r="S13" s="68"/>
      <c r="T13" s="70">
        <v>25.2</v>
      </c>
      <c r="U13" s="70"/>
      <c r="V13" s="70">
        <v>28.2</v>
      </c>
      <c r="W13" s="70"/>
      <c r="X13" s="70">
        <v>28.9</v>
      </c>
      <c r="Y13" s="70"/>
      <c r="Z13" s="70">
        <v>31.2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20</v>
      </c>
      <c r="E14" s="76"/>
      <c r="F14" s="77">
        <v>25.5</v>
      </c>
      <c r="G14" s="77"/>
      <c r="H14" s="77">
        <v>24.7</v>
      </c>
      <c r="I14" s="77"/>
      <c r="J14" s="77">
        <v>25.3</v>
      </c>
      <c r="K14" s="77"/>
      <c r="L14" s="77">
        <v>30.5</v>
      </c>
      <c r="M14" s="77"/>
      <c r="N14" s="76">
        <v>20.7</v>
      </c>
      <c r="O14" s="76"/>
      <c r="P14" s="77" t="s">
        <v>401</v>
      </c>
      <c r="Q14" s="77"/>
      <c r="R14" s="77">
        <v>28.3</v>
      </c>
      <c r="S14" s="77"/>
      <c r="T14" s="77">
        <v>21</v>
      </c>
      <c r="U14" s="77"/>
      <c r="V14" s="77">
        <v>23.3</v>
      </c>
      <c r="W14" s="77"/>
      <c r="X14" s="77">
        <v>25.1</v>
      </c>
      <c r="Y14" s="77"/>
      <c r="Z14" s="77">
        <v>29.9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 t="s">
        <v>401</v>
      </c>
      <c r="Q25" s="67" t="e">
        <f>P25/1000</f>
        <v>#VALUE!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96">
        <v>0</v>
      </c>
      <c r="Y25" s="67">
        <f>X25/1000</f>
        <v>0</v>
      </c>
      <c r="Z25" s="68">
        <v>0</v>
      </c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</v>
      </c>
      <c r="E26" s="98"/>
      <c r="F26" s="98">
        <v>0.2</v>
      </c>
      <c r="G26" s="98"/>
      <c r="H26" s="68">
        <v>0.2</v>
      </c>
      <c r="I26" s="98"/>
      <c r="J26" s="68">
        <v>0.13</v>
      </c>
      <c r="K26" s="98"/>
      <c r="L26" s="68">
        <v>0.14000000000000001</v>
      </c>
      <c r="M26" s="98"/>
      <c r="N26" s="97">
        <v>0.22</v>
      </c>
      <c r="O26" s="98"/>
      <c r="P26" s="98" t="s">
        <v>401</v>
      </c>
      <c r="Q26" s="98"/>
      <c r="R26" s="68">
        <v>0.22</v>
      </c>
      <c r="S26" s="98"/>
      <c r="T26" s="68">
        <v>0.17</v>
      </c>
      <c r="U26" s="98"/>
      <c r="V26" s="68">
        <v>0.17</v>
      </c>
      <c r="W26" s="98"/>
      <c r="X26" s="98">
        <v>0.33</v>
      </c>
      <c r="Y26" s="98"/>
      <c r="Z26" s="68">
        <v>0.59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10"/>
        <v>#VALUE!</v>
      </c>
      <c r="F29" s="92" t="s">
        <v>401</v>
      </c>
      <c r="G29" s="67" t="e">
        <f t="shared" si="11"/>
        <v>#VALUE!</v>
      </c>
      <c r="H29" s="68" t="s">
        <v>401</v>
      </c>
      <c r="I29" s="67" t="e">
        <f t="shared" si="11"/>
        <v>#VALUE!</v>
      </c>
      <c r="J29" s="68" t="s">
        <v>401</v>
      </c>
      <c r="K29" s="67" t="e">
        <f t="shared" si="12"/>
        <v>#VALUE!</v>
      </c>
      <c r="L29" s="68" t="s">
        <v>401</v>
      </c>
      <c r="M29" s="67" t="e">
        <f t="shared" si="12"/>
        <v>#VALUE!</v>
      </c>
      <c r="N29" s="91" t="s">
        <v>401</v>
      </c>
      <c r="O29" s="67" t="e">
        <f t="shared" si="13"/>
        <v>#VALUE!</v>
      </c>
      <c r="P29" s="92" t="s">
        <v>401</v>
      </c>
      <c r="Q29" s="67" t="e">
        <f t="shared" si="14"/>
        <v>#VALUE!</v>
      </c>
      <c r="R29" s="68" t="s">
        <v>401</v>
      </c>
      <c r="S29" s="67" t="e">
        <f t="shared" si="15"/>
        <v>#VALUE!</v>
      </c>
      <c r="T29" s="68" t="s">
        <v>401</v>
      </c>
      <c r="U29" s="67" t="e">
        <f t="shared" si="16"/>
        <v>#VALUE!</v>
      </c>
      <c r="V29" s="68" t="s">
        <v>401</v>
      </c>
      <c r="W29" s="67" t="e">
        <f t="shared" si="17"/>
        <v>#VALUE!</v>
      </c>
      <c r="X29" s="92" t="s">
        <v>401</v>
      </c>
      <c r="Y29" s="67" t="e">
        <f t="shared" si="18"/>
        <v>#VALUE!</v>
      </c>
      <c r="Z29" s="68" t="s">
        <v>401</v>
      </c>
      <c r="AA29" s="67" t="e">
        <f t="shared" si="19"/>
        <v>#VALUE!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10"/>
        <v>#VALUE!</v>
      </c>
      <c r="F30" s="96" t="s">
        <v>401</v>
      </c>
      <c r="G30" s="67" t="e">
        <f t="shared" si="11"/>
        <v>#VALUE!</v>
      </c>
      <c r="H30" s="68" t="s">
        <v>401</v>
      </c>
      <c r="I30" s="67" t="e">
        <f t="shared" si="11"/>
        <v>#VALUE!</v>
      </c>
      <c r="J30" s="68" t="s">
        <v>401</v>
      </c>
      <c r="K30" s="67" t="e">
        <f t="shared" si="12"/>
        <v>#VALUE!</v>
      </c>
      <c r="L30" s="68" t="s">
        <v>401</v>
      </c>
      <c r="M30" s="67" t="e">
        <f t="shared" si="12"/>
        <v>#VALUE!</v>
      </c>
      <c r="N30" s="95" t="s">
        <v>401</v>
      </c>
      <c r="O30" s="67" t="e">
        <f t="shared" si="13"/>
        <v>#VALUE!</v>
      </c>
      <c r="P30" s="96" t="s">
        <v>401</v>
      </c>
      <c r="Q30" s="67" t="e">
        <f t="shared" si="14"/>
        <v>#VALUE!</v>
      </c>
      <c r="R30" s="68" t="s">
        <v>401</v>
      </c>
      <c r="S30" s="67" t="e">
        <f t="shared" si="15"/>
        <v>#VALUE!</v>
      </c>
      <c r="T30" s="68" t="s">
        <v>401</v>
      </c>
      <c r="U30" s="67" t="e">
        <f t="shared" si="16"/>
        <v>#VALUE!</v>
      </c>
      <c r="V30" s="68" t="s">
        <v>401</v>
      </c>
      <c r="W30" s="67" t="e">
        <f t="shared" si="17"/>
        <v>#VALUE!</v>
      </c>
      <c r="X30" s="96" t="s">
        <v>401</v>
      </c>
      <c r="Y30" s="67" t="e">
        <f t="shared" si="18"/>
        <v>#VALUE!</v>
      </c>
      <c r="Z30" s="68" t="s">
        <v>401</v>
      </c>
      <c r="AA30" s="67" t="e">
        <f t="shared" si="19"/>
        <v>#VALUE!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10"/>
        <v>#VALUE!</v>
      </c>
      <c r="F31" s="96" t="s">
        <v>401</v>
      </c>
      <c r="G31" s="67" t="e">
        <f t="shared" si="11"/>
        <v>#VALUE!</v>
      </c>
      <c r="H31" s="68" t="s">
        <v>401</v>
      </c>
      <c r="I31" s="67" t="e">
        <f t="shared" si="11"/>
        <v>#VALUE!</v>
      </c>
      <c r="J31" s="68" t="s">
        <v>401</v>
      </c>
      <c r="K31" s="67" t="e">
        <f t="shared" si="12"/>
        <v>#VALUE!</v>
      </c>
      <c r="L31" s="68" t="s">
        <v>401</v>
      </c>
      <c r="M31" s="67" t="e">
        <f t="shared" si="12"/>
        <v>#VALUE!</v>
      </c>
      <c r="N31" s="95" t="s">
        <v>401</v>
      </c>
      <c r="O31" s="67" t="e">
        <f t="shared" si="13"/>
        <v>#VALUE!</v>
      </c>
      <c r="P31" s="96" t="s">
        <v>401</v>
      </c>
      <c r="Q31" s="67" t="e">
        <f t="shared" si="14"/>
        <v>#VALUE!</v>
      </c>
      <c r="R31" s="68" t="s">
        <v>401</v>
      </c>
      <c r="S31" s="67" t="e">
        <f t="shared" si="15"/>
        <v>#VALUE!</v>
      </c>
      <c r="T31" s="68" t="s">
        <v>401</v>
      </c>
      <c r="U31" s="67" t="e">
        <f t="shared" si="16"/>
        <v>#VALUE!</v>
      </c>
      <c r="V31" s="68" t="s">
        <v>401</v>
      </c>
      <c r="W31" s="67" t="e">
        <f t="shared" si="17"/>
        <v>#VALUE!</v>
      </c>
      <c r="X31" s="96" t="s">
        <v>401</v>
      </c>
      <c r="Y31" s="67" t="e">
        <f t="shared" si="18"/>
        <v>#VALUE!</v>
      </c>
      <c r="Z31" s="68" t="s">
        <v>401</v>
      </c>
      <c r="AA31" s="67" t="e">
        <f t="shared" si="19"/>
        <v>#VALUE!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10"/>
        <v>#VALUE!</v>
      </c>
      <c r="F32" s="96" t="s">
        <v>401</v>
      </c>
      <c r="G32" s="67" t="e">
        <f t="shared" si="11"/>
        <v>#VALUE!</v>
      </c>
      <c r="H32" s="68" t="s">
        <v>401</v>
      </c>
      <c r="I32" s="67" t="e">
        <f t="shared" si="11"/>
        <v>#VALUE!</v>
      </c>
      <c r="J32" s="68" t="s">
        <v>401</v>
      </c>
      <c r="K32" s="67" t="e">
        <f t="shared" si="12"/>
        <v>#VALUE!</v>
      </c>
      <c r="L32" s="68" t="s">
        <v>401</v>
      </c>
      <c r="M32" s="67" t="e">
        <f t="shared" si="12"/>
        <v>#VALUE!</v>
      </c>
      <c r="N32" s="95" t="s">
        <v>401</v>
      </c>
      <c r="O32" s="67" t="e">
        <f t="shared" si="13"/>
        <v>#VALUE!</v>
      </c>
      <c r="P32" s="96" t="s">
        <v>401</v>
      </c>
      <c r="Q32" s="67" t="e">
        <f t="shared" si="14"/>
        <v>#VALUE!</v>
      </c>
      <c r="R32" s="68" t="s">
        <v>401</v>
      </c>
      <c r="S32" s="67" t="e">
        <f t="shared" si="15"/>
        <v>#VALUE!</v>
      </c>
      <c r="T32" s="68" t="s">
        <v>401</v>
      </c>
      <c r="U32" s="67" t="e">
        <f t="shared" si="16"/>
        <v>#VALUE!</v>
      </c>
      <c r="V32" s="68" t="s">
        <v>401</v>
      </c>
      <c r="W32" s="67" t="e">
        <f t="shared" si="17"/>
        <v>#VALUE!</v>
      </c>
      <c r="X32" s="96" t="s">
        <v>401</v>
      </c>
      <c r="Y32" s="67" t="e">
        <f t="shared" si="18"/>
        <v>#VALUE!</v>
      </c>
      <c r="Z32" s="68" t="s">
        <v>401</v>
      </c>
      <c r="AA32" s="67" t="e">
        <f t="shared" si="19"/>
        <v>#VALUE!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10"/>
        <v>#VALUE!</v>
      </c>
      <c r="F33" s="96" t="s">
        <v>401</v>
      </c>
      <c r="G33" s="67" t="e">
        <f t="shared" si="11"/>
        <v>#VALUE!</v>
      </c>
      <c r="H33" s="68" t="s">
        <v>401</v>
      </c>
      <c r="I33" s="67" t="e">
        <f t="shared" si="11"/>
        <v>#VALUE!</v>
      </c>
      <c r="J33" s="68" t="s">
        <v>401</v>
      </c>
      <c r="K33" s="67" t="e">
        <f t="shared" si="12"/>
        <v>#VALUE!</v>
      </c>
      <c r="L33" s="68" t="s">
        <v>401</v>
      </c>
      <c r="M33" s="67" t="e">
        <f t="shared" si="12"/>
        <v>#VALUE!</v>
      </c>
      <c r="N33" s="95" t="s">
        <v>401</v>
      </c>
      <c r="O33" s="67" t="e">
        <f t="shared" si="13"/>
        <v>#VALUE!</v>
      </c>
      <c r="P33" s="96" t="s">
        <v>401</v>
      </c>
      <c r="Q33" s="67" t="e">
        <f t="shared" si="14"/>
        <v>#VALUE!</v>
      </c>
      <c r="R33" s="68" t="s">
        <v>401</v>
      </c>
      <c r="S33" s="67" t="e">
        <f t="shared" si="15"/>
        <v>#VALUE!</v>
      </c>
      <c r="T33" s="68" t="s">
        <v>401</v>
      </c>
      <c r="U33" s="67" t="e">
        <f t="shared" si="16"/>
        <v>#VALUE!</v>
      </c>
      <c r="V33" s="68" t="s">
        <v>401</v>
      </c>
      <c r="W33" s="67" t="e">
        <f t="shared" si="17"/>
        <v>#VALUE!</v>
      </c>
      <c r="X33" s="96" t="s">
        <v>401</v>
      </c>
      <c r="Y33" s="67" t="e">
        <f t="shared" si="18"/>
        <v>#VALUE!</v>
      </c>
      <c r="Z33" s="68" t="s">
        <v>401</v>
      </c>
      <c r="AA33" s="67" t="e">
        <f t="shared" si="19"/>
        <v>#VALUE!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10"/>
        <v>#VALUE!</v>
      </c>
      <c r="F34" s="96" t="s">
        <v>401</v>
      </c>
      <c r="G34" s="67" t="e">
        <f t="shared" si="11"/>
        <v>#VALUE!</v>
      </c>
      <c r="H34" s="68" t="s">
        <v>401</v>
      </c>
      <c r="I34" s="67" t="e">
        <f t="shared" si="11"/>
        <v>#VALUE!</v>
      </c>
      <c r="J34" s="68" t="s">
        <v>401</v>
      </c>
      <c r="K34" s="67" t="e">
        <f t="shared" si="12"/>
        <v>#VALUE!</v>
      </c>
      <c r="L34" s="68" t="s">
        <v>401</v>
      </c>
      <c r="M34" s="67" t="e">
        <f t="shared" si="12"/>
        <v>#VALUE!</v>
      </c>
      <c r="N34" s="95" t="s">
        <v>401</v>
      </c>
      <c r="O34" s="67" t="e">
        <f t="shared" si="13"/>
        <v>#VALUE!</v>
      </c>
      <c r="P34" s="96" t="s">
        <v>401</v>
      </c>
      <c r="Q34" s="67" t="e">
        <f t="shared" si="14"/>
        <v>#VALUE!</v>
      </c>
      <c r="R34" s="68" t="s">
        <v>401</v>
      </c>
      <c r="S34" s="67" t="e">
        <f t="shared" si="15"/>
        <v>#VALUE!</v>
      </c>
      <c r="T34" s="68" t="s">
        <v>401</v>
      </c>
      <c r="U34" s="67" t="e">
        <f t="shared" si="16"/>
        <v>#VALUE!</v>
      </c>
      <c r="V34" s="68" t="s">
        <v>401</v>
      </c>
      <c r="W34" s="67" t="e">
        <f t="shared" si="17"/>
        <v>#VALUE!</v>
      </c>
      <c r="X34" s="96" t="s">
        <v>401</v>
      </c>
      <c r="Y34" s="67" t="e">
        <f t="shared" si="18"/>
        <v>#VALUE!</v>
      </c>
      <c r="Z34" s="68" t="s">
        <v>401</v>
      </c>
      <c r="AA34" s="67" t="e">
        <f t="shared" si="19"/>
        <v>#VALUE!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10"/>
        <v>#VALUE!</v>
      </c>
      <c r="F35" s="96" t="s">
        <v>401</v>
      </c>
      <c r="G35" s="67" t="e">
        <f t="shared" si="11"/>
        <v>#VALUE!</v>
      </c>
      <c r="H35" s="68" t="s">
        <v>401</v>
      </c>
      <c r="I35" s="67" t="e">
        <f t="shared" si="11"/>
        <v>#VALUE!</v>
      </c>
      <c r="J35" s="68" t="s">
        <v>401</v>
      </c>
      <c r="K35" s="67" t="e">
        <f t="shared" si="12"/>
        <v>#VALUE!</v>
      </c>
      <c r="L35" s="68" t="s">
        <v>401</v>
      </c>
      <c r="M35" s="67" t="e">
        <f t="shared" si="12"/>
        <v>#VALUE!</v>
      </c>
      <c r="N35" s="95" t="s">
        <v>401</v>
      </c>
      <c r="O35" s="67" t="e">
        <f t="shared" si="13"/>
        <v>#VALUE!</v>
      </c>
      <c r="P35" s="96" t="s">
        <v>401</v>
      </c>
      <c r="Q35" s="67" t="e">
        <f t="shared" si="14"/>
        <v>#VALUE!</v>
      </c>
      <c r="R35" s="68" t="s">
        <v>401</v>
      </c>
      <c r="S35" s="67" t="e">
        <f t="shared" si="15"/>
        <v>#VALUE!</v>
      </c>
      <c r="T35" s="68" t="s">
        <v>401</v>
      </c>
      <c r="U35" s="67" t="e">
        <f t="shared" si="16"/>
        <v>#VALUE!</v>
      </c>
      <c r="V35" s="68" t="s">
        <v>401</v>
      </c>
      <c r="W35" s="67" t="e">
        <f t="shared" si="17"/>
        <v>#VALUE!</v>
      </c>
      <c r="X35" s="96" t="s">
        <v>401</v>
      </c>
      <c r="Y35" s="67" t="e">
        <f t="shared" si="18"/>
        <v>#VALUE!</v>
      </c>
      <c r="Z35" s="68" t="s">
        <v>401</v>
      </c>
      <c r="AA35" s="67" t="e">
        <f t="shared" si="19"/>
        <v>#VALUE!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0.09</v>
      </c>
      <c r="E36" s="98"/>
      <c r="F36" s="98">
        <v>0.1</v>
      </c>
      <c r="G36" s="98"/>
      <c r="H36" s="68">
        <v>0.1</v>
      </c>
      <c r="I36" s="98"/>
      <c r="J36" s="68">
        <v>0.13</v>
      </c>
      <c r="K36" s="98"/>
      <c r="L36" s="68">
        <v>0.13</v>
      </c>
      <c r="M36" s="98"/>
      <c r="N36" s="97">
        <v>0.11</v>
      </c>
      <c r="O36" s="98"/>
      <c r="P36" s="98" t="s">
        <v>401</v>
      </c>
      <c r="Q36" s="98"/>
      <c r="R36" s="68">
        <v>0.11</v>
      </c>
      <c r="S36" s="98"/>
      <c r="T36" s="68">
        <v>0.11</v>
      </c>
      <c r="U36" s="98"/>
      <c r="V36" s="68">
        <v>0.1</v>
      </c>
      <c r="W36" s="98"/>
      <c r="X36" s="98">
        <v>0.17</v>
      </c>
      <c r="Y36" s="98"/>
      <c r="Z36" s="68">
        <v>7.0000000000000007E-2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96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401</v>
      </c>
      <c r="E38" s="165" t="e">
        <f>D38/1000</f>
        <v>#VALUE!</v>
      </c>
      <c r="F38" s="96" t="s">
        <v>401</v>
      </c>
      <c r="G38" s="165" t="e">
        <f>F38/1000</f>
        <v>#VALUE!</v>
      </c>
      <c r="H38" s="68" t="s">
        <v>401</v>
      </c>
      <c r="I38" s="165" t="e">
        <f>H38/1000</f>
        <v>#VALUE!</v>
      </c>
      <c r="J38" s="68" t="s">
        <v>401</v>
      </c>
      <c r="K38" s="165" t="e">
        <f>J38/1000</f>
        <v>#VALUE!</v>
      </c>
      <c r="L38" s="68" t="s">
        <v>401</v>
      </c>
      <c r="M38" s="165" t="e">
        <f>L38/1000</f>
        <v>#VALUE!</v>
      </c>
      <c r="N38" s="95" t="s">
        <v>401</v>
      </c>
      <c r="O38" s="165" t="e">
        <f t="shared" ref="O38:Q40" si="20">N38/1000</f>
        <v>#VALUE!</v>
      </c>
      <c r="P38" s="96" t="s">
        <v>401</v>
      </c>
      <c r="Q38" s="165" t="e">
        <f t="shared" si="20"/>
        <v>#VALUE!</v>
      </c>
      <c r="R38" s="68" t="s">
        <v>401</v>
      </c>
      <c r="S38" s="165" t="e">
        <f t="shared" ref="S38:S40" si="21">R38/1000</f>
        <v>#VALUE!</v>
      </c>
      <c r="T38" s="68" t="s">
        <v>401</v>
      </c>
      <c r="U38" s="165" t="e">
        <f t="shared" ref="U38:U40" si="22">T38/1000</f>
        <v>#VALUE!</v>
      </c>
      <c r="V38" s="68" t="s">
        <v>401</v>
      </c>
      <c r="W38" s="165" t="e">
        <f t="shared" ref="W38:W40" si="23">V38/1000</f>
        <v>#VALUE!</v>
      </c>
      <c r="X38" s="96" t="s">
        <v>401</v>
      </c>
      <c r="Y38" s="165" t="e">
        <f t="shared" ref="Y38:Y40" si="24">X38/1000</f>
        <v>#VALUE!</v>
      </c>
      <c r="Z38" s="68" t="s">
        <v>401</v>
      </c>
      <c r="AA38" s="165" t="e">
        <f t="shared" ref="AA38:AA40" si="25">Z38/1000</f>
        <v>#VALUE!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96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401</v>
      </c>
      <c r="E40" s="165" t="e">
        <f>D40/1000</f>
        <v>#VALUE!</v>
      </c>
      <c r="F40" s="96" t="s">
        <v>401</v>
      </c>
      <c r="G40" s="165" t="e">
        <f>F40/1000</f>
        <v>#VALUE!</v>
      </c>
      <c r="H40" s="68" t="s">
        <v>401</v>
      </c>
      <c r="I40" s="165" t="e">
        <f>H40/1000</f>
        <v>#VALUE!</v>
      </c>
      <c r="J40" s="68" t="s">
        <v>401</v>
      </c>
      <c r="K40" s="165" t="e">
        <f>J40/1000</f>
        <v>#VALUE!</v>
      </c>
      <c r="L40" s="68" t="s">
        <v>401</v>
      </c>
      <c r="M40" s="165" t="e">
        <f>L40/1000</f>
        <v>#VALUE!</v>
      </c>
      <c r="N40" s="95" t="s">
        <v>401</v>
      </c>
      <c r="O40" s="165" t="e">
        <f t="shared" si="20"/>
        <v>#VALUE!</v>
      </c>
      <c r="P40" s="96" t="s">
        <v>401</v>
      </c>
      <c r="Q40" s="165" t="e">
        <f t="shared" si="20"/>
        <v>#VALUE!</v>
      </c>
      <c r="R40" s="68" t="s">
        <v>401</v>
      </c>
      <c r="S40" s="165" t="e">
        <f t="shared" si="21"/>
        <v>#VALUE!</v>
      </c>
      <c r="T40" s="68" t="s">
        <v>401</v>
      </c>
      <c r="U40" s="165" t="e">
        <f t="shared" si="22"/>
        <v>#VALUE!</v>
      </c>
      <c r="V40" s="68" t="s">
        <v>401</v>
      </c>
      <c r="W40" s="165" t="e">
        <f t="shared" si="23"/>
        <v>#VALUE!</v>
      </c>
      <c r="X40" s="96" t="s">
        <v>401</v>
      </c>
      <c r="Y40" s="165" t="e">
        <f t="shared" si="24"/>
        <v>#VALUE!</v>
      </c>
      <c r="Z40" s="68" t="s">
        <v>401</v>
      </c>
      <c r="AA40" s="165" t="e">
        <f t="shared" si="25"/>
        <v>#VALUE!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 t="s">
        <v>401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96">
        <v>0</v>
      </c>
      <c r="Y41" s="96"/>
      <c r="Z41" s="68">
        <v>0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96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96" t="s">
        <v>401</v>
      </c>
      <c r="Y42" s="67" t="e">
        <f>X42/1000</f>
        <v>#VALUE!</v>
      </c>
      <c r="Z42" s="68" t="s">
        <v>401</v>
      </c>
      <c r="AA42" s="67" t="e">
        <f>Z42/1000</f>
        <v>#VALUE!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96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401</v>
      </c>
      <c r="E44" s="165" t="e">
        <f t="shared" ref="E44:G45" si="26">D44/1000</f>
        <v>#VALUE!</v>
      </c>
      <c r="F44" s="96" t="s">
        <v>401</v>
      </c>
      <c r="G44" s="165" t="e">
        <f t="shared" si="26"/>
        <v>#VALUE!</v>
      </c>
      <c r="H44" s="68" t="s">
        <v>401</v>
      </c>
      <c r="I44" s="165" t="e">
        <f t="shared" ref="I44" si="27">H44/1000</f>
        <v>#VALUE!</v>
      </c>
      <c r="J44" s="68" t="s">
        <v>401</v>
      </c>
      <c r="K44" s="165" t="e">
        <f t="shared" ref="K44" si="28">J44/1000</f>
        <v>#VALUE!</v>
      </c>
      <c r="L44" s="68" t="s">
        <v>401</v>
      </c>
      <c r="M44" s="165" t="e">
        <f t="shared" ref="M44" si="29">L44/1000</f>
        <v>#VALUE!</v>
      </c>
      <c r="N44" s="95" t="s">
        <v>401</v>
      </c>
      <c r="O44" s="165" t="e">
        <f t="shared" ref="O44:Q45" si="30">N44/1000</f>
        <v>#VALUE!</v>
      </c>
      <c r="P44" s="96" t="s">
        <v>401</v>
      </c>
      <c r="Q44" s="165" t="e">
        <f t="shared" si="30"/>
        <v>#VALUE!</v>
      </c>
      <c r="R44" s="68" t="s">
        <v>401</v>
      </c>
      <c r="S44" s="165" t="e">
        <f t="shared" ref="S44:S45" si="31">R44/1000</f>
        <v>#VALUE!</v>
      </c>
      <c r="T44" s="68" t="s">
        <v>401</v>
      </c>
      <c r="U44" s="165" t="e">
        <f t="shared" ref="U44:U45" si="32">T44/1000</f>
        <v>#VALUE!</v>
      </c>
      <c r="V44" s="68" t="s">
        <v>401</v>
      </c>
      <c r="W44" s="165" t="e">
        <f t="shared" ref="W44:W45" si="33">V44/1000</f>
        <v>#VALUE!</v>
      </c>
      <c r="X44" s="96" t="s">
        <v>401</v>
      </c>
      <c r="Y44" s="165" t="e">
        <f t="shared" ref="Y44:Y45" si="34">X44/1000</f>
        <v>#VALUE!</v>
      </c>
      <c r="Z44" s="68" t="s">
        <v>401</v>
      </c>
      <c r="AA44" s="165" t="e">
        <f t="shared" ref="AA44:AA45" si="35">Z44/1000</f>
        <v>#VALUE!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401</v>
      </c>
      <c r="E45" s="165" t="e">
        <f t="shared" si="26"/>
        <v>#VALUE!</v>
      </c>
      <c r="F45" s="96" t="s">
        <v>401</v>
      </c>
      <c r="G45" s="165" t="e">
        <f t="shared" si="26"/>
        <v>#VALUE!</v>
      </c>
      <c r="H45" s="68" t="s">
        <v>401</v>
      </c>
      <c r="I45" s="165" t="e">
        <f t="shared" ref="I45" si="36">H45/1000</f>
        <v>#VALUE!</v>
      </c>
      <c r="J45" s="68" t="s">
        <v>401</v>
      </c>
      <c r="K45" s="165" t="e">
        <f t="shared" ref="K45" si="37">J45/1000</f>
        <v>#VALUE!</v>
      </c>
      <c r="L45" s="68" t="s">
        <v>401</v>
      </c>
      <c r="M45" s="165" t="e">
        <f t="shared" ref="M45" si="38">L45/1000</f>
        <v>#VALUE!</v>
      </c>
      <c r="N45" s="95" t="s">
        <v>401</v>
      </c>
      <c r="O45" s="165" t="e">
        <f t="shared" si="30"/>
        <v>#VALUE!</v>
      </c>
      <c r="P45" s="96" t="s">
        <v>401</v>
      </c>
      <c r="Q45" s="165" t="e">
        <f t="shared" si="30"/>
        <v>#VALUE!</v>
      </c>
      <c r="R45" s="68" t="s">
        <v>401</v>
      </c>
      <c r="S45" s="165" t="e">
        <f t="shared" si="31"/>
        <v>#VALUE!</v>
      </c>
      <c r="T45" s="68" t="s">
        <v>401</v>
      </c>
      <c r="U45" s="165" t="e">
        <f t="shared" si="32"/>
        <v>#VALUE!</v>
      </c>
      <c r="V45" s="68" t="s">
        <v>401</v>
      </c>
      <c r="W45" s="165" t="e">
        <f t="shared" si="33"/>
        <v>#VALUE!</v>
      </c>
      <c r="X45" s="96" t="s">
        <v>401</v>
      </c>
      <c r="Y45" s="165" t="e">
        <f t="shared" si="34"/>
        <v>#VALUE!</v>
      </c>
      <c r="Z45" s="68" t="s">
        <v>401</v>
      </c>
      <c r="AA45" s="165" t="e">
        <f t="shared" si="35"/>
        <v>#VALUE!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2.5</v>
      </c>
      <c r="E53" s="70"/>
      <c r="F53" s="70">
        <v>2.7</v>
      </c>
      <c r="G53" s="70"/>
      <c r="H53" s="68">
        <v>2.9</v>
      </c>
      <c r="I53" s="70"/>
      <c r="J53" s="68">
        <v>2.9</v>
      </c>
      <c r="K53" s="70"/>
      <c r="L53" s="68">
        <v>3</v>
      </c>
      <c r="M53" s="70"/>
      <c r="N53" s="69">
        <v>2</v>
      </c>
      <c r="O53" s="70"/>
      <c r="P53" s="70" t="s">
        <v>401</v>
      </c>
      <c r="Q53" s="70"/>
      <c r="R53" s="68">
        <v>2.2999999999999998</v>
      </c>
      <c r="S53" s="70"/>
      <c r="T53" s="68">
        <v>1.9</v>
      </c>
      <c r="U53" s="70"/>
      <c r="V53" s="68">
        <v>2</v>
      </c>
      <c r="W53" s="70"/>
      <c r="X53" s="70">
        <v>4.9000000000000004</v>
      </c>
      <c r="Y53" s="70"/>
      <c r="Z53" s="68">
        <v>7.4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 t="s">
        <v>401</v>
      </c>
      <c r="Q57" s="67" t="e">
        <f>P57/1000</f>
        <v>#VALUE!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102">
        <v>0</v>
      </c>
      <c r="Y57" s="67">
        <f>X57/1000</f>
        <v>0</v>
      </c>
      <c r="Z57" s="68">
        <v>2E-3</v>
      </c>
      <c r="AA57" s="67">
        <f>Z57/1000</f>
        <v>1.9999999999999999E-6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 t="s">
        <v>401</v>
      </c>
      <c r="Q58" s="67" t="e">
        <f>P58/1000</f>
        <v>#VALUE!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102">
        <v>0</v>
      </c>
      <c r="Y58" s="67">
        <f>X58/1000</f>
        <v>0</v>
      </c>
      <c r="Z58" s="68">
        <v>0</v>
      </c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>
        <v>0</v>
      </c>
      <c r="M59" s="96"/>
      <c r="N59" s="95">
        <v>0</v>
      </c>
      <c r="O59" s="96"/>
      <c r="P59" s="96" t="s">
        <v>401</v>
      </c>
      <c r="Q59" s="96"/>
      <c r="R59" s="68">
        <v>6.0000000000000001E-3</v>
      </c>
      <c r="S59" s="96"/>
      <c r="T59" s="68" t="s">
        <v>401</v>
      </c>
      <c r="U59" s="96"/>
      <c r="V59" s="68">
        <v>6.0000000000000001E-3</v>
      </c>
      <c r="W59" s="96"/>
      <c r="X59" s="96">
        <v>4.0000000000000001E-3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0.5</v>
      </c>
      <c r="E61" s="70"/>
      <c r="F61" s="70">
        <v>0.6</v>
      </c>
      <c r="G61" s="70"/>
      <c r="H61" s="68">
        <v>0.8</v>
      </c>
      <c r="I61" s="70"/>
      <c r="J61" s="68">
        <v>0.6</v>
      </c>
      <c r="K61" s="70"/>
      <c r="L61" s="68">
        <v>0.6</v>
      </c>
      <c r="M61" s="70"/>
      <c r="N61" s="69">
        <v>0.6</v>
      </c>
      <c r="O61" s="70"/>
      <c r="P61" s="70" t="s">
        <v>401</v>
      </c>
      <c r="Q61" s="70"/>
      <c r="R61" s="68">
        <v>0.6</v>
      </c>
      <c r="S61" s="70"/>
      <c r="T61" s="68">
        <v>0.5</v>
      </c>
      <c r="U61" s="70"/>
      <c r="V61" s="68">
        <v>0.6</v>
      </c>
      <c r="W61" s="70"/>
      <c r="X61" s="70">
        <v>0.6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6.8</v>
      </c>
      <c r="I62" s="70"/>
      <c r="J62" s="68">
        <v>7.3</v>
      </c>
      <c r="K62" s="70"/>
      <c r="L62" s="68">
        <v>7.3</v>
      </c>
      <c r="M62" s="70"/>
      <c r="N62" s="69">
        <v>6.9</v>
      </c>
      <c r="O62" s="70"/>
      <c r="P62" s="70" t="s">
        <v>401</v>
      </c>
      <c r="Q62" s="70"/>
      <c r="R62" s="68">
        <v>7.1</v>
      </c>
      <c r="S62" s="70"/>
      <c r="T62" s="68">
        <v>7.3</v>
      </c>
      <c r="U62" s="70"/>
      <c r="V62" s="68">
        <v>7.2</v>
      </c>
      <c r="W62" s="70"/>
      <c r="X62" s="70">
        <v>7.1</v>
      </c>
      <c r="Y62" s="70"/>
      <c r="Z62" s="68">
        <v>7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0.6</v>
      </c>
      <c r="M65" s="70"/>
      <c r="N65" s="69">
        <v>1</v>
      </c>
      <c r="O65" s="70"/>
      <c r="P65" s="70" t="s">
        <v>401</v>
      </c>
      <c r="Q65" s="70"/>
      <c r="R65" s="68">
        <v>0.7</v>
      </c>
      <c r="S65" s="70"/>
      <c r="T65" s="68">
        <v>0.6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39"/>
        <v>#VALUE!</v>
      </c>
      <c r="F73" s="92" t="s">
        <v>401</v>
      </c>
      <c r="G73" s="67" t="e">
        <f t="shared" si="40"/>
        <v>#VALUE!</v>
      </c>
      <c r="H73" s="68" t="s">
        <v>401</v>
      </c>
      <c r="I73" s="67" t="e">
        <f t="shared" si="40"/>
        <v>#VALUE!</v>
      </c>
      <c r="J73" s="92" t="s">
        <v>401</v>
      </c>
      <c r="K73" s="67" t="e">
        <f t="shared" si="40"/>
        <v>#VALUE!</v>
      </c>
      <c r="L73" s="92" t="s">
        <v>401</v>
      </c>
      <c r="M73" s="67" t="e">
        <f t="shared" si="40"/>
        <v>#VALUE!</v>
      </c>
      <c r="N73" s="91" t="s">
        <v>401</v>
      </c>
      <c r="O73" s="67" t="e">
        <f t="shared" si="41"/>
        <v>#VALUE!</v>
      </c>
      <c r="P73" s="92" t="s">
        <v>401</v>
      </c>
      <c r="Q73" s="67" t="e">
        <f t="shared" si="42"/>
        <v>#VALUE!</v>
      </c>
      <c r="R73" s="68" t="s">
        <v>401</v>
      </c>
      <c r="S73" s="67" t="e">
        <f t="shared" si="43"/>
        <v>#VALUE!</v>
      </c>
      <c r="T73" s="92" t="s">
        <v>401</v>
      </c>
      <c r="U73" s="67" t="e">
        <f t="shared" si="44"/>
        <v>#VALUE!</v>
      </c>
      <c r="V73" s="92" t="s">
        <v>401</v>
      </c>
      <c r="W73" s="67" t="e">
        <f t="shared" si="45"/>
        <v>#VALUE!</v>
      </c>
      <c r="X73" s="92" t="s">
        <v>401</v>
      </c>
      <c r="Y73" s="67" t="e">
        <f t="shared" si="46"/>
        <v>#VALUE!</v>
      </c>
      <c r="Z73" s="92" t="s">
        <v>401</v>
      </c>
      <c r="AA73" s="67" t="e">
        <f t="shared" si="47"/>
        <v>#VALUE!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39"/>
        <v>#VALUE!</v>
      </c>
      <c r="F74" s="96" t="s">
        <v>401</v>
      </c>
      <c r="G74" s="67" t="e">
        <f t="shared" si="40"/>
        <v>#VALUE!</v>
      </c>
      <c r="H74" s="68" t="s">
        <v>401</v>
      </c>
      <c r="I74" s="67" t="e">
        <f t="shared" si="40"/>
        <v>#VALUE!</v>
      </c>
      <c r="J74" s="96" t="s">
        <v>401</v>
      </c>
      <c r="K74" s="67" t="e">
        <f t="shared" si="40"/>
        <v>#VALUE!</v>
      </c>
      <c r="L74" s="96" t="s">
        <v>401</v>
      </c>
      <c r="M74" s="67" t="e">
        <f t="shared" si="40"/>
        <v>#VALUE!</v>
      </c>
      <c r="N74" s="95" t="s">
        <v>401</v>
      </c>
      <c r="O74" s="67" t="e">
        <f t="shared" si="41"/>
        <v>#VALUE!</v>
      </c>
      <c r="P74" s="96" t="s">
        <v>401</v>
      </c>
      <c r="Q74" s="67" t="e">
        <f t="shared" si="42"/>
        <v>#VALUE!</v>
      </c>
      <c r="R74" s="68" t="s">
        <v>401</v>
      </c>
      <c r="S74" s="67" t="e">
        <f t="shared" si="43"/>
        <v>#VALUE!</v>
      </c>
      <c r="T74" s="96" t="s">
        <v>401</v>
      </c>
      <c r="U74" s="67" t="e">
        <f t="shared" si="44"/>
        <v>#VALUE!</v>
      </c>
      <c r="V74" s="96" t="s">
        <v>401</v>
      </c>
      <c r="W74" s="67" t="e">
        <f t="shared" si="45"/>
        <v>#VALUE!</v>
      </c>
      <c r="X74" s="96" t="s">
        <v>401</v>
      </c>
      <c r="Y74" s="67" t="e">
        <f t="shared" si="46"/>
        <v>#VALUE!</v>
      </c>
      <c r="Z74" s="96" t="s">
        <v>401</v>
      </c>
      <c r="AA74" s="67" t="e">
        <f t="shared" si="47"/>
        <v>#VALUE!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0.5</v>
      </c>
      <c r="G81" s="70"/>
      <c r="H81" s="68">
        <v>0.4</v>
      </c>
      <c r="I81" s="70"/>
      <c r="J81" s="70">
        <v>1</v>
      </c>
      <c r="K81" s="70"/>
      <c r="L81" s="70">
        <v>0.5</v>
      </c>
      <c r="M81" s="70"/>
      <c r="N81" s="69">
        <v>1</v>
      </c>
      <c r="O81" s="69"/>
      <c r="P81" s="70" t="s">
        <v>401</v>
      </c>
      <c r="Q81" s="70"/>
      <c r="R81" s="68">
        <v>0.2</v>
      </c>
      <c r="S81" s="70"/>
      <c r="T81" s="70">
        <v>1</v>
      </c>
      <c r="U81" s="70"/>
      <c r="V81" s="70">
        <v>0.6</v>
      </c>
      <c r="W81" s="70"/>
      <c r="X81" s="70">
        <v>0.6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96" t="s">
        <v>401</v>
      </c>
      <c r="G85" s="96"/>
      <c r="H85" s="68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 t="s">
        <v>401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96" t="s">
        <v>401</v>
      </c>
      <c r="G86" s="96"/>
      <c r="H86" s="68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 t="s">
        <v>401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6">
        <v>0</v>
      </c>
      <c r="O88" s="66"/>
      <c r="P88" s="68" t="s">
        <v>401</v>
      </c>
      <c r="Q88" s="68"/>
      <c r="R88" s="68">
        <v>0</v>
      </c>
      <c r="S88" s="68"/>
      <c r="T88" s="68">
        <v>0</v>
      </c>
      <c r="U88" s="68"/>
      <c r="V88" s="68">
        <v>0</v>
      </c>
      <c r="W88" s="68"/>
      <c r="X88" s="68">
        <v>0</v>
      </c>
      <c r="Y88" s="68"/>
      <c r="Z88" s="68">
        <v>0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68">
        <v>6.8</v>
      </c>
      <c r="I91" s="70"/>
      <c r="J91" s="70">
        <v>7.3</v>
      </c>
      <c r="K91" s="70"/>
      <c r="L91" s="70">
        <v>7.3</v>
      </c>
      <c r="M91" s="70"/>
      <c r="N91" s="69">
        <v>6.9</v>
      </c>
      <c r="O91" s="69"/>
      <c r="P91" s="70" t="s">
        <v>401</v>
      </c>
      <c r="Q91" s="70"/>
      <c r="R91" s="68">
        <v>7.1</v>
      </c>
      <c r="S91" s="70"/>
      <c r="T91" s="70">
        <v>7.3</v>
      </c>
      <c r="U91" s="70"/>
      <c r="V91" s="70">
        <v>7.2</v>
      </c>
      <c r="W91" s="70"/>
      <c r="X91" s="70">
        <v>7.1</v>
      </c>
      <c r="Y91" s="70"/>
      <c r="Z91" s="70">
        <v>7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96" t="s">
        <v>401</v>
      </c>
      <c r="G94" s="96"/>
      <c r="H94" s="68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 t="s">
        <v>401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3.2</v>
      </c>
      <c r="E100" s="69"/>
      <c r="F100" s="70">
        <v>3.2</v>
      </c>
      <c r="G100" s="70"/>
      <c r="H100" s="68">
        <v>3.3</v>
      </c>
      <c r="I100" s="70"/>
      <c r="J100" s="70">
        <v>3.1</v>
      </c>
      <c r="K100" s="70"/>
      <c r="L100" s="70">
        <v>3.3</v>
      </c>
      <c r="M100" s="70"/>
      <c r="N100" s="69">
        <v>2.9</v>
      </c>
      <c r="O100" s="69"/>
      <c r="P100" s="70" t="s">
        <v>401</v>
      </c>
      <c r="Q100" s="70"/>
      <c r="R100" s="68">
        <v>3</v>
      </c>
      <c r="S100" s="70"/>
      <c r="T100" s="70">
        <v>3.1</v>
      </c>
      <c r="U100" s="70"/>
      <c r="V100" s="70">
        <v>3.2</v>
      </c>
      <c r="W100" s="70"/>
      <c r="X100" s="70">
        <v>5.4</v>
      </c>
      <c r="Y100" s="70"/>
      <c r="Z100" s="70">
        <v>9.3000000000000007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</v>
      </c>
      <c r="E101" s="69"/>
      <c r="F101" s="70">
        <v>0.2</v>
      </c>
      <c r="G101" s="70"/>
      <c r="H101" s="68">
        <v>0.2</v>
      </c>
      <c r="I101" s="70"/>
      <c r="J101" s="70">
        <v>0.13</v>
      </c>
      <c r="K101" s="70"/>
      <c r="L101" s="70">
        <v>0.14000000000000001</v>
      </c>
      <c r="M101" s="70"/>
      <c r="N101" s="69">
        <v>0.22</v>
      </c>
      <c r="O101" s="69"/>
      <c r="P101" s="70" t="s">
        <v>401</v>
      </c>
      <c r="Q101" s="70"/>
      <c r="R101" s="68">
        <v>0.22</v>
      </c>
      <c r="S101" s="70"/>
      <c r="T101" s="70">
        <v>0.17</v>
      </c>
      <c r="U101" s="70"/>
      <c r="V101" s="70">
        <v>0.17</v>
      </c>
      <c r="W101" s="70"/>
      <c r="X101" s="70">
        <v>0.33</v>
      </c>
      <c r="Y101" s="70"/>
      <c r="Z101" s="70">
        <v>0.59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984375" defaultRowHeight="18"/>
  <cols>
    <col min="1" max="1" width="11" bestFit="1" customWidth="1"/>
    <col min="2" max="2" width="15.5" bestFit="1" customWidth="1"/>
    <col min="3" max="3" width="11.8984375" customWidth="1"/>
    <col min="4" max="4" width="17.19921875" bestFit="1" customWidth="1"/>
    <col min="5" max="5" width="19.19921875" bestFit="1" customWidth="1"/>
    <col min="6" max="6" width="13" bestFit="1" customWidth="1"/>
    <col min="7" max="7" width="11.3984375" bestFit="1" customWidth="1"/>
    <col min="8" max="8" width="15.09765625" bestFit="1" customWidth="1"/>
    <col min="9" max="9" width="13" bestFit="1" customWidth="1"/>
    <col min="10" max="10" width="15.09765625" bestFit="1" customWidth="1"/>
    <col min="11" max="11" width="21.3984375" bestFit="1" customWidth="1"/>
    <col min="12" max="13" width="15.09765625" bestFit="1" customWidth="1"/>
  </cols>
  <sheetData>
    <row r="1" spans="1:14">
      <c r="B1" s="175">
        <v>45839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45839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45840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45841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45842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45843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45844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45845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45846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45847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45848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45849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45850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45851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45852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45853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45854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45855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45856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45857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45858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45859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45860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45861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45862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45863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45864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45865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45866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45867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45868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45869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2025-08-06T02:08:06Z</cp:lastPrinted>
  <dcterms:created xsi:type="dcterms:W3CDTF">2020-11-06T01:25:08Z</dcterms:created>
  <dcterms:modified xsi:type="dcterms:W3CDTF">2025-08-25T01:32:14Z</dcterms:modified>
</cp:coreProperties>
</file>