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7月報\６月\"/>
    </mc:Choice>
  </mc:AlternateContent>
  <xr:revisionPtr revIDLastSave="0" documentId="13_ncr:1_{D10F4E7B-86BB-4E8E-907C-4E14E7E14B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L41" i="7" s="1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G12" i="5"/>
  <c r="G11" i="5"/>
  <c r="K9" i="5"/>
  <c r="K12" i="5" s="1"/>
  <c r="I9" i="5"/>
  <c r="I11" i="5" s="1"/>
  <c r="G9" i="5"/>
  <c r="E9" i="5"/>
  <c r="E12" i="5" s="1"/>
  <c r="I12" i="5" l="1"/>
  <c r="K11" i="5"/>
  <c r="E11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M95" i="5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<sst xmlns="http://schemas.openxmlformats.org/spreadsheetml/2006/main" count="5639" uniqueCount="431">
  <si>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</si>
  <si>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</si>
  <si>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</si>
  <si>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</si>
  <si>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</si>
  <si>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</si>
  <si>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</si>
  <si>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</si>
  <si>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</si>
  <si>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</si>
  <si>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</si>
  <si>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</si>
  <si>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</si>
  <si>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</si>
  <si>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</si>
  <si>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</si>
  <si>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</si>
  <si>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</si>
  <si>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</si>
  <si>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</si>
  <si>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</si>
  <si>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</si>
  <si>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</si>
  <si>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</si>
  <si>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</si>
  <si>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</si>
  <si>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</si>
  <si>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</si>
  <si>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</si>
  <si>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</si>
  <si>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</si>
  <si>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</si>
  <si>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</si>
  <si>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</si>
  <si>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</si>
  <si>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</si>
  <si>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</si>
  <si>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</si>
  <si>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</si>
  <si>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</si>
  <si>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</si>
  <si>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</si>
  <si>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</si>
  <si>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</si>
  <si>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</si>
  <si>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</si>
  <si>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</si>
  <si>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</si>
  <si>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</si>
  <si>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</si>
  <si>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</si>
  <si>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</si>
  <si>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</si>
  <si>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</si>
  <si>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</si>
  <si>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</si>
  <si>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</si>
  <si>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</si>
  <si>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</si>
  <si>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</si>
  <si>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</si>
  <si>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</si>
  <si>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</si>
  <si>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</si>
  <si>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</si>
  <si>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</si>
  <si>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</si>
  <si>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</si>
  <si>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</si>
  <si>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</si>
  <si>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</si>
  <si>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</si>
  <si>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</si>
  <si>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</si>
  <si>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</si>
  <si>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</si>
  <si>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</si>
  <si>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</si>
  <si>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</si>
  <si>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</si>
  <si>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</si>
  <si>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</si>
  <si>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</si>
  <si>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</si>
  <si>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</si>
  <si>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</si>
  <si>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</si>
  <si>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</si>
  <si>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</si>
  <si>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</si>
  <si>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</si>
  <si>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</si>
  <si>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</si>
  <si>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</si>
  <si>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</si>
  <si>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</si>
  <si>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</si>
  <si>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</si>
  <si>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</si>
  <si>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</si>
  <si>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</si>
  <si>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</si>
  <si>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</si>
  <si>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</si>
  <si>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</si>
  <si>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</si>
  <si>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</si>
  <si>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</si>
  <si>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</si>
  <si>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</si>
  <si>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</si>
  <si>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</si>
  <si>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</si>
  <si>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</si>
  <si>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</si>
  <si>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</si>
  <si>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</si>
  <si>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</si>
  <si>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</si>
  <si>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</si>
  <si>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</si>
  <si>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</si>
  <si>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</si>
  <si>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</si>
  <si>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</si>
  <si>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</si>
  <si>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</si>
  <si>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</si>
  <si>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</si>
  <si>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</si>
  <si>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</si>
  <si>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</si>
  <si>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</si>
  <si>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</si>
  <si>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</si>
  <si>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</si>
  <si>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</si>
  <si>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</si>
  <si>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</si>
  <si>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</si>
  <si>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</si>
  <si>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</si>
  <si>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</si>
  <si>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</si>
  <si>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</si>
  <si>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</si>
  <si>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</si>
  <si>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</si>
  <si>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</si>
  <si>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</si>
  <si>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</si>
  <si>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</si>
  <si>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</si>
  <si>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</si>
  <si>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</si>
  <si>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</si>
  <si>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</si>
  <si>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</si>
  <si>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</si>
  <si>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</si>
  <si>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</si>
  <si>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</si>
  <si>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</si>
  <si>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</si>
  <si>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</si>
  <si>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</si>
  <si>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</si>
  <si>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</si>
  <si>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</si>
  <si>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</si>
  <si>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</si>
  <si>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</si>
  <si>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</si>
  <si>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</si>
  <si>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</si>
  <si>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</si>
  <si>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</si>
  <si>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</si>
  <si>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</si>
  <si>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</si>
  <si>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</si>
  <si>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</si>
  <si>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</si>
  <si>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</si>
  <si>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</si>
  <si>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</si>
  <si>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</si>
  <si>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</si>
  <si>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</si>
  <si>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</si>
  <si>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</si>
  <si>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</si>
  <si>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</si>
  <si>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</si>
  <si>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</si>
  <si>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</si>
  <si>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</si>
  <si>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</si>
  <si>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</si>
  <si>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</si>
  <si>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</si>
  <si>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</si>
  <si>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</si>
  <si>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</si>
  <si>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</si>
  <si>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</si>
  <si>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</si>
  <si>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</si>
  <si>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</si>
  <si>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</si>
  <si>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</si>
  <si>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</si>
  <si>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</si>
  <si>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</si>
  <si>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</si>
  <si>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</si>
  <si>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</si>
  <si>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</si>
  <si>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</si>
  <si>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</si>
  <si>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</si>
  <si>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</si>
  <si>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</si>
  <si>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</si>
  <si>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</si>
  <si>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</si>
  <si>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</si>
  <si>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</si>
  <si>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</si>
  <si>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</si>
  <si>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</si>
  <si>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</si>
  <si>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</si>
  <si>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</si>
  <si>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</si>
  <si>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</si>
  <si>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</si>
  <si>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</si>
  <si>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</si>
  <si>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</si>
  <si>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</si>
  <si>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</si>
  <si>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</si>
  <si>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</si>
  <si>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</si>
  <si>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</si>
  <si>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</si>
  <si>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</si>
  <si>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</si>
  <si>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</si>
  <si>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</si>
  <si>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</si>
  <si>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</si>
  <si>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</si>
  <si>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</si>
  <si>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</si>
  <si>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</si>
  <si>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</si>
  <si>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</si>
  <si>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</si>
  <si>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</si>
  <si>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</si>
  <si>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</si>
  <si>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</si>
  <si>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</si>
  <si>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</si>
  <si>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</si>
  <si>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</si>
  <si>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</si>
  <si>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</si>
  <si>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</si>
  <si>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</si>
  <si>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</si>
  <si>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</si>
  <si>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</si>
  <si>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</si>
  <si>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</si>
  <si>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</si>
  <si>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</si>
  <si>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</si>
  <si>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</si>
  <si>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</si>
  <si>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</si>
  <si>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</si>
  <si>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</si>
  <si>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</si>
  <si>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</si>
  <si>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</si>
  <si>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</si>
  <si>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</si>
  <si>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</si>
  <si>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</si>
  <si>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</si>
  <si>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</si>
  <si>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</si>
  <si>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</si>
  <si>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</si>
  <si>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</si>
  <si>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</si>
  <si>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</si>
  <si>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</si>
  <si>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</si>
  <si>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</si>
  <si>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</si>
  <si>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</si>
  <si>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</si>
  <si>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</si>
  <si>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</si>
  <si>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</si>
  <si>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</si>
  <si>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</si>
  <si>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</si>
  <si>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</si>
  <si>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</si>
  <si>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</si>
  <si>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</si>
  <si>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</si>
  <si>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</si>
  <si>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</si>
  <si>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</si>
  <si>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</si>
  <si>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</si>
  <si>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</si>
  <si>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</si>
  <si>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</si>
  <si>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</si>
  <si>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</si>
  <si>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</si>
  <si>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</si>
  <si>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</si>
  <si>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</si>
  <si>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</si>
  <si>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</si>
  <si>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</si>
  <si>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</si>
  <si>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</si>
  <si>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</si>
  <si>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</si>
  <si>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</si>
  <si>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</si>
  <si>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</si>
  <si>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</si>
  <si>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</si>
  <si>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</si>
  <si>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</si>
  <si>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</si>
  <si>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</si>
  <si>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</si>
  <si>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</si>
  <si>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</si>
  <si>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</si>
  <si>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</si>
  <si>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</si>
  <si>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</si>
  <si>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</si>
  <si>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</si>
  <si>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</si>
  <si>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</si>
  <si>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</si>
  <si>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</si>
  <si>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</si>
  <si>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</si>
  <si>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</si>
  <si>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</si>
  <si>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</si>
  <si>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</si>
  <si>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</si>
  <si>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</si>
  <si>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</si>
  <si>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</si>
  <si>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</si>
  <si>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</si>
  <si>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</si>
  <si>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</si>
  <si>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</si>
  <si>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</si>
  <si>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</si>
  <si>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</si>
  <si>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</si>
  <si>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</si>
  <si>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</si>
  <si>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</si>
  <si>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</si>
  <si>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</si>
  <si>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</si>
  <si>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</si>
  <si>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</si>
  <si>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</si>
  <si>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</si>
  <si>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</si>
  <si>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</si>
  <si>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</si>
  <si>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</si>
  <si>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</si>
  <si>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</si>
  <si>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</si>
  <si>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</si>
  <si>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</si>
  <si>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</si>
  <si>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</si>
  <si>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</si>
  <si>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</si>
  <si>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晴</t>
  </si>
  <si>
    <t>晴/曇</t>
  </si>
  <si>
    <t>雨/曇</t>
  </si>
  <si>
    <t>曇|晴</t>
  </si>
  <si>
    <t>曇</t>
  </si>
  <si>
    <t>曇|雨</t>
  </si>
  <si>
    <t>雨</t>
  </si>
  <si>
    <t>晴|曇</t>
  </si>
  <si>
    <t>雨|曇</t>
  </si>
  <si>
    <t>2025/06/02</t>
  </si>
  <si>
    <t>2025/06/09</t>
  </si>
  <si>
    <t>09:51</t>
  </si>
  <si>
    <t>10:16</t>
  </si>
  <si>
    <t>10:35</t>
  </si>
  <si>
    <t>09:30</t>
  </si>
  <si>
    <t>09:11</t>
  </si>
  <si>
    <t>10:11</t>
  </si>
  <si>
    <t>08:39</t>
  </si>
  <si>
    <t>09:44</t>
  </si>
  <si>
    <t>09:18</t>
  </si>
  <si>
    <t>10:08</t>
  </si>
  <si>
    <t>10:30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</si>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</sst>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0" xfId="0" applyFont="1" applyFill="1" applyBorder="1" applyAlignment="1">
      <alignment wrapText="1"/>
    </xf>
    <xf numFmtId="0" fontId="8" fillId="9" borderId="61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7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3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1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0" xfId="0" applyFont="1" applyBorder="1">
      <alignment vertical="center"/>
    </xf>
    <xf numFmtId="0" fontId="18" fillId="0" borderId="4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1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1" xfId="0" applyFont="1" applyBorder="1">
      <alignment vertical="center"/>
    </xf>
    <xf numFmtId="0" fontId="18" fillId="0" borderId="46" xfId="0" applyFont="1" applyBorder="1" applyAlignment="1">
      <alignment horizontal="left" vertical="center"/>
    </xf>
    <xf numFmtId="0" fontId="18" fillId="0" borderId="4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2" xfId="0" applyNumberFormat="1" applyFont="1" applyBorder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5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8" xfId="0" applyNumberFormat="1" applyFont="1" applyBorder="1" applyAlignment="1">
      <alignment horizontal="center" vertical="center" shrinkToFit="1"/>
    </xf>
    <xf numFmtId="0" fontId="22" fillId="0" borderId="41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1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59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0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8" xfId="0" applyFont="1" applyBorder="1">
      <alignment vertical="center"/>
    </xf>
    <xf numFmtId="0" fontId="22" fillId="0" borderId="42" xfId="3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shrinkToFit="1"/>
    </xf>
    <xf numFmtId="180" fontId="25" fillId="0" borderId="52" xfId="0" applyNumberFormat="1" applyFont="1" applyBorder="1">
      <alignment vertical="center"/>
    </xf>
    <xf numFmtId="182" fontId="25" fillId="0" borderId="52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3" xfId="0" applyNumberFormat="1" applyFont="1" applyBorder="1" applyAlignment="1">
      <alignment horizontal="center" vertical="center" shrinkToFit="1"/>
    </xf>
    <xf numFmtId="187" fontId="18" fillId="0" borderId="48" xfId="0" applyNumberFormat="1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8" xfId="3" quotePrefix="1" applyFont="1" applyBorder="1" applyAlignment="1">
      <alignment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2" fillId="7" borderId="65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6" xfId="3" quotePrefix="1" applyFont="1" applyBorder="1" applyAlignment="1">
      <alignment vertical="center"/>
    </xf>
    <xf numFmtId="0" fontId="18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76" fontId="18" fillId="0" borderId="45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4" borderId="37" xfId="0" applyFont="1" applyFill="1" applyBorder="1" applyAlignment="1">
      <alignment horizontal="center" vertical="center" shrinkToFit="1"/>
    </xf>
    <xf numFmtId="179" fontId="18" fillId="0" borderId="72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4" fontId="18" fillId="0" borderId="48" xfId="0" applyNumberFormat="1" applyFont="1" applyBorder="1" applyAlignment="1">
      <alignment horizontal="center" vertical="center" shrinkToFit="1"/>
    </xf>
    <xf numFmtId="186" fontId="18" fillId="0" borderId="48" xfId="0" applyNumberFormat="1" applyFont="1" applyBorder="1" applyAlignment="1">
      <alignment horizontal="center" vertical="center" shrinkToFit="1"/>
    </xf>
    <xf numFmtId="183" fontId="18" fillId="0" borderId="48" xfId="0" applyNumberFormat="1" applyFont="1" applyBorder="1" applyAlignment="1">
      <alignment horizontal="center" vertical="center" shrinkToFit="1"/>
    </xf>
    <xf numFmtId="2" fontId="18" fillId="0" borderId="48" xfId="0" applyNumberFormat="1" applyFont="1" applyBorder="1" applyAlignment="1">
      <alignment horizontal="center" vertical="center" shrinkToFit="1"/>
    </xf>
    <xf numFmtId="185" fontId="18" fillId="0" borderId="48" xfId="0" applyNumberFormat="1" applyFont="1" applyBorder="1" applyAlignment="1">
      <alignment horizontal="center" vertical="center" shrinkToFit="1"/>
    </xf>
    <xf numFmtId="176" fontId="18" fillId="0" borderId="74" xfId="0" applyNumberFormat="1" applyFont="1" applyBorder="1" applyAlignment="1">
      <alignment horizontal="center" vertical="center" shrinkToFit="1"/>
    </xf>
    <xf numFmtId="185" fontId="18" fillId="0" borderId="74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188" fontId="25" fillId="0" borderId="5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left" vertical="center"/>
    </xf>
    <xf numFmtId="0" fontId="21" fillId="0" borderId="53" xfId="0" applyFont="1" applyBorder="1" applyAlignment="1">
      <alignment horizontal="left" vertical="top" wrapText="1"/>
    </xf>
    <xf numFmtId="0" fontId="21" fillId="0" borderId="54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62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4" xfId="0" applyFont="1" applyBorder="1" applyAlignment="1">
      <alignment horizontal="left" vertical="top" wrapText="1" shrinkToFit="1"/>
    </xf>
    <xf numFmtId="0" fontId="21" fillId="0" borderId="55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181" fontId="25" fillId="0" borderId="52" xfId="0" applyNumberFormat="1" applyFont="1" applyBorder="1" applyAlignment="1">
      <alignment horizontal="right" vertical="center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53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3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95"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strike val="0"/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topLeftCell="C82" zoomScaleNormal="100" zoomScaleSheetLayoutView="100" workbookViewId="0">
      <selection activeCell="E2" sqref="E2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4" width="12.58203125" style="32" customWidth="1"/>
    <col min="15" max="16" width="9.83203125" style="32" hidden="1" customWidth="1"/>
    <col min="17" max="33" width="5.58203125" style="31" hidden="1" customWidth="1"/>
    <col min="34" max="34" width="11.58203125" style="33" hidden="1" customWidth="1"/>
    <col min="35" max="35" width="3.08203125" style="33" customWidth="1"/>
    <col min="36" max="16384" width="9" style="31"/>
  </cols>
  <sheetData>
    <row r="1" spans="1:35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5" ht="11">
      <c r="A2" s="206">
        <v>45717</v>
      </c>
      <c r="B2" s="206"/>
      <c r="C2" s="207">
        <v>45809</v>
      </c>
      <c r="D2" s="207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5" ht="10" customHeight="1" thickBot="1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5" ht="11.15" customHeight="1">
      <c r="A4" s="35"/>
      <c r="B4" s="36"/>
      <c r="C4" s="37" t="s">
        <v>87</v>
      </c>
      <c r="D4" s="208" t="s">
        <v>350</v>
      </c>
      <c r="E4" s="224" t="s">
        <v>354</v>
      </c>
      <c r="F4" s="222" t="s">
        <v>356</v>
      </c>
      <c r="G4" s="210" t="s">
        <v>359</v>
      </c>
      <c r="H4" s="220" t="s">
        <v>362</v>
      </c>
      <c r="I4" s="210" t="s">
        <v>379</v>
      </c>
      <c r="J4" s="210" t="s">
        <v>384</v>
      </c>
      <c r="K4" s="220" t="s">
        <v>387</v>
      </c>
      <c r="L4" s="210" t="s">
        <v>390</v>
      </c>
      <c r="M4" s="236" t="s">
        <v>395</v>
      </c>
      <c r="N4" s="238" t="s">
        <v>396</v>
      </c>
      <c r="O4" s="204"/>
      <c r="P4" s="230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5" ht="11.15" customHeight="1">
      <c r="A5" s="38"/>
      <c r="B5" s="39"/>
      <c r="C5" s="40"/>
      <c r="D5" s="209"/>
      <c r="E5" s="225"/>
      <c r="F5" s="223"/>
      <c r="G5" s="211"/>
      <c r="H5" s="221"/>
      <c r="I5" s="211"/>
      <c r="J5" s="211"/>
      <c r="K5" s="221"/>
      <c r="L5" s="211"/>
      <c r="M5" s="237"/>
      <c r="N5" s="239"/>
      <c r="O5" s="205"/>
      <c r="P5" s="231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5" ht="11.15" customHeight="1">
      <c r="A6" s="38"/>
      <c r="B6" s="41"/>
      <c r="C6" s="42" t="s">
        <v>88</v>
      </c>
      <c r="D6" s="216" t="s">
        <v>349</v>
      </c>
      <c r="E6" s="218" t="s">
        <v>353</v>
      </c>
      <c r="F6" s="214" t="s">
        <v>357</v>
      </c>
      <c r="G6" s="212" t="s">
        <v>360</v>
      </c>
      <c r="H6" s="214" t="s">
        <v>363</v>
      </c>
      <c r="I6" s="212" t="s">
        <v>380</v>
      </c>
      <c r="J6" s="212" t="s">
        <v>386</v>
      </c>
      <c r="K6" s="228" t="s">
        <v>389</v>
      </c>
      <c r="L6" s="226" t="s">
        <v>400</v>
      </c>
      <c r="M6" s="240" t="s">
        <v>399</v>
      </c>
      <c r="N6" s="242" t="s">
        <v>398</v>
      </c>
      <c r="O6" s="232"/>
      <c r="P6" s="234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5" ht="11.15" customHeight="1" thickBot="1">
      <c r="A7" s="45" t="s">
        <v>85</v>
      </c>
      <c r="B7" s="46" t="s">
        <v>86</v>
      </c>
      <c r="C7" s="47"/>
      <c r="D7" s="217"/>
      <c r="E7" s="219"/>
      <c r="F7" s="215"/>
      <c r="G7" s="213"/>
      <c r="H7" s="215"/>
      <c r="I7" s="213"/>
      <c r="J7" s="213"/>
      <c r="K7" s="229"/>
      <c r="L7" s="227"/>
      <c r="M7" s="241"/>
      <c r="N7" s="243"/>
      <c r="O7" s="233"/>
      <c r="P7" s="235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5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5" ht="11.15" customHeight="1">
      <c r="A9" s="55">
        <v>1</v>
      </c>
      <c r="B9" s="56" t="s">
        <v>80</v>
      </c>
      <c r="C9" s="57" t="s">
        <v>75</v>
      </c>
      <c r="D9" s="152" t="s">
        <v>411</v>
      </c>
      <c r="E9" s="152" t="s">
        <v>411</v>
      </c>
      <c r="F9" s="152" t="s">
        <v>411</v>
      </c>
      <c r="G9" s="152" t="s">
        <v>411</v>
      </c>
      <c r="H9" s="152" t="s">
        <v>411</v>
      </c>
      <c r="I9" s="152" t="s">
        <v>411</v>
      </c>
      <c r="J9" s="152" t="s">
        <v>411</v>
      </c>
      <c r="K9" s="152" t="s">
        <v>411</v>
      </c>
      <c r="L9" s="152" t="s">
        <v>411</v>
      </c>
      <c r="M9" s="177" t="s">
        <v>412</v>
      </c>
      <c r="N9" s="191" t="s">
        <v>412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5" ht="11.15" customHeight="1">
      <c r="A10" s="63">
        <v>2</v>
      </c>
      <c r="B10" s="64" t="s">
        <v>81</v>
      </c>
      <c r="C10" s="65" t="s">
        <v>75</v>
      </c>
      <c r="D10" s="66" t="s">
        <v>413</v>
      </c>
      <c r="E10" s="68" t="s">
        <v>414</v>
      </c>
      <c r="F10" s="68" t="s">
        <v>415</v>
      </c>
      <c r="G10" s="68" t="s">
        <v>416</v>
      </c>
      <c r="H10" s="68" t="s">
        <v>417</v>
      </c>
      <c r="I10" s="68" t="s">
        <v>418</v>
      </c>
      <c r="J10" s="68" t="s">
        <v>419</v>
      </c>
      <c r="K10" s="68" t="s">
        <v>420</v>
      </c>
      <c r="L10" s="68" t="s">
        <v>421</v>
      </c>
      <c r="M10" s="115" t="s">
        <v>422</v>
      </c>
      <c r="N10" s="155" t="s">
        <v>423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5" ht="11.15" customHeight="1">
      <c r="A11" s="63">
        <v>3</v>
      </c>
      <c r="B11" s="64" t="s">
        <v>82</v>
      </c>
      <c r="C11" s="65" t="s">
        <v>75</v>
      </c>
      <c r="D11" s="66" t="s">
        <v>402</v>
      </c>
      <c r="E11" s="68" t="s">
        <v>402</v>
      </c>
      <c r="F11" s="68" t="s">
        <v>402</v>
      </c>
      <c r="G11" s="68" t="s">
        <v>402</v>
      </c>
      <c r="H11" s="68" t="s">
        <v>402</v>
      </c>
      <c r="I11" s="68" t="s">
        <v>402</v>
      </c>
      <c r="J11" s="68" t="s">
        <v>402</v>
      </c>
      <c r="K11" s="68" t="s">
        <v>402</v>
      </c>
      <c r="L11" s="68" t="s">
        <v>402</v>
      </c>
      <c r="M11" s="115" t="s">
        <v>406</v>
      </c>
      <c r="N11" s="155" t="s">
        <v>406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5" ht="11.15" customHeight="1">
      <c r="A12" s="63">
        <v>4</v>
      </c>
      <c r="B12" s="64" t="s">
        <v>83</v>
      </c>
      <c r="C12" s="65" t="s">
        <v>75</v>
      </c>
      <c r="D12" s="66" t="s">
        <v>403</v>
      </c>
      <c r="E12" s="68" t="s">
        <v>403</v>
      </c>
      <c r="F12" s="68" t="s">
        <v>403</v>
      </c>
      <c r="G12" s="68" t="s">
        <v>403</v>
      </c>
      <c r="H12" s="68" t="s">
        <v>403</v>
      </c>
      <c r="I12" s="68" t="s">
        <v>403</v>
      </c>
      <c r="J12" s="68" t="s">
        <v>403</v>
      </c>
      <c r="K12" s="68" t="s">
        <v>403</v>
      </c>
      <c r="L12" s="68" t="s">
        <v>403</v>
      </c>
      <c r="M12" s="115" t="s">
        <v>407</v>
      </c>
      <c r="N12" s="155" t="s">
        <v>407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5" ht="11.15" customHeight="1">
      <c r="A13" s="63">
        <v>5</v>
      </c>
      <c r="B13" s="64" t="s">
        <v>44</v>
      </c>
      <c r="C13" s="65" t="s">
        <v>84</v>
      </c>
      <c r="D13" s="69">
        <v>18.8</v>
      </c>
      <c r="E13" s="70">
        <v>20.5</v>
      </c>
      <c r="F13" s="70">
        <v>20</v>
      </c>
      <c r="G13" s="70">
        <v>19.2</v>
      </c>
      <c r="H13" s="70">
        <v>21.1</v>
      </c>
      <c r="I13" s="70">
        <v>19</v>
      </c>
      <c r="J13" s="70">
        <v>20</v>
      </c>
      <c r="K13" s="70">
        <v>17.5</v>
      </c>
      <c r="L13" s="70">
        <v>21.2</v>
      </c>
      <c r="M13" s="178">
        <v>22.8</v>
      </c>
      <c r="N13" s="126">
        <v>24.9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  <c r="AI13" s="72"/>
    </row>
    <row r="14" spans="1:35" ht="11.15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7">
        <v>18.600000000000001</v>
      </c>
      <c r="F14" s="77">
        <v>18.399999999999999</v>
      </c>
      <c r="G14" s="77">
        <v>18.399999999999999</v>
      </c>
      <c r="H14" s="77">
        <v>22</v>
      </c>
      <c r="I14" s="77">
        <v>14.1</v>
      </c>
      <c r="J14" s="77">
        <v>20.9</v>
      </c>
      <c r="K14" s="77">
        <v>15.9</v>
      </c>
      <c r="L14" s="77">
        <v>16.899999999999999</v>
      </c>
      <c r="M14" s="179">
        <v>20.7</v>
      </c>
      <c r="N14" s="156">
        <v>23.5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  <c r="AI14" s="72"/>
    </row>
    <row r="15" spans="1:35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  <c r="AI15" s="72"/>
    </row>
    <row r="16" spans="1:35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80">
        <v>0</v>
      </c>
      <c r="N16" s="192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  <c r="AI16" s="72"/>
    </row>
    <row r="17" spans="1:35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  <c r="AI17" s="72"/>
    </row>
    <row r="18" spans="1:35" ht="11.15" customHeight="1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1" t="s">
        <v>401</v>
      </c>
      <c r="N18" s="193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  <c r="AI18" s="72"/>
    </row>
    <row r="19" spans="1:35" ht="11.15" customHeight="1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2" t="s">
        <v>401</v>
      </c>
      <c r="N19" s="194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  <c r="AI19" s="72"/>
    </row>
    <row r="20" spans="1:35" ht="11.15" customHeight="1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3" t="s">
        <v>401</v>
      </c>
      <c r="N20" s="195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  <c r="AI20" s="72"/>
    </row>
    <row r="21" spans="1:35" ht="11.15" customHeight="1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3" t="s">
        <v>401</v>
      </c>
      <c r="N21" s="195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  <c r="AI21" s="72"/>
    </row>
    <row r="22" spans="1:35" ht="11.15" customHeight="1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3" t="s">
        <v>401</v>
      </c>
      <c r="N22" s="195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  <c r="AI22" s="72"/>
    </row>
    <row r="23" spans="1:35" ht="11.15" customHeight="1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3" t="s">
        <v>401</v>
      </c>
      <c r="N23" s="195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  <c r="AI23" s="72"/>
    </row>
    <row r="24" spans="1:35" ht="11.15" customHeight="1">
      <c r="A24" s="87">
        <v>9</v>
      </c>
      <c r="B24" s="64" t="s">
        <v>7</v>
      </c>
      <c r="C24" s="90" t="s">
        <v>78</v>
      </c>
      <c r="D24" s="96" t="s">
        <v>424</v>
      </c>
      <c r="E24" s="96" t="s">
        <v>424</v>
      </c>
      <c r="F24" s="96" t="s">
        <v>424</v>
      </c>
      <c r="G24" s="96" t="s">
        <v>424</v>
      </c>
      <c r="H24" s="96" t="s">
        <v>424</v>
      </c>
      <c r="I24" s="96" t="s">
        <v>424</v>
      </c>
      <c r="J24" s="96" t="s">
        <v>424</v>
      </c>
      <c r="K24" s="96" t="s">
        <v>424</v>
      </c>
      <c r="L24" s="96" t="s">
        <v>424</v>
      </c>
      <c r="M24" s="183" t="s">
        <v>424</v>
      </c>
      <c r="N24" s="195" t="s">
        <v>424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  <c r="AI24" s="72"/>
    </row>
    <row r="25" spans="1:35" ht="11.15" customHeight="1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3" t="s">
        <v>401</v>
      </c>
      <c r="N25" s="195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  <c r="AI25" s="72"/>
    </row>
    <row r="26" spans="1:35" ht="11.15" customHeight="1">
      <c r="A26" s="87">
        <v>11</v>
      </c>
      <c r="B26" s="64" t="s">
        <v>9</v>
      </c>
      <c r="C26" s="90" t="s">
        <v>78</v>
      </c>
      <c r="D26" s="98">
        <v>0.14000000000000001</v>
      </c>
      <c r="E26" s="98">
        <v>0.14000000000000001</v>
      </c>
      <c r="F26" s="98">
        <v>0.13</v>
      </c>
      <c r="G26" s="98">
        <v>0.1</v>
      </c>
      <c r="H26" s="98">
        <v>0.1</v>
      </c>
      <c r="I26" s="98">
        <v>0.18</v>
      </c>
      <c r="J26" s="98">
        <v>0.17</v>
      </c>
      <c r="K26" s="98">
        <v>0.14000000000000001</v>
      </c>
      <c r="L26" s="98">
        <v>0.14000000000000001</v>
      </c>
      <c r="M26" s="184">
        <v>0.31</v>
      </c>
      <c r="N26" s="196">
        <v>0.51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  <c r="AI26" s="100"/>
    </row>
    <row r="27" spans="1:35" ht="11.15" customHeight="1">
      <c r="A27" s="87">
        <v>12</v>
      </c>
      <c r="B27" s="64" t="s">
        <v>10</v>
      </c>
      <c r="C27" s="90" t="s">
        <v>78</v>
      </c>
      <c r="D27" s="98" t="s">
        <v>425</v>
      </c>
      <c r="E27" s="98" t="s">
        <v>425</v>
      </c>
      <c r="F27" s="98" t="s">
        <v>425</v>
      </c>
      <c r="G27" s="98" t="s">
        <v>425</v>
      </c>
      <c r="H27" s="98" t="s">
        <v>425</v>
      </c>
      <c r="I27" s="98" t="s">
        <v>425</v>
      </c>
      <c r="J27" s="98" t="s">
        <v>425</v>
      </c>
      <c r="K27" s="98" t="s">
        <v>425</v>
      </c>
      <c r="L27" s="98" t="s">
        <v>425</v>
      </c>
      <c r="M27" s="184" t="s">
        <v>425</v>
      </c>
      <c r="N27" s="196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  <c r="AI27" s="72"/>
    </row>
    <row r="28" spans="1:35" ht="11.15" customHeight="1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4" t="s">
        <v>401</v>
      </c>
      <c r="N28" s="196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  <c r="AI28" s="72"/>
    </row>
    <row r="29" spans="1:35" ht="11.15" customHeight="1">
      <c r="A29" s="87">
        <v>14</v>
      </c>
      <c r="B29" s="64" t="s">
        <v>12</v>
      </c>
      <c r="C29" s="90" t="s">
        <v>78</v>
      </c>
      <c r="D29" s="92" t="s">
        <v>426</v>
      </c>
      <c r="E29" s="92" t="s">
        <v>426</v>
      </c>
      <c r="F29" s="92" t="s">
        <v>426</v>
      </c>
      <c r="G29" s="92" t="s">
        <v>426</v>
      </c>
      <c r="H29" s="92" t="s">
        <v>426</v>
      </c>
      <c r="I29" s="92" t="s">
        <v>426</v>
      </c>
      <c r="J29" s="92" t="s">
        <v>426</v>
      </c>
      <c r="K29" s="92" t="s">
        <v>426</v>
      </c>
      <c r="L29" s="92" t="s">
        <v>426</v>
      </c>
      <c r="M29" s="181" t="s">
        <v>426</v>
      </c>
      <c r="N29" s="193" t="s">
        <v>426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  <c r="AI29" s="72"/>
    </row>
    <row r="30" spans="1:35" ht="11.15" customHeight="1">
      <c r="A30" s="87">
        <v>15</v>
      </c>
      <c r="B30" s="64" t="s">
        <v>100</v>
      </c>
      <c r="C30" s="90" t="s">
        <v>78</v>
      </c>
      <c r="D30" s="96" t="s">
        <v>427</v>
      </c>
      <c r="E30" s="96" t="s">
        <v>427</v>
      </c>
      <c r="F30" s="96" t="s">
        <v>427</v>
      </c>
      <c r="G30" s="96" t="s">
        <v>427</v>
      </c>
      <c r="H30" s="96" t="s">
        <v>427</v>
      </c>
      <c r="I30" s="96" t="s">
        <v>427</v>
      </c>
      <c r="J30" s="96" t="s">
        <v>427</v>
      </c>
      <c r="K30" s="96" t="s">
        <v>427</v>
      </c>
      <c r="L30" s="96" t="s">
        <v>427</v>
      </c>
      <c r="M30" s="183" t="s">
        <v>427</v>
      </c>
      <c r="N30" s="195" t="s">
        <v>427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  <c r="AI30" s="72"/>
    </row>
    <row r="31" spans="1:35" ht="11.15" customHeight="1">
      <c r="A31" s="87">
        <v>16</v>
      </c>
      <c r="B31" s="64" t="s">
        <v>101</v>
      </c>
      <c r="C31" s="90" t="s">
        <v>78</v>
      </c>
      <c r="D31" s="96" t="s">
        <v>424</v>
      </c>
      <c r="E31" s="96" t="s">
        <v>424</v>
      </c>
      <c r="F31" s="96" t="s">
        <v>424</v>
      </c>
      <c r="G31" s="96" t="s">
        <v>424</v>
      </c>
      <c r="H31" s="96" t="s">
        <v>424</v>
      </c>
      <c r="I31" s="96" t="s">
        <v>424</v>
      </c>
      <c r="J31" s="96" t="s">
        <v>424</v>
      </c>
      <c r="K31" s="96" t="s">
        <v>424</v>
      </c>
      <c r="L31" s="96" t="s">
        <v>424</v>
      </c>
      <c r="M31" s="183" t="s">
        <v>424</v>
      </c>
      <c r="N31" s="195" t="s">
        <v>424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  <c r="AI31" s="72"/>
    </row>
    <row r="32" spans="1:35" ht="11.15" customHeight="1">
      <c r="A32" s="87">
        <v>17</v>
      </c>
      <c r="B32" s="64" t="s">
        <v>13</v>
      </c>
      <c r="C32" s="90" t="s">
        <v>78</v>
      </c>
      <c r="D32" s="96" t="s">
        <v>427</v>
      </c>
      <c r="E32" s="96" t="s">
        <v>427</v>
      </c>
      <c r="F32" s="96" t="s">
        <v>427</v>
      </c>
      <c r="G32" s="96" t="s">
        <v>427</v>
      </c>
      <c r="H32" s="96" t="s">
        <v>427</v>
      </c>
      <c r="I32" s="96" t="s">
        <v>427</v>
      </c>
      <c r="J32" s="96" t="s">
        <v>427</v>
      </c>
      <c r="K32" s="96" t="s">
        <v>427</v>
      </c>
      <c r="L32" s="96" t="s">
        <v>427</v>
      </c>
      <c r="M32" s="183" t="s">
        <v>427</v>
      </c>
      <c r="N32" s="195" t="s">
        <v>427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  <c r="AI32" s="72"/>
    </row>
    <row r="33" spans="1:35" ht="11.15" customHeight="1">
      <c r="A33" s="87">
        <v>18</v>
      </c>
      <c r="B33" s="64" t="s">
        <v>14</v>
      </c>
      <c r="C33" s="90" t="s">
        <v>78</v>
      </c>
      <c r="D33" s="96" t="s">
        <v>427</v>
      </c>
      <c r="E33" s="96" t="s">
        <v>427</v>
      </c>
      <c r="F33" s="96" t="s">
        <v>427</v>
      </c>
      <c r="G33" s="96" t="s">
        <v>427</v>
      </c>
      <c r="H33" s="96" t="s">
        <v>427</v>
      </c>
      <c r="I33" s="96" t="s">
        <v>427</v>
      </c>
      <c r="J33" s="96" t="s">
        <v>427</v>
      </c>
      <c r="K33" s="96" t="s">
        <v>427</v>
      </c>
      <c r="L33" s="96" t="s">
        <v>427</v>
      </c>
      <c r="M33" s="183" t="s">
        <v>427</v>
      </c>
      <c r="N33" s="195" t="s">
        <v>427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  <c r="AI33" s="72"/>
    </row>
    <row r="34" spans="1:35" ht="11.15" customHeight="1">
      <c r="A34" s="87">
        <v>19</v>
      </c>
      <c r="B34" s="64" t="s">
        <v>15</v>
      </c>
      <c r="C34" s="90" t="s">
        <v>78</v>
      </c>
      <c r="D34" s="96" t="s">
        <v>427</v>
      </c>
      <c r="E34" s="96" t="s">
        <v>427</v>
      </c>
      <c r="F34" s="96" t="s">
        <v>427</v>
      </c>
      <c r="G34" s="96" t="s">
        <v>427</v>
      </c>
      <c r="H34" s="96" t="s">
        <v>427</v>
      </c>
      <c r="I34" s="96" t="s">
        <v>427</v>
      </c>
      <c r="J34" s="96" t="s">
        <v>427</v>
      </c>
      <c r="K34" s="96" t="s">
        <v>427</v>
      </c>
      <c r="L34" s="96" t="s">
        <v>427</v>
      </c>
      <c r="M34" s="183" t="s">
        <v>427</v>
      </c>
      <c r="N34" s="195" t="s">
        <v>427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  <c r="AI34" s="72"/>
    </row>
    <row r="35" spans="1:35" ht="11.15" customHeight="1">
      <c r="A35" s="87">
        <v>20</v>
      </c>
      <c r="B35" s="64" t="s">
        <v>16</v>
      </c>
      <c r="C35" s="90" t="s">
        <v>78</v>
      </c>
      <c r="D35" s="96" t="s">
        <v>427</v>
      </c>
      <c r="E35" s="96" t="s">
        <v>427</v>
      </c>
      <c r="F35" s="96" t="s">
        <v>427</v>
      </c>
      <c r="G35" s="96" t="s">
        <v>427</v>
      </c>
      <c r="H35" s="96" t="s">
        <v>427</v>
      </c>
      <c r="I35" s="96" t="s">
        <v>427</v>
      </c>
      <c r="J35" s="96" t="s">
        <v>427</v>
      </c>
      <c r="K35" s="96" t="s">
        <v>427</v>
      </c>
      <c r="L35" s="96" t="s">
        <v>427</v>
      </c>
      <c r="M35" s="183" t="s">
        <v>427</v>
      </c>
      <c r="N35" s="195" t="s">
        <v>427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  <c r="AI35" s="72"/>
    </row>
    <row r="36" spans="1:35" ht="11.15" customHeight="1">
      <c r="A36" s="87">
        <v>21</v>
      </c>
      <c r="B36" s="64" t="s">
        <v>17</v>
      </c>
      <c r="C36" s="90" t="s">
        <v>78</v>
      </c>
      <c r="D36" s="98" t="s">
        <v>425</v>
      </c>
      <c r="E36" s="98" t="s">
        <v>425</v>
      </c>
      <c r="F36" s="98" t="s">
        <v>425</v>
      </c>
      <c r="G36" s="98">
        <v>0.05</v>
      </c>
      <c r="H36" s="98">
        <v>0.06</v>
      </c>
      <c r="I36" s="98">
        <v>0.05</v>
      </c>
      <c r="J36" s="98">
        <v>0.06</v>
      </c>
      <c r="K36" s="98" t="s">
        <v>425</v>
      </c>
      <c r="L36" s="98">
        <v>0.06</v>
      </c>
      <c r="M36" s="184">
        <v>0.14000000000000001</v>
      </c>
      <c r="N36" s="196">
        <v>7.0000000000000007E-2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  <c r="AI36" s="72"/>
    </row>
    <row r="37" spans="1:35" ht="11.15" customHeight="1">
      <c r="A37" s="87">
        <v>22</v>
      </c>
      <c r="B37" s="64" t="s">
        <v>18</v>
      </c>
      <c r="C37" s="90" t="s">
        <v>78</v>
      </c>
      <c r="D37" s="96" t="s">
        <v>401</v>
      </c>
      <c r="E37" s="96" t="s">
        <v>401</v>
      </c>
      <c r="F37" s="96" t="s">
        <v>401</v>
      </c>
      <c r="G37" s="96" t="s">
        <v>401</v>
      </c>
      <c r="H37" s="96" t="s">
        <v>401</v>
      </c>
      <c r="I37" s="96" t="s">
        <v>401</v>
      </c>
      <c r="J37" s="96" t="s">
        <v>401</v>
      </c>
      <c r="K37" s="96" t="s">
        <v>401</v>
      </c>
      <c r="L37" s="96" t="s">
        <v>401</v>
      </c>
      <c r="M37" s="183" t="s">
        <v>401</v>
      </c>
      <c r="N37" s="195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  <c r="AI37" s="72"/>
    </row>
    <row r="38" spans="1:35" ht="11.15" customHeight="1">
      <c r="A38" s="87">
        <v>23</v>
      </c>
      <c r="B38" s="64" t="s">
        <v>19</v>
      </c>
      <c r="C38" s="90" t="s">
        <v>78</v>
      </c>
      <c r="D38" s="96">
        <v>4.0000000000000001E-3</v>
      </c>
      <c r="E38" s="96">
        <v>0.01</v>
      </c>
      <c r="F38" s="96">
        <v>1.2E-2</v>
      </c>
      <c r="G38" s="96">
        <v>6.0000000000000001E-3</v>
      </c>
      <c r="H38" s="96">
        <v>1.0999999999999999E-2</v>
      </c>
      <c r="I38" s="96">
        <v>5.0000000000000001E-3</v>
      </c>
      <c r="J38" s="96">
        <v>2.1000000000000001E-2</v>
      </c>
      <c r="K38" s="96">
        <v>6.0000000000000001E-3</v>
      </c>
      <c r="L38" s="96">
        <v>1.7000000000000001E-2</v>
      </c>
      <c r="M38" s="183">
        <v>0.02</v>
      </c>
      <c r="N38" s="195">
        <v>1.7999999999999999E-2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  <c r="AI38" s="72"/>
    </row>
    <row r="39" spans="1:35" ht="11.15" customHeight="1">
      <c r="A39" s="87">
        <v>24</v>
      </c>
      <c r="B39" s="64" t="s">
        <v>20</v>
      </c>
      <c r="C39" s="90" t="s">
        <v>78</v>
      </c>
      <c r="D39" s="96" t="s">
        <v>401</v>
      </c>
      <c r="E39" s="96" t="s">
        <v>401</v>
      </c>
      <c r="F39" s="96" t="s">
        <v>401</v>
      </c>
      <c r="G39" s="96" t="s">
        <v>401</v>
      </c>
      <c r="H39" s="96" t="s">
        <v>401</v>
      </c>
      <c r="I39" s="96" t="s">
        <v>401</v>
      </c>
      <c r="J39" s="96" t="s">
        <v>401</v>
      </c>
      <c r="K39" s="96" t="s">
        <v>401</v>
      </c>
      <c r="L39" s="96" t="s">
        <v>401</v>
      </c>
      <c r="M39" s="183" t="s">
        <v>401</v>
      </c>
      <c r="N39" s="195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  <c r="AI39" s="72"/>
    </row>
    <row r="40" spans="1:35" ht="11.15" customHeight="1">
      <c r="A40" s="87">
        <v>25</v>
      </c>
      <c r="B40" s="64" t="s">
        <v>21</v>
      </c>
      <c r="C40" s="90" t="s">
        <v>78</v>
      </c>
      <c r="D40" s="96" t="s">
        <v>427</v>
      </c>
      <c r="E40" s="96" t="s">
        <v>427</v>
      </c>
      <c r="F40" s="96" t="s">
        <v>427</v>
      </c>
      <c r="G40" s="96" t="s">
        <v>427</v>
      </c>
      <c r="H40" s="96" t="s">
        <v>427</v>
      </c>
      <c r="I40" s="96" t="s">
        <v>427</v>
      </c>
      <c r="J40" s="96" t="s">
        <v>427</v>
      </c>
      <c r="K40" s="96" t="s">
        <v>427</v>
      </c>
      <c r="L40" s="96" t="s">
        <v>427</v>
      </c>
      <c r="M40" s="183" t="s">
        <v>427</v>
      </c>
      <c r="N40" s="195">
        <v>1E-3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  <c r="AI40" s="72"/>
    </row>
    <row r="41" spans="1:35" ht="11.15" customHeight="1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3" t="s">
        <v>401</v>
      </c>
      <c r="N41" s="195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  <c r="AI41" s="72"/>
    </row>
    <row r="42" spans="1:35" ht="11.15" customHeight="1">
      <c r="A42" s="87">
        <v>27</v>
      </c>
      <c r="B42" s="64" t="s">
        <v>23</v>
      </c>
      <c r="C42" s="90" t="s">
        <v>78</v>
      </c>
      <c r="D42" s="96">
        <v>5.0000000000000001E-3</v>
      </c>
      <c r="E42" s="96">
        <v>1.2E-2</v>
      </c>
      <c r="F42" s="96">
        <v>1.4E-2</v>
      </c>
      <c r="G42" s="96">
        <v>7.0000000000000001E-3</v>
      </c>
      <c r="H42" s="96">
        <v>1.2999999999999999E-2</v>
      </c>
      <c r="I42" s="96">
        <v>6.0000000000000001E-3</v>
      </c>
      <c r="J42" s="96">
        <v>2.4E-2</v>
      </c>
      <c r="K42" s="96">
        <v>8.0000000000000002E-3</v>
      </c>
      <c r="L42" s="96">
        <v>0.02</v>
      </c>
      <c r="M42" s="183">
        <v>2.4E-2</v>
      </c>
      <c r="N42" s="195">
        <v>2.3E-2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  <c r="AI42" s="72"/>
    </row>
    <row r="43" spans="1:35" ht="11.15" customHeight="1">
      <c r="A43" s="87">
        <v>28</v>
      </c>
      <c r="B43" s="64" t="s">
        <v>24</v>
      </c>
      <c r="C43" s="90" t="s">
        <v>78</v>
      </c>
      <c r="D43" s="96" t="s">
        <v>401</v>
      </c>
      <c r="E43" s="96" t="s">
        <v>401</v>
      </c>
      <c r="F43" s="96" t="s">
        <v>401</v>
      </c>
      <c r="G43" s="96" t="s">
        <v>401</v>
      </c>
      <c r="H43" s="96" t="s">
        <v>401</v>
      </c>
      <c r="I43" s="96" t="s">
        <v>401</v>
      </c>
      <c r="J43" s="96" t="s">
        <v>401</v>
      </c>
      <c r="K43" s="96" t="s">
        <v>401</v>
      </c>
      <c r="L43" s="96" t="s">
        <v>401</v>
      </c>
      <c r="M43" s="183" t="s">
        <v>401</v>
      </c>
      <c r="N43" s="195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  <c r="AI43" s="72"/>
    </row>
    <row r="44" spans="1:35" ht="11.15" customHeight="1">
      <c r="A44" s="87">
        <v>29</v>
      </c>
      <c r="B44" s="64" t="s">
        <v>25</v>
      </c>
      <c r="C44" s="90" t="s">
        <v>78</v>
      </c>
      <c r="D44" s="96">
        <v>1E-3</v>
      </c>
      <c r="E44" s="96">
        <v>2E-3</v>
      </c>
      <c r="F44" s="96">
        <v>2E-3</v>
      </c>
      <c r="G44" s="96">
        <v>1E-3</v>
      </c>
      <c r="H44" s="96">
        <v>2E-3</v>
      </c>
      <c r="I44" s="96">
        <v>1E-3</v>
      </c>
      <c r="J44" s="96">
        <v>3.0000000000000001E-3</v>
      </c>
      <c r="K44" s="96">
        <v>2E-3</v>
      </c>
      <c r="L44" s="96">
        <v>3.0000000000000001E-3</v>
      </c>
      <c r="M44" s="183">
        <v>4.0000000000000001E-3</v>
      </c>
      <c r="N44" s="195">
        <v>4.0000000000000001E-3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  <c r="AI44" s="72"/>
    </row>
    <row r="45" spans="1:35" ht="11.15" customHeight="1">
      <c r="A45" s="87">
        <v>30</v>
      </c>
      <c r="B45" s="64" t="s">
        <v>26</v>
      </c>
      <c r="C45" s="90" t="s">
        <v>78</v>
      </c>
      <c r="D45" s="96" t="s">
        <v>427</v>
      </c>
      <c r="E45" s="96" t="s">
        <v>427</v>
      </c>
      <c r="F45" s="96" t="s">
        <v>427</v>
      </c>
      <c r="G45" s="96" t="s">
        <v>427</v>
      </c>
      <c r="H45" s="96" t="s">
        <v>427</v>
      </c>
      <c r="I45" s="96" t="s">
        <v>427</v>
      </c>
      <c r="J45" s="96" t="s">
        <v>427</v>
      </c>
      <c r="K45" s="96" t="s">
        <v>427</v>
      </c>
      <c r="L45" s="96" t="s">
        <v>427</v>
      </c>
      <c r="M45" s="183" t="s">
        <v>427</v>
      </c>
      <c r="N45" s="195" t="s">
        <v>427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  <c r="AI45" s="72"/>
    </row>
    <row r="46" spans="1:35" ht="11.15" customHeight="1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3" t="s">
        <v>401</v>
      </c>
      <c r="N46" s="195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  <c r="AI46" s="72"/>
    </row>
    <row r="47" spans="1:35" ht="11.15" customHeight="1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3" t="s">
        <v>401</v>
      </c>
      <c r="N47" s="195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  <c r="AI47" s="72"/>
    </row>
    <row r="48" spans="1:35" ht="11.15" customHeight="1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4" t="s">
        <v>401</v>
      </c>
      <c r="N48" s="196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  <c r="AI48" s="72"/>
    </row>
    <row r="49" spans="1:35" ht="11.15" customHeight="1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4" t="s">
        <v>401</v>
      </c>
      <c r="N49" s="196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  <c r="AI49" s="72"/>
    </row>
    <row r="50" spans="1:35" ht="11.15" customHeight="1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3" t="s">
        <v>401</v>
      </c>
      <c r="N50" s="195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  <c r="AI50" s="72"/>
    </row>
    <row r="51" spans="1:35" ht="11.15" customHeight="1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8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  <c r="AI51" s="72"/>
    </row>
    <row r="52" spans="1:35" ht="11.15" customHeight="1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3" t="s">
        <v>401</v>
      </c>
      <c r="N52" s="195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  <c r="AI52" s="72"/>
    </row>
    <row r="53" spans="1:35" ht="11.15" customHeight="1">
      <c r="A53" s="87">
        <v>38</v>
      </c>
      <c r="B53" s="64" t="s">
        <v>35</v>
      </c>
      <c r="C53" s="90" t="s">
        <v>78</v>
      </c>
      <c r="D53" s="70">
        <v>2.2000000000000002</v>
      </c>
      <c r="E53" s="70">
        <v>2.2999999999999998</v>
      </c>
      <c r="F53" s="70">
        <v>2.2999999999999998</v>
      </c>
      <c r="G53" s="70">
        <v>2.6</v>
      </c>
      <c r="H53" s="70">
        <v>2.7</v>
      </c>
      <c r="I53" s="70">
        <v>1.7</v>
      </c>
      <c r="J53" s="70">
        <v>2</v>
      </c>
      <c r="K53" s="70">
        <v>1.6</v>
      </c>
      <c r="L53" s="70">
        <v>1.7</v>
      </c>
      <c r="M53" s="178">
        <v>5.0999999999999996</v>
      </c>
      <c r="N53" s="126">
        <v>7.4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  <c r="AI53" s="72"/>
    </row>
    <row r="54" spans="1:35" ht="11.15" customHeight="1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8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  <c r="AI54" s="72"/>
    </row>
    <row r="55" spans="1:35" ht="11.15" customHeight="1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  <c r="AI55" s="72"/>
    </row>
    <row r="56" spans="1:35" ht="11.15" customHeight="1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4" t="s">
        <v>401</v>
      </c>
      <c r="N56" s="196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  <c r="AI56" s="72"/>
    </row>
    <row r="57" spans="1:35" ht="11.15" customHeight="1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5" t="s">
        <v>401</v>
      </c>
      <c r="N57" s="197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  <c r="AI57" s="72"/>
    </row>
    <row r="58" spans="1:35" ht="11.15" customHeight="1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5" t="s">
        <v>401</v>
      </c>
      <c r="N58" s="197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  <c r="AI58" s="72"/>
    </row>
    <row r="59" spans="1:35" ht="11.15" customHeight="1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3" t="s">
        <v>401</v>
      </c>
      <c r="N59" s="195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  <c r="AI59" s="72"/>
    </row>
    <row r="60" spans="1:35" ht="11.15" customHeight="1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1" t="s">
        <v>401</v>
      </c>
      <c r="N60" s="193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  <c r="AI60" s="72"/>
    </row>
    <row r="61" spans="1:35" ht="10.5" customHeight="1">
      <c r="A61" s="87">
        <v>46</v>
      </c>
      <c r="B61" s="64" t="s">
        <v>348</v>
      </c>
      <c r="C61" s="90" t="s">
        <v>78</v>
      </c>
      <c r="D61" s="70">
        <v>0.4</v>
      </c>
      <c r="E61" s="70">
        <v>0.5</v>
      </c>
      <c r="F61" s="70">
        <v>0.5</v>
      </c>
      <c r="G61" s="70">
        <v>0.5</v>
      </c>
      <c r="H61" s="70">
        <v>0.5</v>
      </c>
      <c r="I61" s="70">
        <v>0.5</v>
      </c>
      <c r="J61" s="70">
        <v>0.5</v>
      </c>
      <c r="K61" s="70">
        <v>0.4</v>
      </c>
      <c r="L61" s="70">
        <v>0.5</v>
      </c>
      <c r="M61" s="178">
        <v>0.6</v>
      </c>
      <c r="N61" s="126">
        <v>0.5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  <c r="AI61" s="72"/>
    </row>
    <row r="62" spans="1:35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7.3</v>
      </c>
      <c r="G62" s="70">
        <v>7.4</v>
      </c>
      <c r="H62" s="70">
        <v>7.4</v>
      </c>
      <c r="I62" s="70">
        <v>7</v>
      </c>
      <c r="J62" s="70">
        <v>7.3</v>
      </c>
      <c r="K62" s="70">
        <v>7</v>
      </c>
      <c r="L62" s="70">
        <v>7.3</v>
      </c>
      <c r="M62" s="178">
        <v>7.2</v>
      </c>
      <c r="N62" s="126">
        <v>7.1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  <c r="AI62" s="72"/>
    </row>
    <row r="63" spans="1:35" ht="11.15" customHeight="1">
      <c r="A63" s="87">
        <v>48</v>
      </c>
      <c r="B63" s="64" t="s">
        <v>33</v>
      </c>
      <c r="C63" s="103" t="s">
        <v>75</v>
      </c>
      <c r="D63" s="68" t="s">
        <v>428</v>
      </c>
      <c r="E63" s="68" t="s">
        <v>428</v>
      </c>
      <c r="F63" s="68" t="s">
        <v>428</v>
      </c>
      <c r="G63" s="68" t="s">
        <v>428</v>
      </c>
      <c r="H63" s="68" t="s">
        <v>428</v>
      </c>
      <c r="I63" s="68" t="s">
        <v>428</v>
      </c>
      <c r="J63" s="68" t="s">
        <v>428</v>
      </c>
      <c r="K63" s="68" t="s">
        <v>428</v>
      </c>
      <c r="L63" s="68" t="s">
        <v>428</v>
      </c>
      <c r="M63" s="115" t="s">
        <v>428</v>
      </c>
      <c r="N63" s="155" t="s">
        <v>428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  <c r="AI63" s="72"/>
    </row>
    <row r="64" spans="1:35" ht="11.15" customHeight="1">
      <c r="A64" s="87">
        <v>49</v>
      </c>
      <c r="B64" s="64" t="s">
        <v>41</v>
      </c>
      <c r="C64" s="103" t="s">
        <v>75</v>
      </c>
      <c r="D64" s="68" t="s">
        <v>428</v>
      </c>
      <c r="E64" s="68" t="s">
        <v>428</v>
      </c>
      <c r="F64" s="68" t="s">
        <v>428</v>
      </c>
      <c r="G64" s="68" t="s">
        <v>428</v>
      </c>
      <c r="H64" s="68" t="s">
        <v>428</v>
      </c>
      <c r="I64" s="68" t="s">
        <v>428</v>
      </c>
      <c r="J64" s="68" t="s">
        <v>428</v>
      </c>
      <c r="K64" s="68" t="s">
        <v>428</v>
      </c>
      <c r="L64" s="68" t="s">
        <v>428</v>
      </c>
      <c r="M64" s="115" t="s">
        <v>428</v>
      </c>
      <c r="N64" s="155" t="s">
        <v>428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  <c r="AI64" s="72"/>
    </row>
    <row r="65" spans="1:35" ht="11.15" customHeight="1">
      <c r="A65" s="87">
        <v>50</v>
      </c>
      <c r="B65" s="64" t="s">
        <v>42</v>
      </c>
      <c r="C65" s="90" t="s">
        <v>79</v>
      </c>
      <c r="D65" s="70" t="s">
        <v>429</v>
      </c>
      <c r="E65" s="70" t="s">
        <v>429</v>
      </c>
      <c r="F65" s="70" t="s">
        <v>429</v>
      </c>
      <c r="G65" s="70">
        <v>0.5</v>
      </c>
      <c r="H65" s="70" t="s">
        <v>429</v>
      </c>
      <c r="I65" s="70">
        <v>0.8</v>
      </c>
      <c r="J65" s="70">
        <v>0.6</v>
      </c>
      <c r="K65" s="70">
        <v>0.5</v>
      </c>
      <c r="L65" s="70" t="s">
        <v>429</v>
      </c>
      <c r="M65" s="178" t="s">
        <v>429</v>
      </c>
      <c r="N65" s="126" t="s">
        <v>429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  <c r="AI65" s="72"/>
    </row>
    <row r="66" spans="1:35" ht="11.15" customHeight="1" thickBot="1">
      <c r="A66" s="105">
        <v>51</v>
      </c>
      <c r="B66" s="106" t="s">
        <v>43</v>
      </c>
      <c r="C66" s="107" t="s">
        <v>79</v>
      </c>
      <c r="D66" s="109" t="s">
        <v>430</v>
      </c>
      <c r="E66" s="109" t="s">
        <v>430</v>
      </c>
      <c r="F66" s="109" t="s">
        <v>430</v>
      </c>
      <c r="G66" s="109" t="s">
        <v>430</v>
      </c>
      <c r="H66" s="109" t="s">
        <v>430</v>
      </c>
      <c r="I66" s="109" t="s">
        <v>430</v>
      </c>
      <c r="J66" s="109" t="s">
        <v>430</v>
      </c>
      <c r="K66" s="109" t="s">
        <v>430</v>
      </c>
      <c r="L66" s="109" t="s">
        <v>430</v>
      </c>
      <c r="M66" s="186" t="s">
        <v>430</v>
      </c>
      <c r="N66" s="198" t="s">
        <v>430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  <c r="AI66" s="72"/>
    </row>
    <row r="67" spans="1:35" ht="11.15" customHeight="1" thickBot="1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  <c r="AI67" s="72"/>
    </row>
    <row r="68" spans="1:35" ht="11.15" customHeight="1" thickTop="1">
      <c r="A68" s="202">
        <v>45717</v>
      </c>
      <c r="B68" s="202"/>
      <c r="C68" s="203">
        <v>45809</v>
      </c>
      <c r="D68" s="20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  <c r="AI68" s="32"/>
    </row>
    <row r="69" spans="1:35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  <c r="AI69" s="72"/>
    </row>
    <row r="70" spans="1:35" ht="11.15" customHeight="1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3" t="s">
        <v>401</v>
      </c>
      <c r="N70" s="195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5" ht="11.15" customHeight="1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1" t="s">
        <v>401</v>
      </c>
      <c r="N71" s="193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5" ht="11.15" customHeight="1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3" t="s">
        <v>401</v>
      </c>
      <c r="N72" s="195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5" ht="11.15" customHeight="1">
      <c r="A73" s="87">
        <v>4</v>
      </c>
      <c r="B73" s="124" t="s">
        <v>97</v>
      </c>
      <c r="C73" s="90" t="s">
        <v>78</v>
      </c>
      <c r="D73" s="92" t="s">
        <v>426</v>
      </c>
      <c r="E73" s="92" t="s">
        <v>426</v>
      </c>
      <c r="F73" s="92" t="s">
        <v>426</v>
      </c>
      <c r="G73" s="92" t="s">
        <v>426</v>
      </c>
      <c r="H73" s="92" t="s">
        <v>426</v>
      </c>
      <c r="I73" s="92" t="s">
        <v>426</v>
      </c>
      <c r="J73" s="92" t="s">
        <v>426</v>
      </c>
      <c r="K73" s="92" t="s">
        <v>426</v>
      </c>
      <c r="L73" s="92" t="s">
        <v>426</v>
      </c>
      <c r="M73" s="181" t="s">
        <v>426</v>
      </c>
      <c r="N73" s="193" t="s">
        <v>426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5" ht="11.15" customHeight="1">
      <c r="A74" s="87">
        <v>5</v>
      </c>
      <c r="B74" s="124" t="s">
        <v>49</v>
      </c>
      <c r="C74" s="90" t="s">
        <v>78</v>
      </c>
      <c r="D74" s="96" t="s">
        <v>427</v>
      </c>
      <c r="E74" s="96" t="s">
        <v>427</v>
      </c>
      <c r="F74" s="96" t="s">
        <v>427</v>
      </c>
      <c r="G74" s="96" t="s">
        <v>427</v>
      </c>
      <c r="H74" s="96" t="s">
        <v>427</v>
      </c>
      <c r="I74" s="96" t="s">
        <v>427</v>
      </c>
      <c r="J74" s="96" t="s">
        <v>427</v>
      </c>
      <c r="K74" s="96" t="s">
        <v>427</v>
      </c>
      <c r="L74" s="96" t="s">
        <v>427</v>
      </c>
      <c r="M74" s="183" t="s">
        <v>427</v>
      </c>
      <c r="N74" s="195" t="s">
        <v>427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5" ht="11.15" customHeight="1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3" t="s">
        <v>401</v>
      </c>
      <c r="N75" s="195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5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5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5" ht="11.15" customHeight="1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3" t="s">
        <v>401</v>
      </c>
      <c r="N78" s="195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5" ht="11.15" customHeight="1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3" t="s">
        <v>401</v>
      </c>
      <c r="N79" s="195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5" ht="11.15" customHeight="1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8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5" ht="11.15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0.6</v>
      </c>
      <c r="F81" s="70">
        <v>0.6</v>
      </c>
      <c r="G81" s="70">
        <v>0.8</v>
      </c>
      <c r="H81" s="70">
        <v>0.6</v>
      </c>
      <c r="I81" s="70">
        <v>1</v>
      </c>
      <c r="J81" s="70">
        <v>0.3</v>
      </c>
      <c r="K81" s="70">
        <v>1</v>
      </c>
      <c r="L81" s="70">
        <v>0.6</v>
      </c>
      <c r="M81" s="178">
        <v>0.6</v>
      </c>
      <c r="N81" s="126">
        <v>0.4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5" ht="11.15" customHeight="1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8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5" ht="11.15" customHeight="1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3" t="s">
        <v>401</v>
      </c>
      <c r="N83" s="195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5" ht="11.15" customHeight="1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8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5" ht="11.15" customHeight="1">
      <c r="A85" s="87">
        <v>16</v>
      </c>
      <c r="B85" s="124" t="s">
        <v>95</v>
      </c>
      <c r="C85" s="90" t="s">
        <v>78</v>
      </c>
      <c r="D85" s="96" t="s">
        <v>427</v>
      </c>
      <c r="E85" s="96" t="s">
        <v>427</v>
      </c>
      <c r="F85" s="96" t="s">
        <v>427</v>
      </c>
      <c r="G85" s="96" t="s">
        <v>427</v>
      </c>
      <c r="H85" s="96" t="s">
        <v>427</v>
      </c>
      <c r="I85" s="96" t="s">
        <v>427</v>
      </c>
      <c r="J85" s="96" t="s">
        <v>427</v>
      </c>
      <c r="K85" s="96" t="s">
        <v>427</v>
      </c>
      <c r="L85" s="96" t="s">
        <v>427</v>
      </c>
      <c r="M85" s="183" t="s">
        <v>427</v>
      </c>
      <c r="N85" s="195" t="s">
        <v>427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5" ht="11.15" customHeight="1">
      <c r="A86" s="87">
        <v>17</v>
      </c>
      <c r="B86" s="124" t="s">
        <v>66</v>
      </c>
      <c r="C86" s="90" t="s">
        <v>78</v>
      </c>
      <c r="D86" s="96" t="s">
        <v>427</v>
      </c>
      <c r="E86" s="96" t="s">
        <v>427</v>
      </c>
      <c r="F86" s="96" t="s">
        <v>427</v>
      </c>
      <c r="G86" s="96" t="s">
        <v>427</v>
      </c>
      <c r="H86" s="96" t="s">
        <v>427</v>
      </c>
      <c r="I86" s="96" t="s">
        <v>427</v>
      </c>
      <c r="J86" s="96" t="s">
        <v>427</v>
      </c>
      <c r="K86" s="96" t="s">
        <v>427</v>
      </c>
      <c r="L86" s="96" t="s">
        <v>427</v>
      </c>
      <c r="M86" s="183" t="s">
        <v>427</v>
      </c>
      <c r="N86" s="195" t="s">
        <v>427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5" ht="11.15" customHeight="1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8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5" ht="11.15" customHeight="1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5" ht="11.15" customHeight="1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5" ht="11.15" customHeight="1">
      <c r="A90" s="87">
        <v>21</v>
      </c>
      <c r="B90" s="124" t="s">
        <v>43</v>
      </c>
      <c r="C90" s="127" t="s">
        <v>91</v>
      </c>
      <c r="D90" s="70" t="s">
        <v>430</v>
      </c>
      <c r="E90" s="70" t="s">
        <v>430</v>
      </c>
      <c r="F90" s="70" t="s">
        <v>430</v>
      </c>
      <c r="G90" s="70" t="s">
        <v>430</v>
      </c>
      <c r="H90" s="70" t="s">
        <v>430</v>
      </c>
      <c r="I90" s="70" t="s">
        <v>430</v>
      </c>
      <c r="J90" s="70" t="s">
        <v>430</v>
      </c>
      <c r="K90" s="70" t="s">
        <v>430</v>
      </c>
      <c r="L90" s="70" t="s">
        <v>430</v>
      </c>
      <c r="M90" s="178" t="s">
        <v>430</v>
      </c>
      <c r="N90" s="126" t="s">
        <v>430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5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7.3</v>
      </c>
      <c r="G91" s="70">
        <v>7.4</v>
      </c>
      <c r="H91" s="70">
        <v>7.4</v>
      </c>
      <c r="I91" s="70">
        <v>7</v>
      </c>
      <c r="J91" s="70">
        <v>7.3</v>
      </c>
      <c r="K91" s="70">
        <v>7</v>
      </c>
      <c r="L91" s="70">
        <v>7.3</v>
      </c>
      <c r="M91" s="178">
        <v>7.2</v>
      </c>
      <c r="N91" s="126">
        <v>7.1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5" ht="11.15" customHeight="1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8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5" ht="11.15" customHeight="1">
      <c r="A93" s="87">
        <v>24</v>
      </c>
      <c r="B93" s="128" t="s">
        <v>58</v>
      </c>
      <c r="C93" s="129" t="s">
        <v>92</v>
      </c>
      <c r="D93" s="68" t="s">
        <v>401</v>
      </c>
      <c r="E93" s="68" t="s">
        <v>401</v>
      </c>
      <c r="F93" s="68" t="s">
        <v>401</v>
      </c>
      <c r="G93" s="68" t="s">
        <v>401</v>
      </c>
      <c r="H93" s="68" t="s">
        <v>401</v>
      </c>
      <c r="I93" s="68" t="s">
        <v>401</v>
      </c>
      <c r="J93" s="68" t="s">
        <v>401</v>
      </c>
      <c r="K93" s="68" t="s">
        <v>401</v>
      </c>
      <c r="L93" s="68" t="s">
        <v>401</v>
      </c>
      <c r="M93" s="115" t="s">
        <v>401</v>
      </c>
      <c r="N93" s="155" t="s">
        <v>401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5" ht="11.15" customHeight="1">
      <c r="A94" s="87">
        <v>25</v>
      </c>
      <c r="B94" s="124" t="s">
        <v>104</v>
      </c>
      <c r="C94" s="90" t="s">
        <v>78</v>
      </c>
      <c r="D94" s="96" t="s">
        <v>427</v>
      </c>
      <c r="E94" s="96" t="s">
        <v>427</v>
      </c>
      <c r="F94" s="96" t="s">
        <v>427</v>
      </c>
      <c r="G94" s="96" t="s">
        <v>427</v>
      </c>
      <c r="H94" s="96" t="s">
        <v>427</v>
      </c>
      <c r="I94" s="96" t="s">
        <v>427</v>
      </c>
      <c r="J94" s="96" t="s">
        <v>427</v>
      </c>
      <c r="K94" s="96" t="s">
        <v>427</v>
      </c>
      <c r="L94" s="96" t="s">
        <v>427</v>
      </c>
      <c r="M94" s="183" t="s">
        <v>427</v>
      </c>
      <c r="N94" s="195" t="s">
        <v>427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5" ht="11.15" customHeight="1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4" t="s">
        <v>401</v>
      </c>
      <c r="N95" s="196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5" ht="11.15" customHeight="1" thickBot="1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7" t="s">
        <v>401</v>
      </c>
      <c r="N96" s="199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  <c r="AI96" s="174"/>
    </row>
    <row r="97" spans="1:35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5" ht="11.15" customHeight="1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8" t="s">
        <v>401</v>
      </c>
      <c r="N98" s="200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  <c r="AI98" s="72"/>
    </row>
    <row r="99" spans="1:35" ht="11.15" customHeight="1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8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  <c r="AI99" s="72"/>
    </row>
    <row r="100" spans="1:35" ht="11.15" customHeight="1">
      <c r="A100" s="87">
        <v>3</v>
      </c>
      <c r="B100" s="141" t="s">
        <v>59</v>
      </c>
      <c r="C100" s="160" t="s">
        <v>368</v>
      </c>
      <c r="D100" s="70">
        <v>2.9</v>
      </c>
      <c r="E100" s="70">
        <v>3</v>
      </c>
      <c r="F100" s="70">
        <v>3</v>
      </c>
      <c r="G100" s="70">
        <v>3.2</v>
      </c>
      <c r="H100" s="70">
        <v>3.3</v>
      </c>
      <c r="I100" s="70">
        <v>2.7</v>
      </c>
      <c r="J100" s="70">
        <v>2.8</v>
      </c>
      <c r="K100" s="70">
        <v>2.9</v>
      </c>
      <c r="L100" s="70">
        <v>2.9</v>
      </c>
      <c r="M100" s="178">
        <v>5.4</v>
      </c>
      <c r="N100" s="126">
        <v>8.8000000000000007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  <c r="AI100" s="72"/>
    </row>
    <row r="101" spans="1:35" ht="11.15" customHeight="1">
      <c r="A101" s="87">
        <v>4</v>
      </c>
      <c r="B101" s="141" t="s">
        <v>219</v>
      </c>
      <c r="C101" s="160" t="s">
        <v>366</v>
      </c>
      <c r="D101" s="98">
        <v>0.14000000000000001</v>
      </c>
      <c r="E101" s="98">
        <v>0.14000000000000001</v>
      </c>
      <c r="F101" s="98">
        <v>0.13</v>
      </c>
      <c r="G101" s="98">
        <v>0.1</v>
      </c>
      <c r="H101" s="98">
        <v>0.1</v>
      </c>
      <c r="I101" s="98">
        <v>0.18</v>
      </c>
      <c r="J101" s="98">
        <v>0.17</v>
      </c>
      <c r="K101" s="98">
        <v>0.14000000000000001</v>
      </c>
      <c r="L101" s="98">
        <v>0.14000000000000001</v>
      </c>
      <c r="M101" s="184">
        <v>0.31</v>
      </c>
      <c r="N101" s="196">
        <v>0.51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  <c r="AI101" s="72"/>
    </row>
    <row r="102" spans="1:35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5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5" ht="11.15" customHeight="1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5" ht="11.15" customHeight="1" thickBot="1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9" t="s">
        <v>401</v>
      </c>
      <c r="N105" s="201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5" ht="11.15" customHeight="1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5" ht="11.15" customHeight="1"/>
    <row r="108" spans="1:35" ht="11.15" customHeight="1"/>
    <row r="109" spans="1:35" ht="11.15" customHeight="1"/>
    <row r="110" spans="1:35" ht="11.15" customHeight="1"/>
    <row r="111" spans="1:35" ht="11.15" customHeight="1"/>
    <row r="112" spans="1:35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5" ht="11.15" customHeight="1" thickBot="1"/>
    <row r="130" spans="1:35" ht="11.15" customHeight="1" thickTop="1">
      <c r="A130" s="202">
        <v>45717</v>
      </c>
      <c r="B130" s="202"/>
      <c r="C130" s="203">
        <v>45809</v>
      </c>
      <c r="D130" s="20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  <c r="AI130" s="32"/>
    </row>
  </sheetData>
  <mergeCells count="32"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8:L18">
    <cfRule type="containsText" dxfId="94" priority="357" operator="containsText" text="0.0003未満">
      <formula>NOT(ISERROR(SEARCH("0.0003未満",D18)))</formula>
    </cfRule>
  </conditionalFormatting>
  <conditionalFormatting sqref="D18:M18">
    <cfRule type="cellIs" dxfId="93" priority="2390" operator="greaterThan">
      <formula>#REF!</formula>
    </cfRule>
    <cfRule type="cellIs" dxfId="92" priority="2389" operator="greaterThan">
      <formula>#REF!</formula>
    </cfRule>
  </conditionalFormatting>
  <conditionalFormatting sqref="D64:M64">
    <cfRule type="expression" dxfId="91" priority="168">
      <formula>D$64=""</formula>
    </cfRule>
    <cfRule type="containsText" priority="170" operator="containsText" text="異常なし">
      <formula>NOT(ISERROR(SEARCH("異常なし",D64)))</formula>
    </cfRule>
    <cfRule type="notContainsText" dxfId="90" priority="174" operator="notContains" text="異常なし">
      <formula>ISERROR(SEARCH("異常なし",D64))</formula>
    </cfRule>
  </conditionalFormatting>
  <conditionalFormatting sqref="D16:N105">
    <cfRule type="containsBlanks" dxfId="89" priority="2">
      <formula>LEN(TRIM(D16))=0</formula>
    </cfRule>
    <cfRule type="endsWith" dxfId="88" priority="3" operator="endsWith" text="未満">
      <formula>RIGHT(D16,LEN("未満"))="未満"</formula>
    </cfRule>
  </conditionalFormatting>
  <conditionalFormatting sqref="D63:N63">
    <cfRule type="containsText" dxfId="87" priority="141" operator="containsText" text="あり">
      <formula>NOT(ISERROR(SEARCH("あり",D63)))</formula>
    </cfRule>
  </conditionalFormatting>
  <conditionalFormatting sqref="D70:N75 D78:N81 D83:N88 D90:N95">
    <cfRule type="cellIs" dxfId="86" priority="2391" operator="greaterThan">
      <formula>#REF!</formula>
    </cfRule>
  </conditionalFormatting>
  <conditionalFormatting sqref="D82:N82">
    <cfRule type="cellIs" dxfId="85" priority="2395" operator="notBetween">
      <formula>#REF!</formula>
      <formula>#REF!</formula>
    </cfRule>
  </conditionalFormatting>
  <conditionalFormatting sqref="D89:N89">
    <cfRule type="cellIs" dxfId="84" priority="2396" operator="notBetween">
      <formula>#REF!</formula>
      <formula>#REF!</formula>
    </cfRule>
  </conditionalFormatting>
  <conditionalFormatting sqref="D96:N96">
    <cfRule type="cellIs" dxfId="83" priority="2397" operator="greaterThan">
      <formula>#REF!</formula>
    </cfRule>
  </conditionalFormatting>
  <conditionalFormatting sqref="D104:N105">
    <cfRule type="beginsWith" dxfId="82" priority="7" operator="beginsWith" text="検出">
      <formula>LEFT(D104,LEN("検出"))="検出"</formula>
    </cfRule>
  </conditionalFormatting>
  <conditionalFormatting sqref="D16:P16">
    <cfRule type="cellIs" dxfId="81" priority="2398" operator="greaterThan">
      <formula>#REF!</formula>
    </cfRule>
    <cfRule type="cellIs" dxfId="80" priority="2399" operator="greaterThan">
      <formula>#REF!</formula>
    </cfRule>
  </conditionalFormatting>
  <conditionalFormatting sqref="D17:P17">
    <cfRule type="beginsWith" dxfId="79" priority="4" operator="beginsWith" text="検出">
      <formula>LEFT(D17,LEN("検出"))="検出"</formula>
    </cfRule>
  </conditionalFormatting>
  <conditionalFormatting sqref="D19:P19">
    <cfRule type="containsText" dxfId="78" priority="2400" operator="containsText" text="0.00005未満">
      <formula>NOT(ISERROR(SEARCH("0.00005未満",D19)))</formula>
    </cfRule>
    <cfRule type="cellIs" dxfId="77" priority="2401" operator="greaterThan">
      <formula>#REF!</formula>
    </cfRule>
    <cfRule type="cellIs" dxfId="76" priority="2402" operator="greaterThan">
      <formula>#REF!</formula>
    </cfRule>
  </conditionalFormatting>
  <conditionalFormatting sqref="D20:P20">
    <cfRule type="cellIs" dxfId="75" priority="2404" operator="greaterThan">
      <formula>#REF!</formula>
    </cfRule>
    <cfRule type="cellIs" dxfId="74" priority="2403" operator="greaterThan">
      <formula>#REF!</formula>
    </cfRule>
  </conditionalFormatting>
  <conditionalFormatting sqref="D20:P22 D32:P35 D40:P42">
    <cfRule type="containsText" dxfId="73" priority="1494" operator="containsText" text="0.001未満">
      <formula>NOT(ISERROR(SEARCH("0.001未満",D20)))</formula>
    </cfRule>
  </conditionalFormatting>
  <conditionalFormatting sqref="D21:P21">
    <cfRule type="cellIs" dxfId="72" priority="2373" operator="greaterThan">
      <formula>#REF!</formula>
    </cfRule>
    <cfRule type="cellIs" dxfId="71" priority="2374" operator="greaterThan">
      <formula>#REF!</formula>
    </cfRule>
  </conditionalFormatting>
  <conditionalFormatting sqref="D22:P22">
    <cfRule type="cellIs" dxfId="70" priority="2405" operator="greaterThan">
      <formula>#REF!</formula>
    </cfRule>
    <cfRule type="cellIs" dxfId="69" priority="2406" operator="greaterThan">
      <formula>#REF!</formula>
    </cfRule>
  </conditionalFormatting>
  <conditionalFormatting sqref="D23:P23">
    <cfRule type="cellIs" dxfId="68" priority="2409" operator="greaterThan">
      <formula>#REF!</formula>
    </cfRule>
    <cfRule type="containsText" dxfId="67" priority="2407" operator="containsText" text="0.005未満">
      <formula>NOT(ISERROR(SEARCH("0.005未満",D23)))</formula>
    </cfRule>
    <cfRule type="cellIs" dxfId="66" priority="2408" operator="greaterThan">
      <formula>#REF!</formula>
    </cfRule>
  </conditionalFormatting>
  <conditionalFormatting sqref="D24:P24">
    <cfRule type="cellIs" dxfId="65" priority="2411" operator="greaterThan">
      <formula>#REF!</formula>
    </cfRule>
    <cfRule type="containsText" dxfId="64" priority="2410" operator="containsText" text="0.004未満">
      <formula>NOT(ISERROR(SEARCH("0.004未満",D24)))</formula>
    </cfRule>
    <cfRule type="cellIs" dxfId="63" priority="2412" operator="greaterThan">
      <formula>#REF!</formula>
    </cfRule>
  </conditionalFormatting>
  <conditionalFormatting sqref="D25:P25">
    <cfRule type="containsText" dxfId="62" priority="2413" operator="containsText" text="0.001未満">
      <formula>NOT(ISERROR(SEARCH("0.001未満",D25)))</formula>
    </cfRule>
    <cfRule type="cellIs" dxfId="61" priority="2414" operator="greaterThan">
      <formula>#REF!</formula>
    </cfRule>
    <cfRule type="cellIs" dxfId="60" priority="2415" operator="greaterThan">
      <formula>#REF!</formula>
    </cfRule>
  </conditionalFormatting>
  <conditionalFormatting sqref="D26:P26">
    <cfRule type="containsText" dxfId="59" priority="2416" operator="containsText" text="0.02未満">
      <formula>NOT(ISERROR(SEARCH("0.02未満",D26)))</formula>
    </cfRule>
    <cfRule type="cellIs" dxfId="58" priority="2417" operator="greaterThan">
      <formula>#REF!</formula>
    </cfRule>
    <cfRule type="cellIs" dxfId="57" priority="2418" operator="greaterThan">
      <formula>#REF!</formula>
    </cfRule>
  </conditionalFormatting>
  <conditionalFormatting sqref="D27:P27">
    <cfRule type="containsText" dxfId="56" priority="2419" operator="containsText" text="0.05未満">
      <formula>NOT(ISERROR(SEARCH("0.05未満",D27)))</formula>
    </cfRule>
    <cfRule type="cellIs" dxfId="55" priority="2420" operator="greaterThan">
      <formula>#REF!</formula>
    </cfRule>
    <cfRule type="cellIs" dxfId="54" priority="2421" operator="greaterThan">
      <formula>#REF!</formula>
    </cfRule>
  </conditionalFormatting>
  <conditionalFormatting sqref="D28:P28">
    <cfRule type="containsText" dxfId="53" priority="2422" operator="containsText" text="0.01未満">
      <formula>NOT(ISERROR(SEARCH("0.01未満",D28)))</formula>
    </cfRule>
    <cfRule type="cellIs" dxfId="52" priority="2423" operator="greaterThan">
      <formula>#REF!</formula>
    </cfRule>
    <cfRule type="cellIs" dxfId="51" priority="2424" operator="greaterThan">
      <formula>#REF!</formula>
    </cfRule>
  </conditionalFormatting>
  <conditionalFormatting sqref="D29:P29">
    <cfRule type="cellIs" dxfId="50" priority="2427" operator="greaterThan">
      <formula>#REF!</formula>
    </cfRule>
    <cfRule type="containsText" dxfId="49" priority="2425" operator="containsText" text="0.0002未満">
      <formula>NOT(ISERROR(SEARCH("0.0002未満",D29)))</formula>
    </cfRule>
    <cfRule type="cellIs" dxfId="48" priority="2426" operator="greaterThan">
      <formula>#REF!</formula>
    </cfRule>
  </conditionalFormatting>
  <conditionalFormatting sqref="D30:P30">
    <cfRule type="containsText" dxfId="47" priority="2428" operator="containsText" text="0.001未満">
      <formula>NOT(ISERROR(SEARCH("0.001未満",D30)))</formula>
    </cfRule>
    <cfRule type="cellIs" dxfId="46" priority="2429" operator="greaterThan">
      <formula>#REF!</formula>
    </cfRule>
    <cfRule type="cellIs" dxfId="45" priority="2430" operator="greaterThan">
      <formula>#REF!</formula>
    </cfRule>
  </conditionalFormatting>
  <conditionalFormatting sqref="D31:P31">
    <cfRule type="containsText" dxfId="44" priority="2431" operator="containsText" text="0.004未満">
      <formula>NOT(ISERROR(SEARCH("0.004未満",D31)))</formula>
    </cfRule>
    <cfRule type="cellIs" dxfId="43" priority="2433" operator="greaterThan">
      <formula>#REF!</formula>
    </cfRule>
    <cfRule type="cellIs" dxfId="42" priority="2432" operator="greaterThan">
      <formula>#REF!</formula>
    </cfRule>
  </conditionalFormatting>
  <conditionalFormatting sqref="D32:P32">
    <cfRule type="cellIs" dxfId="41" priority="2435" operator="greaterThan">
      <formula>#REF!</formula>
    </cfRule>
    <cfRule type="cellIs" dxfId="40" priority="2434" operator="greaterThan">
      <formula>#REF!</formula>
    </cfRule>
  </conditionalFormatting>
  <conditionalFormatting sqref="D33:P35">
    <cfRule type="cellIs" dxfId="39" priority="2437" operator="greaterThan">
      <formula>#REF!</formula>
    </cfRule>
    <cfRule type="cellIs" dxfId="38" priority="2436" operator="greaterThan">
      <formula>#REF!</formula>
    </cfRule>
  </conditionalFormatting>
  <conditionalFormatting sqref="D36:P36">
    <cfRule type="cellIs" dxfId="37" priority="2443" operator="greaterThan">
      <formula>#REF!</formula>
    </cfRule>
    <cfRule type="containsText" dxfId="36" priority="2442" operator="containsText" text="0.05未満">
      <formula>NOT(ISERROR(SEARCH("0.05未満",D36)))</formula>
    </cfRule>
    <cfRule type="cellIs" dxfId="35" priority="2444" operator="greaterThan">
      <formula>#REF!</formula>
    </cfRule>
  </conditionalFormatting>
  <conditionalFormatting sqref="D37:P37">
    <cfRule type="cellIs" dxfId="34" priority="2447" operator="greaterThan">
      <formula>#REF!</formula>
    </cfRule>
    <cfRule type="cellIs" dxfId="33" priority="2446" operator="greaterThan">
      <formula>#REF!</formula>
    </cfRule>
    <cfRule type="containsText" dxfId="32" priority="2445" operator="containsText" text="0.002未満">
      <formula>NOT(ISERROR(SEARCH("0.002未満",D37)))</formula>
    </cfRule>
  </conditionalFormatting>
  <conditionalFormatting sqref="D38:P38">
    <cfRule type="containsText" dxfId="31" priority="2448" operator="containsText" text="0.001未満">
      <formula>NOT(ISERROR(SEARCH("0.001未満",D38)))</formula>
    </cfRule>
    <cfRule type="cellIs" dxfId="30" priority="2449" operator="greaterThan">
      <formula>#REF!</formula>
    </cfRule>
    <cfRule type="cellIs" dxfId="29" priority="2450" operator="greaterThan">
      <formula>#REF!</formula>
    </cfRule>
  </conditionalFormatting>
  <conditionalFormatting sqref="D39:P39">
    <cfRule type="containsText" dxfId="28" priority="2451" operator="containsText" text="0.002未満">
      <formula>NOT(ISERROR(SEARCH("0.002未満",D39)))</formula>
    </cfRule>
    <cfRule type="cellIs" dxfId="27" priority="2452" operator="greaterThan">
      <formula>#REF!</formula>
    </cfRule>
    <cfRule type="cellIs" dxfId="26" priority="2453" operator="greaterThan">
      <formula>#REF!</formula>
    </cfRule>
  </conditionalFormatting>
  <conditionalFormatting sqref="D40:P40">
    <cfRule type="cellIs" dxfId="25" priority="2454" operator="greaterThan">
      <formula>#REF!</formula>
    </cfRule>
    <cfRule type="cellIs" dxfId="24" priority="2455" operator="greaterThan">
      <formula>#REF!</formula>
    </cfRule>
  </conditionalFormatting>
  <conditionalFormatting sqref="D41:P42">
    <cfRule type="cellIs" dxfId="23" priority="2456" operator="greaterThan">
      <formula>#REF!</formula>
    </cfRule>
    <cfRule type="cellIs" dxfId="22" priority="2457" operator="greaterThan">
      <formula>#REF!</formula>
    </cfRule>
  </conditionalFormatting>
  <conditionalFormatting sqref="D43:P43">
    <cfRule type="containsText" dxfId="21" priority="2460" operator="containsText" text="0.002未満">
      <formula>NOT(ISERROR(SEARCH("0.002未満",D43)))</formula>
    </cfRule>
    <cfRule type="cellIs" dxfId="20" priority="2461" operator="greaterThan">
      <formula>#REF!</formula>
    </cfRule>
    <cfRule type="cellIs" dxfId="19" priority="2462" operator="greaterThan">
      <formula>#REF!</formula>
    </cfRule>
  </conditionalFormatting>
  <conditionalFormatting sqref="D44:P44">
    <cfRule type="containsText" dxfId="18" priority="2463" operator="containsText" text="0.001未満">
      <formula>NOT(ISERROR(SEARCH("0.001未満",D44)))</formula>
    </cfRule>
    <cfRule type="cellIs" dxfId="17" priority="2464" operator="greaterThan">
      <formula>#REF!</formula>
    </cfRule>
    <cfRule type="cellIs" dxfId="16" priority="2465" operator="greaterThan">
      <formula>#REF!</formula>
    </cfRule>
  </conditionalFormatting>
  <conditionalFormatting sqref="D45:P45">
    <cfRule type="cellIs" dxfId="15" priority="2466" operator="greaterThan">
      <formula>#REF!</formula>
    </cfRule>
    <cfRule type="cellIs" dxfId="14" priority="2467" operator="greaterThan">
      <formula>#REF!</formula>
    </cfRule>
  </conditionalFormatting>
  <conditionalFormatting sqref="D46:P61">
    <cfRule type="cellIs" dxfId="13" priority="2468" operator="greaterThan">
      <formula>#REF!</formula>
    </cfRule>
    <cfRule type="cellIs" dxfId="12" priority="2469" operator="greaterThan">
      <formula>#REF!</formula>
    </cfRule>
  </conditionalFormatting>
  <conditionalFormatting sqref="D62:P62">
    <cfRule type="cellIs" dxfId="11" priority="2500" operator="notBetween">
      <formula>#REF!</formula>
      <formula>#REF!</formula>
    </cfRule>
    <cfRule type="cellIs" dxfId="10" priority="2501" operator="greaterThan">
      <formula>#REF!</formula>
    </cfRule>
  </conditionalFormatting>
  <conditionalFormatting sqref="D65:P66">
    <cfRule type="cellIs" dxfId="9" priority="2502" operator="greaterThan">
      <formula>#REF!</formula>
    </cfRule>
    <cfRule type="cellIs" dxfId="8" priority="2503" operator="greaterThan">
      <formula>#REF!</formula>
    </cfRule>
  </conditionalFormatting>
  <conditionalFormatting sqref="N64">
    <cfRule type="notContainsText" dxfId="7" priority="5" operator="notContains" text="異常なし">
      <formula>ISERROR(SEARCH("異常なし",N64))</formula>
    </cfRule>
    <cfRule type="expression" priority="1">
      <formula>N$64=""</formula>
    </cfRule>
  </conditionalFormatting>
  <conditionalFormatting sqref="N70:N73 D72:M72 N75 D78:N79">
    <cfRule type="cellIs" dxfId="6" priority="2375" operator="greaterThan">
      <formula>#REF!</formula>
    </cfRule>
  </conditionalFormatting>
  <conditionalFormatting sqref="N74">
    <cfRule type="cellIs" dxfId="5" priority="2378" operator="greaterThan">
      <formula>#REF!</formula>
    </cfRule>
  </conditionalFormatting>
  <conditionalFormatting sqref="N18:P18">
    <cfRule type="cellIs" dxfId="4" priority="2382" operator="greaterThan">
      <formula>#REF!</formula>
    </cfRule>
    <cfRule type="containsText" dxfId="3" priority="2380" operator="containsText" text="0.0003未満">
      <formula>NOT(ISERROR(SEARCH("0.0003未満",N18)))</formula>
    </cfRule>
    <cfRule type="cellIs" dxfId="2" priority="2381" operator="greaterThan">
      <formula>#REF!</formula>
    </cfRule>
  </conditionalFormatting>
  <conditionalFormatting sqref="O72:P72 O78:P79">
    <cfRule type="cellIs" dxfId="1" priority="2386" operator="greaterThan">
      <formula>#REF!</formula>
    </cfRule>
    <cfRule type="cellIs" dxfId="0" priority="2385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7" width="9.8320312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45809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59"/>
      <c r="B2" s="259"/>
      <c r="C2" s="207"/>
      <c r="D2" s="207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5" t="s">
        <v>351</v>
      </c>
      <c r="E4" s="256"/>
      <c r="F4" s="249" t="s">
        <v>352</v>
      </c>
      <c r="G4" s="253"/>
      <c r="H4" s="249" t="s">
        <v>355</v>
      </c>
      <c r="I4" s="250"/>
      <c r="J4" s="244" t="s">
        <v>358</v>
      </c>
      <c r="K4" s="245"/>
      <c r="L4" s="244" t="s">
        <v>361</v>
      </c>
      <c r="M4" s="245"/>
      <c r="N4" s="255" t="s">
        <v>382</v>
      </c>
      <c r="O4" s="256"/>
      <c r="P4" s="249" t="s">
        <v>383</v>
      </c>
      <c r="Q4" s="253"/>
      <c r="R4" s="249" t="s">
        <v>385</v>
      </c>
      <c r="S4" s="250"/>
      <c r="T4" s="244" t="s">
        <v>388</v>
      </c>
      <c r="U4" s="245"/>
      <c r="V4" s="244" t="s">
        <v>391</v>
      </c>
      <c r="W4" s="245"/>
      <c r="X4" s="249" t="s">
        <v>394</v>
      </c>
      <c r="Y4" s="253"/>
      <c r="Z4" s="244" t="s">
        <v>397</v>
      </c>
      <c r="AA4" s="245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7"/>
      <c r="E5" s="258"/>
      <c r="F5" s="251"/>
      <c r="G5" s="254"/>
      <c r="H5" s="251"/>
      <c r="I5" s="252"/>
      <c r="J5" s="246"/>
      <c r="K5" s="247"/>
      <c r="L5" s="246"/>
      <c r="M5" s="247"/>
      <c r="N5" s="257"/>
      <c r="O5" s="258"/>
      <c r="P5" s="251"/>
      <c r="Q5" s="254"/>
      <c r="R5" s="251"/>
      <c r="S5" s="252"/>
      <c r="T5" s="246"/>
      <c r="U5" s="247"/>
      <c r="V5" s="246"/>
      <c r="W5" s="247"/>
      <c r="X5" s="251"/>
      <c r="Y5" s="254"/>
      <c r="Z5" s="246"/>
      <c r="AA5" s="247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16"/>
      <c r="E6" s="43"/>
      <c r="F6" s="218"/>
      <c r="G6" s="44"/>
      <c r="H6" s="214"/>
      <c r="I6" s="43"/>
      <c r="J6" s="212"/>
      <c r="K6" s="43"/>
      <c r="L6" s="214"/>
      <c r="M6" s="43"/>
      <c r="N6" s="216"/>
      <c r="O6" s="43"/>
      <c r="P6" s="218"/>
      <c r="Q6" s="44"/>
      <c r="R6" s="214"/>
      <c r="S6" s="43"/>
      <c r="T6" s="212"/>
      <c r="U6" s="43"/>
      <c r="V6" s="214"/>
      <c r="W6" s="43"/>
      <c r="X6" s="212" t="s">
        <v>392</v>
      </c>
      <c r="Y6" s="43"/>
      <c r="Z6" s="228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17"/>
      <c r="E7" s="48" t="s">
        <v>124</v>
      </c>
      <c r="F7" s="219"/>
      <c r="G7" s="49" t="s">
        <v>124</v>
      </c>
      <c r="H7" s="215"/>
      <c r="I7" s="48" t="s">
        <v>124</v>
      </c>
      <c r="J7" s="213"/>
      <c r="K7" s="48" t="s">
        <v>124</v>
      </c>
      <c r="L7" s="215"/>
      <c r="M7" s="48" t="s">
        <v>124</v>
      </c>
      <c r="N7" s="217"/>
      <c r="O7" s="48" t="s">
        <v>124</v>
      </c>
      <c r="P7" s="219"/>
      <c r="Q7" s="49" t="s">
        <v>124</v>
      </c>
      <c r="R7" s="215"/>
      <c r="S7" s="48" t="s">
        <v>124</v>
      </c>
      <c r="T7" s="213"/>
      <c r="U7" s="48" t="s">
        <v>124</v>
      </c>
      <c r="V7" s="215"/>
      <c r="W7" s="48" t="s">
        <v>124</v>
      </c>
      <c r="X7" s="213"/>
      <c r="Y7" s="48" t="s">
        <v>124</v>
      </c>
      <c r="Z7" s="229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20250602</v>
      </c>
      <c r="E9" s="59" t="str">
        <f>IF(手入力!C3="",REPLACE(D9,5,0,"/"),REPLACE(手入力!C3,5,0,"/"))</f>
        <v>2025/0602</v>
      </c>
      <c r="F9" s="58">
        <v>20250602</v>
      </c>
      <c r="G9" s="59" t="str">
        <f>IF(手入力!D3="",REPLACE(F9,5,0,"/"),REPLACE(手入力!D3,5,0,"/"))</f>
        <v>2025/0602</v>
      </c>
      <c r="H9" s="58">
        <v>20250602</v>
      </c>
      <c r="I9" s="59" t="str">
        <f>IF(手入力!E3="",REPLACE(H9,5,0,"/"),REPLACE(手入力!E3,5,0,"/"))</f>
        <v>2025/0602</v>
      </c>
      <c r="J9" s="58">
        <v>20250602</v>
      </c>
      <c r="K9" s="59" t="str">
        <f>IF(手入力!F3="",REPLACE(J9,5,0,"/"),REPLACE(手入力!F3,5,0,"/"))</f>
        <v>2025/0602</v>
      </c>
      <c r="L9" s="58">
        <v>20250602</v>
      </c>
      <c r="M9" s="59" t="str">
        <f>IF(手入力!G3="",REPLACE(L9,5,0,"/"),REPLACE(手入力!G3,5,0,"/"))</f>
        <v>2025/0602</v>
      </c>
      <c r="N9" s="58">
        <v>20250602</v>
      </c>
      <c r="O9" s="59" t="str">
        <f>IF(手入力!H3="",REPLACE(N9,5,0,"/"),REPLACE(手入力!H3,5,0,"/"))</f>
        <v>2025/0602</v>
      </c>
      <c r="P9" s="58" t="s">
        <v>401</v>
      </c>
      <c r="Q9" s="59" t="str">
        <f>IF(手入力!I3="",REPLACE(P9,5,0,"/"),REPLACE(手入力!I3,5,0,"/"))</f>
        <v>/</v>
      </c>
      <c r="R9" s="58">
        <v>20250602</v>
      </c>
      <c r="S9" s="59" t="str">
        <f>IF(手入力!J3="",REPLACE(R9,5,0,"/"),REPLACE(手入力!J3,5,0,"/"))</f>
        <v>2025/0602</v>
      </c>
      <c r="T9" s="58">
        <v>20250602</v>
      </c>
      <c r="U9" s="59" t="str">
        <f>IF(手入力!K3="",REPLACE(T9,5,0,"/"),REPLACE(手入力!K3,5,0,"/"))</f>
        <v>2025/0602</v>
      </c>
      <c r="V9" s="58">
        <v>20250602</v>
      </c>
      <c r="W9" s="59" t="str">
        <f>IF(手入力!L3="",REPLACE(V9,5,0,"/"),REPLACE(手入力!L3,5,0,"/"))</f>
        <v>2025/0602</v>
      </c>
      <c r="X9" s="58">
        <v>20250609</v>
      </c>
      <c r="Y9" s="59" t="str">
        <f>IF(手入力!M3="",REPLACE(X9,5,0,"/"),REPLACE(手入力!M3,5,0,"/"))</f>
        <v>2025/0609</v>
      </c>
      <c r="Z9" s="58">
        <v>20250609</v>
      </c>
      <c r="AA9" s="59" t="str">
        <f>IF(手入力!N3="",REPLACE(Z9,5,0,"/"),REPLACE(手入力!N3,5,0,"/"))</f>
        <v>2025/0609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951</v>
      </c>
      <c r="E10" s="67" t="str">
        <f>TEXT(D10,"0000")</f>
        <v>0951</v>
      </c>
      <c r="F10" s="68">
        <v>1016</v>
      </c>
      <c r="G10" s="67" t="str">
        <f>TEXT(F10,"0000")</f>
        <v>1016</v>
      </c>
      <c r="H10" s="68">
        <v>1035</v>
      </c>
      <c r="I10" s="67" t="str">
        <f>TEXT(H10,"0000")</f>
        <v>1035</v>
      </c>
      <c r="J10" s="68">
        <v>930</v>
      </c>
      <c r="K10" s="67" t="str">
        <f>TEXT(J10,"0000")</f>
        <v>0930</v>
      </c>
      <c r="L10" s="68">
        <v>911</v>
      </c>
      <c r="M10" s="67" t="str">
        <f>TEXT(L10,"0000")</f>
        <v>0911</v>
      </c>
      <c r="N10" s="66">
        <v>1011</v>
      </c>
      <c r="O10" s="67" t="str">
        <f>TEXT(N10,"0000")</f>
        <v>1011</v>
      </c>
      <c r="P10" s="68" t="s">
        <v>401</v>
      </c>
      <c r="Q10" s="67" t="str">
        <f>TEXT(P10,"0000")</f>
        <v/>
      </c>
      <c r="R10" s="68">
        <v>839</v>
      </c>
      <c r="S10" s="67" t="str">
        <f>TEXT(R10,"0000")</f>
        <v>0839</v>
      </c>
      <c r="T10" s="68">
        <v>944</v>
      </c>
      <c r="U10" s="67" t="str">
        <f>TEXT(T10,"0000")</f>
        <v>0944</v>
      </c>
      <c r="V10" s="68">
        <v>918</v>
      </c>
      <c r="W10" s="67" t="str">
        <f>TEXT(V10,"0000")</f>
        <v>0918</v>
      </c>
      <c r="X10" s="68">
        <v>1008</v>
      </c>
      <c r="Y10" s="67" t="str">
        <f>TEXT(X10,"0000")</f>
        <v>1008</v>
      </c>
      <c r="Z10" s="68">
        <v>1030</v>
      </c>
      <c r="AA10" s="67" t="str">
        <f>TEXT(Z10,"0000")</f>
        <v>1030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</v>
      </c>
      <c r="E11" s="68">
        <f>IF(E9=0,"",(RIGHT(E9,2))-1)</f>
        <v>1</v>
      </c>
      <c r="F11" s="68" t="str">
        <f>IF(F$9=0,"",HLOOKUP(G11,天気タグ!$B$3:$AG$39,35))</f>
        <v>晴</v>
      </c>
      <c r="G11" s="68">
        <f>IF(G9=0,"",(RIGHT(G9,2))-1)</f>
        <v>1</v>
      </c>
      <c r="H11" s="68" t="str">
        <f>IF(H$9=0,"",HLOOKUP(I11,天気タグ!$B$3:$AG$39,35))</f>
        <v>晴</v>
      </c>
      <c r="I11" s="68">
        <f>IF(I9=0,"",(RIGHT(I9,2))-1)</f>
        <v>1</v>
      </c>
      <c r="J11" s="68" t="str">
        <f>IF(J$9=0,"",HLOOKUP(K11,天気タグ!$B$3:$AG$39,35))</f>
        <v>晴</v>
      </c>
      <c r="K11" s="68">
        <f>IF(K9=0,"",(RIGHT(K9,2))-1)</f>
        <v>1</v>
      </c>
      <c r="L11" s="68" t="str">
        <f>IF(L$9=0,"",HLOOKUP(M11,天気タグ!$B$3:$AG$39,35))</f>
        <v>晴</v>
      </c>
      <c r="M11" s="68">
        <f>IF(M9=0,"",(RIGHT(M9,2))-1)</f>
        <v>1</v>
      </c>
      <c r="N11" s="68" t="str">
        <f>IF(N$9=0,"",HLOOKUP(O11,天気タグ!$B$3:$AG$39,35))</f>
        <v>晴</v>
      </c>
      <c r="O11" s="68">
        <f>IF(O9=0,"",(RIGHT(O9,2))-1)</f>
        <v>1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晴</v>
      </c>
      <c r="S11" s="68">
        <f>IF(S9=0,"",(RIGHT(S9,2))-1)</f>
        <v>1</v>
      </c>
      <c r="T11" s="68" t="str">
        <f>IF(T$9=0,"",HLOOKUP(U11,天気タグ!$B$3:$AG$39,35))</f>
        <v>晴</v>
      </c>
      <c r="U11" s="68">
        <f>IF(U9=0,"",(RIGHT(U9,2))-1)</f>
        <v>1</v>
      </c>
      <c r="V11" s="68" t="str">
        <f>IF(V$9=0,"",HLOOKUP(W11,天気タグ!$B$3:$AG$39,35))</f>
        <v>晴</v>
      </c>
      <c r="W11" s="68">
        <f>IF(W9=0,"",(RIGHT(W9,2))-1)</f>
        <v>1</v>
      </c>
      <c r="X11" s="68" t="str">
        <f>IF(X$9=0,"",HLOOKUP(Y11,天気タグ!$B$3:$AG$39,35))</f>
        <v>曇</v>
      </c>
      <c r="Y11" s="68">
        <f>IF(Y9=0,"",(RIGHT(Y9,2))-1)</f>
        <v>8</v>
      </c>
      <c r="Z11" s="68" t="str">
        <f>IF(Z$9=0,"",HLOOKUP(AA11,天気タグ!$B$3:$AG$39,35))</f>
        <v>曇</v>
      </c>
      <c r="AA11" s="68">
        <f>IF(AA9=0,"",(RIGHT(AA9,2))-1)</f>
        <v>8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晴/曇</v>
      </c>
      <c r="E12" s="68">
        <f>IF(E9=0,"",RIGHT(E9,2)*1)</f>
        <v>2</v>
      </c>
      <c r="F12" s="68" t="str">
        <f>IF(F$9=0,"",HLOOKUP(G12,天気タグ!$B$3:$AG$39,35))</f>
        <v>晴/曇</v>
      </c>
      <c r="G12" s="68">
        <f>IF(G9=0,"",RIGHT(G9,2)*1)</f>
        <v>2</v>
      </c>
      <c r="H12" s="68" t="str">
        <f>IF(H$9=0,"",HLOOKUP(I12,天気タグ!$B$3:$AG$39,35))</f>
        <v>晴/曇</v>
      </c>
      <c r="I12" s="68">
        <f>IF(I9=0,"",RIGHT(I9,2)*1)</f>
        <v>2</v>
      </c>
      <c r="J12" s="68" t="str">
        <f>IF(J$9=0,"",HLOOKUP(K12,天気タグ!$B$3:$AG$39,35))</f>
        <v>晴/曇</v>
      </c>
      <c r="K12" s="68">
        <f>IF(K9=0,"",RIGHT(K9,2)*1)</f>
        <v>2</v>
      </c>
      <c r="L12" s="68" t="str">
        <f>IF(L$9=0,"",HLOOKUP(M12,天気タグ!$B$3:$AG$39,35))</f>
        <v>晴/曇</v>
      </c>
      <c r="M12" s="68">
        <f>IF(M9=0,"",RIGHT(M9,2)*1)</f>
        <v>2</v>
      </c>
      <c r="N12" s="68" t="str">
        <f>IF(N$9=0,"",HLOOKUP(O12,天気タグ!$B$3:$AG$39,35))</f>
        <v>晴/曇</v>
      </c>
      <c r="O12" s="68">
        <f>IF(O9=0,"",RIGHT(O9,2)*1)</f>
        <v>2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晴/曇</v>
      </c>
      <c r="S12" s="68">
        <f>IF(S9=0,"",RIGHT(S9,2)*1)</f>
        <v>2</v>
      </c>
      <c r="T12" s="68" t="str">
        <f>IF(T$9=0,"",HLOOKUP(U12,天気タグ!$B$3:$AG$39,35))</f>
        <v>晴/曇</v>
      </c>
      <c r="U12" s="68">
        <f>IF(U9=0,"",RIGHT(U9,2)*1)</f>
        <v>2</v>
      </c>
      <c r="V12" s="68" t="str">
        <f>IF(V$9=0,"",HLOOKUP(W12,天気タグ!$B$3:$AG$39,35))</f>
        <v>晴/曇</v>
      </c>
      <c r="W12" s="68">
        <f>IF(W9=0,"",RIGHT(W9,2)*1)</f>
        <v>2</v>
      </c>
      <c r="X12" s="68" t="str">
        <f>IF(X$9=0,"",HLOOKUP(Y12,天気タグ!$B$3:$AG$39,35))</f>
        <v>曇|雨</v>
      </c>
      <c r="Y12" s="68">
        <f>IF(Y9=0,"",RIGHT(Y9,2)*1)</f>
        <v>9</v>
      </c>
      <c r="Z12" s="68" t="str">
        <f>IF(Z$9=0,"",HLOOKUP(AA12,天気タグ!$B$3:$AG$39,35))</f>
        <v>曇|雨</v>
      </c>
      <c r="AA12" s="68">
        <f>IF(AA9=0,"",RIGHT(AA9,2)*1)</f>
        <v>9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18.8</v>
      </c>
      <c r="E13" s="70"/>
      <c r="F13" s="70">
        <v>20.5</v>
      </c>
      <c r="G13" s="70"/>
      <c r="H13" s="70">
        <v>20</v>
      </c>
      <c r="I13" s="68"/>
      <c r="J13" s="70">
        <v>19.2</v>
      </c>
      <c r="K13" s="70"/>
      <c r="L13" s="70">
        <v>21.1</v>
      </c>
      <c r="M13" s="70"/>
      <c r="N13" s="69">
        <v>19</v>
      </c>
      <c r="O13" s="70"/>
      <c r="P13" s="70" t="s">
        <v>401</v>
      </c>
      <c r="Q13" s="70"/>
      <c r="R13" s="70">
        <v>20</v>
      </c>
      <c r="S13" s="68"/>
      <c r="T13" s="70">
        <v>17.5</v>
      </c>
      <c r="U13" s="70"/>
      <c r="V13" s="70">
        <v>21.2</v>
      </c>
      <c r="W13" s="70"/>
      <c r="X13" s="70">
        <v>22.8</v>
      </c>
      <c r="Y13" s="70"/>
      <c r="Z13" s="70">
        <v>24.9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13.9</v>
      </c>
      <c r="E14" s="76"/>
      <c r="F14" s="77">
        <v>18.600000000000001</v>
      </c>
      <c r="G14" s="77"/>
      <c r="H14" s="77">
        <v>18.399999999999999</v>
      </c>
      <c r="I14" s="77"/>
      <c r="J14" s="77">
        <v>18.399999999999999</v>
      </c>
      <c r="K14" s="77"/>
      <c r="L14" s="77">
        <v>22</v>
      </c>
      <c r="M14" s="77"/>
      <c r="N14" s="76">
        <v>14.1</v>
      </c>
      <c r="O14" s="76"/>
      <c r="P14" s="77" t="s">
        <v>401</v>
      </c>
      <c r="Q14" s="77"/>
      <c r="R14" s="77">
        <v>20.9</v>
      </c>
      <c r="S14" s="77"/>
      <c r="T14" s="77">
        <v>15.9</v>
      </c>
      <c r="U14" s="77"/>
      <c r="V14" s="77">
        <v>16.899999999999999</v>
      </c>
      <c r="W14" s="77"/>
      <c r="X14" s="77">
        <v>20.7</v>
      </c>
      <c r="Y14" s="77"/>
      <c r="Z14" s="77">
        <v>23.5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0.14000000000000001</v>
      </c>
      <c r="E26" s="98"/>
      <c r="F26" s="98">
        <v>0.14000000000000001</v>
      </c>
      <c r="G26" s="98"/>
      <c r="H26" s="68">
        <v>0.13</v>
      </c>
      <c r="I26" s="98"/>
      <c r="J26" s="68">
        <v>0.1</v>
      </c>
      <c r="K26" s="98"/>
      <c r="L26" s="68">
        <v>0.1</v>
      </c>
      <c r="M26" s="98"/>
      <c r="N26" s="97">
        <v>0.18</v>
      </c>
      <c r="O26" s="98"/>
      <c r="P26" s="98" t="s">
        <v>401</v>
      </c>
      <c r="Q26" s="98"/>
      <c r="R26" s="68">
        <v>0.17</v>
      </c>
      <c r="S26" s="98"/>
      <c r="T26" s="68">
        <v>0.14000000000000001</v>
      </c>
      <c r="U26" s="98"/>
      <c r="V26" s="68">
        <v>0.14000000000000001</v>
      </c>
      <c r="W26" s="98"/>
      <c r="X26" s="98">
        <v>0.31</v>
      </c>
      <c r="Y26" s="98"/>
      <c r="Z26" s="68">
        <v>0.51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401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401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401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401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401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401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401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</v>
      </c>
      <c r="E36" s="98"/>
      <c r="F36" s="98">
        <v>0</v>
      </c>
      <c r="G36" s="98"/>
      <c r="H36" s="68">
        <v>0</v>
      </c>
      <c r="I36" s="98"/>
      <c r="J36" s="68">
        <v>0.05</v>
      </c>
      <c r="K36" s="98"/>
      <c r="L36" s="68">
        <v>0.06</v>
      </c>
      <c r="M36" s="98"/>
      <c r="N36" s="97">
        <v>0.05</v>
      </c>
      <c r="O36" s="98"/>
      <c r="P36" s="98" t="s">
        <v>401</v>
      </c>
      <c r="Q36" s="98"/>
      <c r="R36" s="68">
        <v>0.06</v>
      </c>
      <c r="S36" s="98"/>
      <c r="T36" s="68">
        <v>0</v>
      </c>
      <c r="U36" s="98"/>
      <c r="V36" s="68">
        <v>0.06</v>
      </c>
      <c r="W36" s="98"/>
      <c r="X36" s="98">
        <v>0.14000000000000001</v>
      </c>
      <c r="Y36" s="98"/>
      <c r="Z36" s="68">
        <v>7.0000000000000007E-2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401</v>
      </c>
      <c r="E37" s="96"/>
      <c r="F37" s="96" t="s">
        <v>401</v>
      </c>
      <c r="G37" s="96"/>
      <c r="H37" s="68" t="s">
        <v>401</v>
      </c>
      <c r="I37" s="96"/>
      <c r="J37" s="68" t="s">
        <v>401</v>
      </c>
      <c r="K37" s="96"/>
      <c r="L37" s="68" t="s">
        <v>401</v>
      </c>
      <c r="M37" s="96"/>
      <c r="N37" s="95" t="s">
        <v>401</v>
      </c>
      <c r="O37" s="96"/>
      <c r="P37" s="96" t="s">
        <v>401</v>
      </c>
      <c r="Q37" s="96"/>
      <c r="R37" s="68" t="s">
        <v>401</v>
      </c>
      <c r="S37" s="96"/>
      <c r="T37" s="68" t="s">
        <v>401</v>
      </c>
      <c r="U37" s="96"/>
      <c r="V37" s="68" t="s">
        <v>401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4</v>
      </c>
      <c r="E38" s="165">
        <f>D38/1000</f>
        <v>4.0000000000000001E-3</v>
      </c>
      <c r="F38" s="96">
        <v>10</v>
      </c>
      <c r="G38" s="165">
        <f>F38/1000</f>
        <v>0.01</v>
      </c>
      <c r="H38" s="68">
        <v>12</v>
      </c>
      <c r="I38" s="165">
        <f>H38/1000</f>
        <v>1.2E-2</v>
      </c>
      <c r="J38" s="68">
        <v>6</v>
      </c>
      <c r="K38" s="165">
        <f>J38/1000</f>
        <v>6.0000000000000001E-3</v>
      </c>
      <c r="L38" s="68">
        <v>11</v>
      </c>
      <c r="M38" s="165">
        <f>L38/1000</f>
        <v>1.0999999999999999E-2</v>
      </c>
      <c r="N38" s="95">
        <v>5</v>
      </c>
      <c r="O38" s="165">
        <f t="shared" ref="O38:Q40" si="20">N38/1000</f>
        <v>5.0000000000000001E-3</v>
      </c>
      <c r="P38" s="96" t="s">
        <v>401</v>
      </c>
      <c r="Q38" s="165" t="e">
        <f t="shared" si="20"/>
        <v>#VALUE!</v>
      </c>
      <c r="R38" s="68">
        <v>21</v>
      </c>
      <c r="S38" s="165">
        <f t="shared" ref="S38:S40" si="21">R38/1000</f>
        <v>2.1000000000000001E-2</v>
      </c>
      <c r="T38" s="68">
        <v>6</v>
      </c>
      <c r="U38" s="165">
        <f t="shared" ref="U38:U40" si="22">T38/1000</f>
        <v>6.0000000000000001E-3</v>
      </c>
      <c r="V38" s="68">
        <v>17</v>
      </c>
      <c r="W38" s="165">
        <f t="shared" ref="W38:W40" si="23">V38/1000</f>
        <v>1.7000000000000001E-2</v>
      </c>
      <c r="X38" s="96">
        <v>20</v>
      </c>
      <c r="Y38" s="165">
        <f t="shared" ref="Y38:Y40" si="24">X38/1000</f>
        <v>0.02</v>
      </c>
      <c r="Z38" s="68">
        <v>18</v>
      </c>
      <c r="AA38" s="165">
        <f t="shared" ref="AA38:AA40" si="25">Z38/1000</f>
        <v>1.7999999999999999E-2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401</v>
      </c>
      <c r="E39" s="96"/>
      <c r="F39" s="96" t="s">
        <v>401</v>
      </c>
      <c r="G39" s="96"/>
      <c r="H39" s="68" t="s">
        <v>401</v>
      </c>
      <c r="I39" s="96"/>
      <c r="J39" s="68" t="s">
        <v>401</v>
      </c>
      <c r="K39" s="96"/>
      <c r="L39" s="68" t="s">
        <v>401</v>
      </c>
      <c r="M39" s="96"/>
      <c r="N39" s="95" t="s">
        <v>401</v>
      </c>
      <c r="O39" s="96"/>
      <c r="P39" s="96" t="s">
        <v>401</v>
      </c>
      <c r="Q39" s="96"/>
      <c r="R39" s="68" t="s">
        <v>401</v>
      </c>
      <c r="S39" s="96"/>
      <c r="T39" s="68" t="s">
        <v>401</v>
      </c>
      <c r="U39" s="96"/>
      <c r="V39" s="68" t="s">
        <v>401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401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5</v>
      </c>
      <c r="E42" s="67">
        <f>D42/1000</f>
        <v>5.0000000000000001E-3</v>
      </c>
      <c r="F42" s="96">
        <v>12</v>
      </c>
      <c r="G42" s="67">
        <f>F42/1000</f>
        <v>1.2E-2</v>
      </c>
      <c r="H42" s="68">
        <v>14</v>
      </c>
      <c r="I42" s="67">
        <f>H42/1000</f>
        <v>1.4E-2</v>
      </c>
      <c r="J42" s="68">
        <v>7</v>
      </c>
      <c r="K42" s="67">
        <f>J42/1000</f>
        <v>7.0000000000000001E-3</v>
      </c>
      <c r="L42" s="68">
        <v>13</v>
      </c>
      <c r="M42" s="67">
        <f>L42/1000</f>
        <v>1.2999999999999999E-2</v>
      </c>
      <c r="N42" s="95">
        <v>6</v>
      </c>
      <c r="O42" s="67">
        <f>N42/1000</f>
        <v>6.0000000000000001E-3</v>
      </c>
      <c r="P42" s="96" t="s">
        <v>401</v>
      </c>
      <c r="Q42" s="67" t="e">
        <f>P42/1000</f>
        <v>#VALUE!</v>
      </c>
      <c r="R42" s="68">
        <v>24</v>
      </c>
      <c r="S42" s="67">
        <f>R42/1000</f>
        <v>2.4E-2</v>
      </c>
      <c r="T42" s="68">
        <v>8</v>
      </c>
      <c r="U42" s="67">
        <f>T42/1000</f>
        <v>8.0000000000000002E-3</v>
      </c>
      <c r="V42" s="68">
        <v>20</v>
      </c>
      <c r="W42" s="67">
        <f>V42/1000</f>
        <v>0.02</v>
      </c>
      <c r="X42" s="96">
        <v>24</v>
      </c>
      <c r="Y42" s="67">
        <f>X42/1000</f>
        <v>2.4E-2</v>
      </c>
      <c r="Z42" s="68">
        <v>23</v>
      </c>
      <c r="AA42" s="67">
        <f>Z42/1000</f>
        <v>2.3E-2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401</v>
      </c>
      <c r="E43" s="96"/>
      <c r="F43" s="96" t="s">
        <v>401</v>
      </c>
      <c r="G43" s="96"/>
      <c r="H43" s="68" t="s">
        <v>401</v>
      </c>
      <c r="I43" s="96"/>
      <c r="J43" s="68" t="s">
        <v>401</v>
      </c>
      <c r="K43" s="96"/>
      <c r="L43" s="68" t="s">
        <v>401</v>
      </c>
      <c r="M43" s="96"/>
      <c r="N43" s="95" t="s">
        <v>401</v>
      </c>
      <c r="O43" s="96"/>
      <c r="P43" s="96" t="s">
        <v>401</v>
      </c>
      <c r="Q43" s="96"/>
      <c r="R43" s="68" t="s">
        <v>401</v>
      </c>
      <c r="S43" s="96"/>
      <c r="T43" s="68" t="s">
        <v>401</v>
      </c>
      <c r="U43" s="96"/>
      <c r="V43" s="68" t="s">
        <v>401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1</v>
      </c>
      <c r="E44" s="165">
        <f t="shared" ref="E44:G45" si="26">D44/1000</f>
        <v>1E-3</v>
      </c>
      <c r="F44" s="96">
        <v>2</v>
      </c>
      <c r="G44" s="165">
        <f t="shared" si="26"/>
        <v>2E-3</v>
      </c>
      <c r="H44" s="68">
        <v>2</v>
      </c>
      <c r="I44" s="165">
        <f t="shared" ref="I44" si="27">H44/1000</f>
        <v>2E-3</v>
      </c>
      <c r="J44" s="68">
        <v>1</v>
      </c>
      <c r="K44" s="165">
        <f t="shared" ref="K44" si="28">J44/1000</f>
        <v>1E-3</v>
      </c>
      <c r="L44" s="68">
        <v>2</v>
      </c>
      <c r="M44" s="165">
        <f t="shared" ref="M44" si="29">L44/1000</f>
        <v>2E-3</v>
      </c>
      <c r="N44" s="95">
        <v>1</v>
      </c>
      <c r="O44" s="165">
        <f t="shared" ref="O44:Q45" si="30">N44/1000</f>
        <v>1E-3</v>
      </c>
      <c r="P44" s="96" t="s">
        <v>401</v>
      </c>
      <c r="Q44" s="165" t="e">
        <f t="shared" si="30"/>
        <v>#VALUE!</v>
      </c>
      <c r="R44" s="68">
        <v>3</v>
      </c>
      <c r="S44" s="165">
        <f t="shared" ref="S44:S45" si="31">R44/1000</f>
        <v>3.0000000000000001E-3</v>
      </c>
      <c r="T44" s="68">
        <v>2</v>
      </c>
      <c r="U44" s="165">
        <f t="shared" ref="U44:U45" si="32">T44/1000</f>
        <v>2E-3</v>
      </c>
      <c r="V44" s="68">
        <v>3</v>
      </c>
      <c r="W44" s="165">
        <f t="shared" ref="W44:W45" si="33">V44/1000</f>
        <v>3.0000000000000001E-3</v>
      </c>
      <c r="X44" s="96">
        <v>4</v>
      </c>
      <c r="Y44" s="165">
        <f t="shared" ref="Y44:Y45" si="34">X44/1000</f>
        <v>4.0000000000000001E-3</v>
      </c>
      <c r="Z44" s="68">
        <v>4</v>
      </c>
      <c r="AA44" s="165">
        <f t="shared" ref="AA44:AA45" si="35">Z44/1000</f>
        <v>4.0000000000000001E-3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401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2.2000000000000002</v>
      </c>
      <c r="E53" s="70"/>
      <c r="F53" s="70">
        <v>2.2999999999999998</v>
      </c>
      <c r="G53" s="70"/>
      <c r="H53" s="68">
        <v>2.2999999999999998</v>
      </c>
      <c r="I53" s="70"/>
      <c r="J53" s="68">
        <v>2.6</v>
      </c>
      <c r="K53" s="70"/>
      <c r="L53" s="68">
        <v>2.7</v>
      </c>
      <c r="M53" s="70"/>
      <c r="N53" s="69">
        <v>1.7</v>
      </c>
      <c r="O53" s="70"/>
      <c r="P53" s="70" t="s">
        <v>401</v>
      </c>
      <c r="Q53" s="70"/>
      <c r="R53" s="68">
        <v>2</v>
      </c>
      <c r="S53" s="70"/>
      <c r="T53" s="68">
        <v>1.6</v>
      </c>
      <c r="U53" s="70"/>
      <c r="V53" s="68">
        <v>1.7</v>
      </c>
      <c r="W53" s="70"/>
      <c r="X53" s="70">
        <v>5.0999999999999996</v>
      </c>
      <c r="Y53" s="70"/>
      <c r="Z53" s="68">
        <v>7.4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0.4</v>
      </c>
      <c r="E61" s="70"/>
      <c r="F61" s="70">
        <v>0.5</v>
      </c>
      <c r="G61" s="70"/>
      <c r="H61" s="68">
        <v>0.5</v>
      </c>
      <c r="I61" s="70"/>
      <c r="J61" s="68">
        <v>0.5</v>
      </c>
      <c r="K61" s="70"/>
      <c r="L61" s="68">
        <v>0.5</v>
      </c>
      <c r="M61" s="70"/>
      <c r="N61" s="69">
        <v>0.5</v>
      </c>
      <c r="O61" s="70"/>
      <c r="P61" s="70" t="s">
        <v>401</v>
      </c>
      <c r="Q61" s="70"/>
      <c r="R61" s="68">
        <v>0.5</v>
      </c>
      <c r="S61" s="70"/>
      <c r="T61" s="68">
        <v>0.4</v>
      </c>
      <c r="U61" s="70"/>
      <c r="V61" s="68">
        <v>0.5</v>
      </c>
      <c r="W61" s="70"/>
      <c r="X61" s="70">
        <v>0.6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70">
        <v>7.2</v>
      </c>
      <c r="G62" s="70"/>
      <c r="H62" s="68">
        <v>7.3</v>
      </c>
      <c r="I62" s="70"/>
      <c r="J62" s="68">
        <v>7.4</v>
      </c>
      <c r="K62" s="70"/>
      <c r="L62" s="68">
        <v>7.4</v>
      </c>
      <c r="M62" s="70"/>
      <c r="N62" s="69">
        <v>7</v>
      </c>
      <c r="O62" s="70"/>
      <c r="P62" s="70" t="s">
        <v>401</v>
      </c>
      <c r="Q62" s="70"/>
      <c r="R62" s="68">
        <v>7.3</v>
      </c>
      <c r="S62" s="70"/>
      <c r="T62" s="68">
        <v>7</v>
      </c>
      <c r="U62" s="70"/>
      <c r="V62" s="68">
        <v>7.3</v>
      </c>
      <c r="W62" s="70"/>
      <c r="X62" s="70">
        <v>7.2</v>
      </c>
      <c r="Y62" s="70"/>
      <c r="Z62" s="68">
        <v>7.1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0.5</v>
      </c>
      <c r="K65" s="70"/>
      <c r="L65" s="68">
        <v>0</v>
      </c>
      <c r="M65" s="70"/>
      <c r="N65" s="69">
        <v>0.8</v>
      </c>
      <c r="O65" s="70"/>
      <c r="P65" s="70" t="s">
        <v>401</v>
      </c>
      <c r="Q65" s="70"/>
      <c r="R65" s="68">
        <v>0.6</v>
      </c>
      <c r="S65" s="70"/>
      <c r="T65" s="68">
        <v>0.5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8"/>
      <c r="B68" s="248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401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401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0.6</v>
      </c>
      <c r="G81" s="70"/>
      <c r="H81" s="68">
        <v>0.6</v>
      </c>
      <c r="I81" s="70"/>
      <c r="J81" s="70">
        <v>0.8</v>
      </c>
      <c r="K81" s="70"/>
      <c r="L81" s="70">
        <v>0.6</v>
      </c>
      <c r="M81" s="70"/>
      <c r="N81" s="69">
        <v>1</v>
      </c>
      <c r="O81" s="69"/>
      <c r="P81" s="70" t="s">
        <v>401</v>
      </c>
      <c r="Q81" s="70"/>
      <c r="R81" s="68">
        <v>0.3</v>
      </c>
      <c r="S81" s="70"/>
      <c r="T81" s="70">
        <v>1</v>
      </c>
      <c r="U81" s="70"/>
      <c r="V81" s="70">
        <v>0.6</v>
      </c>
      <c r="W81" s="70"/>
      <c r="X81" s="70">
        <v>0.6</v>
      </c>
      <c r="Y81" s="70"/>
      <c r="Z81" s="70">
        <v>0.4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401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401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70">
        <v>7.2</v>
      </c>
      <c r="G91" s="70"/>
      <c r="H91" s="68">
        <v>7.3</v>
      </c>
      <c r="I91" s="70"/>
      <c r="J91" s="70">
        <v>7.4</v>
      </c>
      <c r="K91" s="70"/>
      <c r="L91" s="70">
        <v>7.4</v>
      </c>
      <c r="M91" s="70"/>
      <c r="N91" s="69">
        <v>7</v>
      </c>
      <c r="O91" s="69"/>
      <c r="P91" s="70" t="s">
        <v>401</v>
      </c>
      <c r="Q91" s="70"/>
      <c r="R91" s="68">
        <v>7.3</v>
      </c>
      <c r="S91" s="70"/>
      <c r="T91" s="70">
        <v>7</v>
      </c>
      <c r="U91" s="70"/>
      <c r="V91" s="70">
        <v>7.3</v>
      </c>
      <c r="W91" s="70"/>
      <c r="X91" s="70">
        <v>7.2</v>
      </c>
      <c r="Y91" s="70"/>
      <c r="Z91" s="70">
        <v>7.1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401</v>
      </c>
      <c r="E93" s="66"/>
      <c r="F93" s="68" t="s">
        <v>401</v>
      </c>
      <c r="G93" s="68"/>
      <c r="H93" s="68" t="s">
        <v>401</v>
      </c>
      <c r="I93" s="68"/>
      <c r="J93" s="68" t="s">
        <v>401</v>
      </c>
      <c r="K93" s="68"/>
      <c r="L93" s="68" t="s">
        <v>401</v>
      </c>
      <c r="M93" s="68"/>
      <c r="N93" s="66" t="s">
        <v>401</v>
      </c>
      <c r="O93" s="66"/>
      <c r="P93" s="68" t="s">
        <v>401</v>
      </c>
      <c r="Q93" s="68"/>
      <c r="R93" s="68" t="s">
        <v>401</v>
      </c>
      <c r="S93" s="68"/>
      <c r="T93" s="68" t="s">
        <v>401</v>
      </c>
      <c r="U93" s="68"/>
      <c r="V93" s="68" t="s">
        <v>401</v>
      </c>
      <c r="W93" s="68"/>
      <c r="X93" s="68" t="s">
        <v>401</v>
      </c>
      <c r="Y93" s="68"/>
      <c r="Z93" s="68" t="s">
        <v>401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401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90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2.9</v>
      </c>
      <c r="E100" s="69"/>
      <c r="F100" s="70">
        <v>3</v>
      </c>
      <c r="G100" s="70"/>
      <c r="H100" s="68">
        <v>3</v>
      </c>
      <c r="I100" s="70"/>
      <c r="J100" s="70">
        <v>3.2</v>
      </c>
      <c r="K100" s="70"/>
      <c r="L100" s="70">
        <v>3.3</v>
      </c>
      <c r="M100" s="70"/>
      <c r="N100" s="69">
        <v>2.7</v>
      </c>
      <c r="O100" s="69"/>
      <c r="P100" s="70" t="s">
        <v>401</v>
      </c>
      <c r="Q100" s="70"/>
      <c r="R100" s="68">
        <v>2.8</v>
      </c>
      <c r="S100" s="70"/>
      <c r="T100" s="70">
        <v>2.9</v>
      </c>
      <c r="U100" s="70"/>
      <c r="V100" s="70">
        <v>2.9</v>
      </c>
      <c r="W100" s="70"/>
      <c r="X100" s="70">
        <v>5.4</v>
      </c>
      <c r="Y100" s="70"/>
      <c r="Z100" s="70">
        <v>8.8000000000000007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0.14000000000000001</v>
      </c>
      <c r="E101" s="69"/>
      <c r="F101" s="70">
        <v>0.14000000000000001</v>
      </c>
      <c r="G101" s="70"/>
      <c r="H101" s="68">
        <v>0.13</v>
      </c>
      <c r="I101" s="70"/>
      <c r="J101" s="70">
        <v>0.1</v>
      </c>
      <c r="K101" s="70"/>
      <c r="L101" s="70">
        <v>0.1</v>
      </c>
      <c r="M101" s="70"/>
      <c r="N101" s="69">
        <v>0.18</v>
      </c>
      <c r="O101" s="69"/>
      <c r="P101" s="70" t="s">
        <v>401</v>
      </c>
      <c r="Q101" s="70"/>
      <c r="R101" s="68">
        <v>0.17</v>
      </c>
      <c r="S101" s="70"/>
      <c r="T101" s="70">
        <v>0.14000000000000001</v>
      </c>
      <c r="U101" s="70"/>
      <c r="V101" s="70">
        <v>0.14000000000000001</v>
      </c>
      <c r="W101" s="70"/>
      <c r="X101" s="70">
        <v>0.31</v>
      </c>
      <c r="Y101" s="70"/>
      <c r="Z101" s="70">
        <v>0.51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8"/>
      <c r="B132" s="248"/>
      <c r="C132" s="203"/>
      <c r="D132" s="20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3203125" defaultRowHeight="18"/>
  <cols>
    <col min="1" max="1" width="11" bestFit="1" customWidth="1"/>
    <col min="2" max="2" width="15.5" bestFit="1" customWidth="1"/>
    <col min="3" max="3" width="11.83203125" customWidth="1"/>
    <col min="4" max="4" width="17.25" bestFit="1" customWidth="1"/>
    <col min="5" max="5" width="19.25" bestFit="1" customWidth="1"/>
    <col min="6" max="6" width="13" bestFit="1" customWidth="1"/>
    <col min="7" max="7" width="11.33203125" bestFit="1" customWidth="1"/>
    <col min="8" max="8" width="15.08203125" bestFit="1" customWidth="1"/>
    <col min="9" max="9" width="13" bestFit="1" customWidth="1"/>
    <col min="10" max="10" width="15.08203125" bestFit="1" customWidth="1"/>
    <col min="11" max="11" width="21.33203125" bestFit="1" customWidth="1"/>
    <col min="12" max="13" width="15.08203125" bestFit="1" customWidth="1"/>
  </cols>
  <sheetData>
    <row r="1" spans="1:14">
      <c r="B1" s="175">
        <v>45809</v>
      </c>
      <c r="C1" t="s">
        <v>373</v>
      </c>
    </row>
    <row r="2" spans="1:1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>
      <c r="A3" t="s">
        <v>80</v>
      </c>
      <c r="B3" s="176">
        <v>45809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>
      <c r="B4">
        <v>45810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>
      <c r="B5">
        <v>45811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>
      <c r="B6">
        <v>45812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>
      <c r="B7">
        <v>45813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>
      <c r="B8">
        <v>45814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>
      <c r="B9">
        <v>45815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>
      <c r="B10">
        <v>45816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>
      <c r="B11">
        <v>45817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>
      <c r="B12">
        <v>45818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>
      <c r="B13">
        <v>45819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>
      <c r="B14">
        <v>45820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>
      <c r="B15">
        <v>45821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>
      <c r="B16">
        <v>45822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>
      <c r="B17">
        <v>45823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>
      <c r="B18">
        <v>45824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>
      <c r="B19">
        <v>45825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>
      <c r="B20">
        <v>45826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>
      <c r="B21">
        <v>45827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>
      <c r="B22">
        <v>45828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>
      <c r="B23">
        <v>45829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>
      <c r="B24">
        <v>45830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>
      <c r="B25">
        <v>45831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>
      <c r="B26">
        <v>45832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>
      <c r="B27">
        <v>45833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>
      <c r="B28">
        <v>45834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>
      <c r="B29">
        <v>45835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>
      <c r="B30">
        <v>45836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>
      <c r="B31">
        <v>45837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>
      <c r="B32">
        <v>45838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1" t="s">
        <v>229</v>
      </c>
      <c r="C2" s="262"/>
      <c r="D2" s="260" t="s">
        <v>314</v>
      </c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t="s">
        <v>234</v>
      </c>
      <c r="S2" t="s">
        <v>236</v>
      </c>
      <c r="T2" s="260" t="s">
        <v>243</v>
      </c>
      <c r="U2" s="260"/>
      <c r="V2" s="260"/>
      <c r="W2" s="260"/>
      <c r="X2" s="260"/>
      <c r="Y2" s="260"/>
      <c r="Z2" s="260"/>
      <c r="AA2" t="s">
        <v>248</v>
      </c>
      <c r="AR2" s="260" t="s">
        <v>264</v>
      </c>
      <c r="AS2" s="260"/>
      <c r="AT2" s="260"/>
      <c r="AU2" s="2" t="s">
        <v>269</v>
      </c>
      <c r="AV2" s="2" t="s">
        <v>271</v>
      </c>
      <c r="AW2" s="2" t="s">
        <v>273</v>
      </c>
      <c r="AX2" s="2" t="s">
        <v>274</v>
      </c>
      <c r="AY2" s="260" t="s">
        <v>277</v>
      </c>
      <c r="AZ2" s="260"/>
      <c r="BA2" s="2" t="s">
        <v>279</v>
      </c>
      <c r="BB2" s="2" t="s">
        <v>281</v>
      </c>
      <c r="BC2" s="2" t="s">
        <v>283</v>
      </c>
      <c r="BD2" s="260" t="s">
        <v>286</v>
      </c>
      <c r="BE2" s="260"/>
      <c r="BF2" s="260"/>
      <c r="BG2" s="260"/>
      <c r="BH2" s="260"/>
      <c r="BI2" s="2" t="s">
        <v>295</v>
      </c>
      <c r="BJ2" s="260" t="s">
        <v>297</v>
      </c>
      <c r="BK2" s="260"/>
      <c r="BL2" s="260" t="s">
        <v>300</v>
      </c>
      <c r="BM2" s="260"/>
      <c r="BN2" s="260"/>
      <c r="BO2" s="260"/>
      <c r="BP2" s="2" t="s">
        <v>304</v>
      </c>
      <c r="BQ2" s="2" t="s">
        <v>307</v>
      </c>
      <c r="BR2" s="2" t="s">
        <v>308</v>
      </c>
      <c r="BS2" s="2" t="s">
        <v>311</v>
      </c>
      <c r="BT2" s="260" t="s">
        <v>312</v>
      </c>
      <c r="BU2" s="260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260" t="s">
        <v>180</v>
      </c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3" t="s">
        <v>370</v>
      </c>
      <c r="AI3" s="168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4"/>
      <c r="AI4" s="168"/>
    </row>
    <row r="5" spans="1:35" ht="18.5" thickBot="1">
      <c r="A5" t="s">
        <v>184</v>
      </c>
      <c r="B5">
        <v>9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8.5" thickBot="1">
      <c r="A6" t="s">
        <v>185</v>
      </c>
      <c r="AH6" s="169">
        <f>INDEX(C41:AG41,MATCH(MAX(C41:AG41)+1,C41:AG41,1))</f>
        <v>2</v>
      </c>
      <c r="AI6" s="169">
        <f>AH6*1</f>
        <v>2</v>
      </c>
    </row>
    <row r="7" spans="1:35">
      <c r="A7" t="s">
        <v>186</v>
      </c>
      <c r="AH7" t="s">
        <v>371</v>
      </c>
    </row>
    <row r="8" spans="1:35">
      <c r="A8" t="s">
        <v>187</v>
      </c>
      <c r="AH8" s="29" t="s">
        <v>401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7">
      <c r="A17" t="s">
        <v>196</v>
      </c>
    </row>
    <row r="18" spans="1:27">
      <c r="A18" t="s">
        <v>197</v>
      </c>
    </row>
    <row r="19" spans="1:27">
      <c r="A19" t="s">
        <v>198</v>
      </c>
    </row>
    <row r="20" spans="1:27">
      <c r="A20" t="s">
        <v>199</v>
      </c>
    </row>
    <row r="21" spans="1:27">
      <c r="A21" t="s">
        <v>200</v>
      </c>
    </row>
    <row r="22" spans="1:27">
      <c r="A22" t="s">
        <v>201</v>
      </c>
    </row>
    <row r="23" spans="1:27">
      <c r="A23" t="s">
        <v>202</v>
      </c>
    </row>
    <row r="24" spans="1:27">
      <c r="A24" t="s">
        <v>203</v>
      </c>
    </row>
    <row r="25" spans="1:27">
      <c r="A25" t="s">
        <v>204</v>
      </c>
    </row>
    <row r="26" spans="1:27">
      <c r="A26" t="s">
        <v>205</v>
      </c>
    </row>
    <row r="27" spans="1:27">
      <c r="A27" t="s">
        <v>206</v>
      </c>
    </row>
    <row r="28" spans="1:27">
      <c r="A28" t="s">
        <v>207</v>
      </c>
    </row>
    <row r="29" spans="1:27">
      <c r="A29" t="s">
        <v>208</v>
      </c>
    </row>
    <row r="30" spans="1:27">
      <c r="A30" t="s">
        <v>209</v>
      </c>
      <c r="C30" t="s">
        <v>402</v>
      </c>
      <c r="D30" t="s">
        <v>403</v>
      </c>
      <c r="E30" t="s">
        <v>404</v>
      </c>
      <c r="F30" t="s">
        <v>402</v>
      </c>
      <c r="G30" t="s">
        <v>402</v>
      </c>
      <c r="H30" t="s">
        <v>403</v>
      </c>
      <c r="I30" t="s">
        <v>405</v>
      </c>
      <c r="J30" t="s">
        <v>406</v>
      </c>
      <c r="K30" t="s">
        <v>407</v>
      </c>
      <c r="L30" t="s">
        <v>408</v>
      </c>
      <c r="M30" t="s">
        <v>404</v>
      </c>
      <c r="N30" t="s">
        <v>409</v>
      </c>
      <c r="O30" t="s">
        <v>405</v>
      </c>
      <c r="P30" t="s">
        <v>408</v>
      </c>
      <c r="Q30" t="s">
        <v>404</v>
      </c>
      <c r="R30" t="s">
        <v>404</v>
      </c>
      <c r="S30" t="s">
        <v>402</v>
      </c>
      <c r="T30" t="s">
        <v>402</v>
      </c>
      <c r="U30" t="s">
        <v>402</v>
      </c>
      <c r="V30" t="s">
        <v>409</v>
      </c>
      <c r="W30" t="s">
        <v>402</v>
      </c>
      <c r="X30" t="s">
        <v>406</v>
      </c>
      <c r="Y30" t="s">
        <v>407</v>
      </c>
      <c r="Z30" t="s">
        <v>410</v>
      </c>
      <c r="AA30" t="s">
        <v>406</v>
      </c>
    </row>
    <row r="31" spans="1:27">
      <c r="A31" t="s">
        <v>210</v>
      </c>
    </row>
    <row r="32" spans="1:27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曇/雨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晴/曇</v>
      </c>
      <c r="E37" s="2" t="str">
        <f t="shared" si="0"/>
        <v>雨/曇</v>
      </c>
      <c r="F37" s="2" t="str">
        <f t="shared" si="0"/>
        <v>晴</v>
      </c>
      <c r="G37" s="2" t="str">
        <f t="shared" si="0"/>
        <v>晴</v>
      </c>
      <c r="H37" s="2" t="str">
        <f t="shared" si="0"/>
        <v>晴/曇</v>
      </c>
      <c r="I37" s="2" t="str">
        <f t="shared" si="0"/>
        <v>曇|晴</v>
      </c>
      <c r="J37" s="2" t="str">
        <f t="shared" si="0"/>
        <v>曇</v>
      </c>
      <c r="K37" s="2" t="str">
        <f t="shared" si="0"/>
        <v>曇|雨</v>
      </c>
      <c r="L37" s="2" t="str">
        <f t="shared" si="0"/>
        <v>雨</v>
      </c>
      <c r="M37" s="2" t="str">
        <f t="shared" si="0"/>
        <v>雨/曇</v>
      </c>
      <c r="N37" s="2" t="str">
        <f t="shared" si="0"/>
        <v>晴|曇</v>
      </c>
      <c r="O37" s="2" t="str">
        <f t="shared" si="0"/>
        <v>曇|晴</v>
      </c>
      <c r="P37" s="2" t="str">
        <f t="shared" si="0"/>
        <v>雨</v>
      </c>
      <c r="Q37" s="2" t="str">
        <f t="shared" si="0"/>
        <v>雨/曇</v>
      </c>
      <c r="R37" s="2" t="str">
        <f t="shared" si="0"/>
        <v>雨/曇</v>
      </c>
      <c r="S37" s="2" t="str">
        <f t="shared" si="0"/>
        <v>晴</v>
      </c>
      <c r="T37" s="2" t="str">
        <f t="shared" si="0"/>
        <v>晴</v>
      </c>
      <c r="U37" s="2" t="str">
        <f t="shared" si="0"/>
        <v>晴</v>
      </c>
      <c r="V37" s="2" t="str">
        <f t="shared" si="0"/>
        <v>晴|曇</v>
      </c>
      <c r="W37" s="2" t="str">
        <f t="shared" si="0"/>
        <v>晴</v>
      </c>
      <c r="X37" s="2" t="str">
        <f t="shared" si="0"/>
        <v>曇</v>
      </c>
      <c r="Y37" s="2" t="str">
        <f t="shared" si="0"/>
        <v>曇|雨</v>
      </c>
      <c r="Z37" s="2" t="str">
        <f t="shared" si="0"/>
        <v>雨|曇</v>
      </c>
      <c r="AA37" s="2" t="str">
        <f t="shared" si="0"/>
        <v>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0"/>
      <c r="C41" s="2">
        <f>IF(C37="","",VLOOKUP(C37,変換!$B$31:$C$58,2,FALSE))</f>
        <v>1</v>
      </c>
      <c r="D41" s="2">
        <f>IF(D37="","",VLOOKUP(D37,変換!$B$31:$C$58,2,FALSE))</f>
        <v>5</v>
      </c>
      <c r="E41" s="2">
        <f>IF(E37="","",VLOOKUP(E37,変換!$B$31:$C$58,2,FALSE))</f>
        <v>12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5</v>
      </c>
      <c r="I41" s="2">
        <f>IF(I37="","",VLOOKUP(I37,変換!$B$31:$C$58,2,FALSE))</f>
        <v>20</v>
      </c>
      <c r="J41" s="2">
        <f>IF(J37="","",VLOOKUP(J37,変換!$B$31:$C$58,2,FALSE))</f>
        <v>2</v>
      </c>
      <c r="K41" s="2">
        <f>IF(K37="","",VLOOKUP(K37,変換!$B$31:$C$58,2,FALSE))</f>
        <v>21</v>
      </c>
      <c r="L41" s="2">
        <f>IF(L37="","",VLOOKUP(L37,変換!$B$31:$C$58,2,FALSE))</f>
        <v>3</v>
      </c>
      <c r="M41" s="2">
        <f>IF(M37="","",VLOOKUP(M37,変換!$B$31:$C$58,2,FALSE))</f>
        <v>12</v>
      </c>
      <c r="N41" s="2">
        <f>IF(N37="","",VLOOKUP(N37,変換!$B$31:$C$58,2,FALSE))</f>
        <v>17</v>
      </c>
      <c r="O41" s="2">
        <f>IF(O37="","",VLOOKUP(O37,変換!$B$31:$C$58,2,FALSE))</f>
        <v>20</v>
      </c>
      <c r="P41" s="2">
        <f>IF(P37="","",VLOOKUP(P37,変換!$B$31:$C$58,2,FALSE))</f>
        <v>3</v>
      </c>
      <c r="Q41" s="2">
        <f>IF(Q37="","",VLOOKUP(Q37,変換!$B$31:$C$58,2,FALSE))</f>
        <v>12</v>
      </c>
      <c r="R41" s="2">
        <f>IF(R37="","",VLOOKUP(R37,変換!$B$31:$C$58,2,FALSE))</f>
        <v>12</v>
      </c>
      <c r="S41" s="2">
        <f>IF(S37="","",VLOOKUP(S37,変換!$B$31:$C$58,2,FALSE))</f>
        <v>1</v>
      </c>
      <c r="T41" s="2">
        <f>IF(T37="","",VLOOKUP(T37,変換!$B$31:$C$58,2,FALSE))</f>
        <v>1</v>
      </c>
      <c r="U41" s="2">
        <f>IF(U37="","",VLOOKUP(U37,変換!$B$31:$C$58,2,FALSE))</f>
        <v>1</v>
      </c>
      <c r="V41" s="2">
        <f>IF(V37="","",VLOOKUP(V37,変換!$B$31:$C$58,2,FALSE))</f>
        <v>17</v>
      </c>
      <c r="W41" s="2">
        <f>IF(W37="","",VLOOKUP(W37,変換!$B$31:$C$58,2,FALSE))</f>
        <v>1</v>
      </c>
      <c r="X41" s="2">
        <f>IF(X37="","",VLOOKUP(X37,変換!$B$31:$C$58,2,FALSE))</f>
        <v>2</v>
      </c>
      <c r="Y41" s="2">
        <f>IF(Y37="","",VLOOKUP(Y37,変換!$B$31:$C$58,2,FALSE))</f>
        <v>21</v>
      </c>
      <c r="Z41" s="2">
        <f>IF(Z37="","",VLOOKUP(Z37,変換!$B$31:$C$58,2,FALSE))</f>
        <v>24</v>
      </c>
      <c r="AA41" s="2">
        <f>IF(AA37="","",VLOOKUP(AA37,変換!$B$31:$C$58,2,FALSE))</f>
        <v>2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5" t="s">
        <v>369</v>
      </c>
      <c r="B30" s="265"/>
      <c r="C30" s="265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堤　成美</cp:lastModifiedBy>
  <cp:lastPrinted>2021-04-27T10:02:31Z</cp:lastPrinted>
  <dcterms:created xsi:type="dcterms:W3CDTF">2020-11-06T01:25:08Z</dcterms:created>
  <dcterms:modified xsi:type="dcterms:W3CDTF">2025-07-30T05:19:30Z</dcterms:modified>
</cp:coreProperties>
</file>