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1482\Desktop\HP\４足助地区\"/>
    </mc:Choice>
  </mc:AlternateContent>
  <xr:revisionPtr revIDLastSave="0" documentId="13_ncr:1_{103FA76E-5485-4CCA-990C-D1AEC39595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1" i="5" s="1"/>
  <c r="G9" i="5"/>
  <c r="G11" i="5" s="1"/>
  <c r="E9" i="5"/>
  <c r="E12" i="5" s="1"/>
  <c r="I12" i="5" l="1"/>
  <c r="K11" i="5"/>
  <c r="G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<sst xmlns="http://schemas.openxmlformats.org/spreadsheetml/2006/main" count="5551" uniqueCount="433">
  <si>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</si>
  <si>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</si>
  <si>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</si>
  <si>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</si>
  <si>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</si>
  <si>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</si>
  <si>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</si>
  <si>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</si>
  <si>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</si>
  <si>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</si>
  <si>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</si>
  <si>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</si>
  <si>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</si>
  <si>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</si>
  <si>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</si>
  <si>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</si>
  <si>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</si>
  <si>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</si>
  <si>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</si>
  <si>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</si>
  <si>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</si>
  <si>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</si>
  <si>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</si>
  <si>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</si>
  <si>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</si>
  <si>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</si>
  <si>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</si>
  <si>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</si>
  <si>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</si>
  <si>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</si>
  <si>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</si>
  <si>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</si>
  <si>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</si>
  <si>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</si>
  <si>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</si>
  <si>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</si>
  <si>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</si>
  <si>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</si>
  <si>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</si>
  <si>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</si>
  <si>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</si>
  <si>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</si>
  <si>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</si>
  <si>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</si>
  <si>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</si>
  <si>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</si>
  <si>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</si>
  <si>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</si>
  <si>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</si>
  <si>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</si>
  <si>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</si>
  <si>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</si>
  <si>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</si>
  <si>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</si>
  <si>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</si>
  <si>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</si>
  <si>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</si>
  <si>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</si>
  <si>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</si>
  <si>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</si>
  <si>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</si>
  <si>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</si>
  <si>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</si>
  <si>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</si>
  <si>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</si>
  <si>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</si>
  <si>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</si>
  <si>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</si>
  <si>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</si>
  <si>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</si>
  <si>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</si>
  <si>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</si>
  <si>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</si>
  <si>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</si>
  <si>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</si>
  <si>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</si>
  <si>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</si>
  <si>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</si>
  <si>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</si>
  <si>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</si>
  <si>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</si>
  <si>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</si>
  <si>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</si>
  <si>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</si>
  <si>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</si>
  <si>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</si>
  <si>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</si>
  <si>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</si>
  <si>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</si>
  <si>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</si>
  <si>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</si>
  <si>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</si>
  <si>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</si>
  <si>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</si>
  <si>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</si>
  <si>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</si>
  <si>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</si>
  <si>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</si>
  <si>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</si>
  <si>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</si>
  <si>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</si>
  <si>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</si>
  <si>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</si>
  <si>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</si>
  <si>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</si>
  <si>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</si>
  <si>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</si>
  <si>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</si>
  <si>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</si>
  <si>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</si>
  <si>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</si>
  <si>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</si>
  <si>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</si>
  <si>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</si>
  <si>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</si>
  <si>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</si>
  <si>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</si>
  <si>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</si>
  <si>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</si>
  <si>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</si>
  <si>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</si>
  <si>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</si>
  <si>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</si>
  <si>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</si>
  <si>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</si>
  <si>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</si>
  <si>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</si>
  <si>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</si>
  <si>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</si>
  <si>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</si>
  <si>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</si>
  <si>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</si>
  <si>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</si>
  <si>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</si>
  <si>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</si>
  <si>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</si>
  <si>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</si>
  <si>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</si>
  <si>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</si>
  <si>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</si>
  <si>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</si>
  <si>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</si>
  <si>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</si>
  <si>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</si>
  <si>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</si>
  <si>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</si>
  <si>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</si>
  <si>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</si>
  <si>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</si>
  <si>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</si>
  <si>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</si>
  <si>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</si>
  <si>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</si>
  <si>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</si>
  <si>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</si>
  <si>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</si>
  <si>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</si>
  <si>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</si>
  <si>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</si>
  <si>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</si>
  <si>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</si>
  <si>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</si>
  <si>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</si>
  <si>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</si>
  <si>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</si>
  <si>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</si>
  <si>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</si>
  <si>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</si>
  <si>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</si>
  <si>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</si>
  <si>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</si>
  <si>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</si>
  <si>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</si>
  <si>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</si>
  <si>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</si>
  <si>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</si>
  <si>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</si>
  <si>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</si>
  <si>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</si>
  <si>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</si>
  <si>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</si>
  <si>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</si>
  <si>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</si>
  <si>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</si>
  <si>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</si>
  <si>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</si>
  <si>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</si>
  <si>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</si>
  <si>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</si>
  <si>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</si>
  <si>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</si>
  <si>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</si>
  <si>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</si>
  <si>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</si>
  <si>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</si>
  <si>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</si>
  <si>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</si>
  <si>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</si>
  <si>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</si>
  <si>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</si>
  <si>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</si>
  <si>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</si>
  <si>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</si>
  <si>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</si>
  <si>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</si>
  <si>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</si>
  <si>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</si>
  <si>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</si>
  <si>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</si>
  <si>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</si>
  <si>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</si>
  <si>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</si>
  <si>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</si>
  <si>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</si>
  <si>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</si>
  <si>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</si>
  <si>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</si>
  <si>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</si>
  <si>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</si>
  <si>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</si>
  <si>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</si>
  <si>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</si>
  <si>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</si>
  <si>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</si>
  <si>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</si>
  <si>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</si>
  <si>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</si>
  <si>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</si>
  <si>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</si>
  <si>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</si>
  <si>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</si>
  <si>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</si>
  <si>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</si>
  <si>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</si>
  <si>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</si>
  <si>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</si>
  <si>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</si>
  <si>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</si>
  <si>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</si>
  <si>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</si>
  <si>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</si>
  <si>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</si>
  <si>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</si>
  <si>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</si>
  <si>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</si>
  <si>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</si>
  <si>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</si>
  <si>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</si>
  <si>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</si>
  <si>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</si>
  <si>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</si>
  <si>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</si>
  <si>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</si>
  <si>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</si>
  <si>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</si>
  <si>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</si>
  <si>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</si>
  <si>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</si>
  <si>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</si>
  <si>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</si>
  <si>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</si>
  <si>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</si>
  <si>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</si>
  <si>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</si>
  <si>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</si>
  <si>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</si>
  <si>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</si>
  <si>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</si>
  <si>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</si>
  <si>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</si>
  <si>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</si>
  <si>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</si>
  <si>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</si>
  <si>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</si>
  <si>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</si>
  <si>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</si>
  <si>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</si>
  <si>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</si>
  <si>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</si>
  <si>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</si>
  <si>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</si>
  <si>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</si>
  <si>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</si>
  <si>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</si>
  <si>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</si>
  <si>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</si>
  <si>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</si>
  <si>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</si>
  <si>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</si>
  <si>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</si>
  <si>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</si>
  <si>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</si>
  <si>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</si>
  <si>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</si>
  <si>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</si>
  <si>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</si>
  <si>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</si>
  <si>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</si>
  <si>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</si>
  <si>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</si>
  <si>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</si>
  <si>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</si>
  <si>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</si>
  <si>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</si>
  <si>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</si>
  <si>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</si>
  <si>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</si>
  <si>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</si>
  <si>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</si>
  <si>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</si>
  <si>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</si>
  <si>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</si>
  <si>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</si>
  <si>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</si>
  <si>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</si>
  <si>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</si>
  <si>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</si>
  <si>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</si>
  <si>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</si>
  <si>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</si>
  <si>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</si>
  <si>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</si>
  <si>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</si>
  <si>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</si>
  <si>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</si>
  <si>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</si>
  <si>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</si>
  <si>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</si>
  <si>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</si>
  <si>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</si>
  <si>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</si>
  <si>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</si>
  <si>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</si>
  <si>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</si>
  <si>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</si>
  <si>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</si>
  <si>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</si>
  <si>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</si>
  <si>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</si>
  <si>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</si>
  <si>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</si>
  <si>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</si>
  <si>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</si>
  <si>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</si>
  <si>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</si>
  <si>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</si>
  <si>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</si>
  <si>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</si>
  <si>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</si>
  <si>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</si>
  <si>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</si>
  <si>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</si>
  <si>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</si>
  <si>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</si>
  <si>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</si>
  <si>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</si>
  <si>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</si>
  <si>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</si>
  <si>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</si>
  <si>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</si>
  <si>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</si>
  <si>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</si>
  <si>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</si>
  <si>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</si>
  <si>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</si>
  <si>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</si>
  <si>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</si>
  <si>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</si>
  <si>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</si>
  <si>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</si>
  <si>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</si>
  <si>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</si>
  <si>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</si>
  <si>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</si>
  <si>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</si>
  <si>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</si>
  <si>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</si>
  <si>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</si>
  <si>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</si>
  <si>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</si>
  <si>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</si>
  <si>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</si>
  <si>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</si>
  <si>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</si>
  <si>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</si>
  <si>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</si>
  <si>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</si>
  <si>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</si>
  <si>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</si>
  <si>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</si>
  <si>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</si>
  <si>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</si>
  <si>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</si>
  <si>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</si>
  <si>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</si>
  <si>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</si>
  <si>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</si>
  <si>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</si>
  <si>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</si>
  <si>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</si>
  <si>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</si>
  <si>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</si>
  <si>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曇|晴</t>
  </si>
  <si>
    <t>晴</t>
  </si>
  <si>
    <t>曇</t>
  </si>
  <si>
    <t>晴|曇</t>
  </si>
  <si>
    <t>晴/雨</t>
  </si>
  <si>
    <t>雨/晴</t>
  </si>
  <si>
    <t>曇|雨</t>
  </si>
  <si>
    <t>雨/曇</t>
  </si>
  <si>
    <t>晴/曇</t>
  </si>
  <si>
    <t>晴/雪</t>
  </si>
  <si>
    <t>2023/12/06</t>
  </si>
  <si>
    <t>2023/12/13</t>
  </si>
  <si>
    <t>09:55</t>
  </si>
  <si>
    <t>10:21</t>
  </si>
  <si>
    <t>10:37</t>
  </si>
  <si>
    <t>09:33</t>
  </si>
  <si>
    <t>09:16</t>
  </si>
  <si>
    <t>10:34</t>
  </si>
  <si>
    <t>09:10</t>
  </si>
  <si>
    <t>10:16</t>
  </si>
  <si>
    <t>09:43</t>
  </si>
  <si>
    <t>09:06</t>
  </si>
  <si>
    <t>10:29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</si>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</sst>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7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H2" sqref="H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" width="9.875" style="32" hidden="1" customWidth="1"/>
    <col min="17" max="33" width="5.625" style="31" hidden="1" customWidth="1"/>
    <col min="34" max="34" width="11.625" style="33" hidden="1" customWidth="1"/>
    <col min="35" max="35" width="3.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.25">
      <c r="A2" s="234">
        <v>45170</v>
      </c>
      <c r="B2" s="234"/>
      <c r="C2" s="235">
        <v>45261</v>
      </c>
      <c r="D2" s="235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9.9499999999999993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" customHeight="1">
      <c r="A4" s="35"/>
      <c r="B4" s="36"/>
      <c r="C4" s="37" t="s">
        <v>87</v>
      </c>
      <c r="D4" s="236" t="s">
        <v>350</v>
      </c>
      <c r="E4" s="228" t="s">
        <v>354</v>
      </c>
      <c r="F4" s="226" t="s">
        <v>356</v>
      </c>
      <c r="G4" s="222" t="s">
        <v>359</v>
      </c>
      <c r="H4" s="216" t="s">
        <v>362</v>
      </c>
      <c r="I4" s="222" t="s">
        <v>379</v>
      </c>
      <c r="J4" s="222" t="s">
        <v>384</v>
      </c>
      <c r="K4" s="216" t="s">
        <v>387</v>
      </c>
      <c r="L4" s="222" t="s">
        <v>390</v>
      </c>
      <c r="M4" s="208" t="s">
        <v>395</v>
      </c>
      <c r="N4" s="210" t="s">
        <v>396</v>
      </c>
      <c r="O4" s="232"/>
      <c r="P4" s="20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" customHeight="1">
      <c r="A5" s="38"/>
      <c r="B5" s="39"/>
      <c r="C5" s="40"/>
      <c r="D5" s="237"/>
      <c r="E5" s="229"/>
      <c r="F5" s="227"/>
      <c r="G5" s="223"/>
      <c r="H5" s="217"/>
      <c r="I5" s="223"/>
      <c r="J5" s="223"/>
      <c r="K5" s="217"/>
      <c r="L5" s="223"/>
      <c r="M5" s="209"/>
      <c r="N5" s="211"/>
      <c r="O5" s="233"/>
      <c r="P5" s="203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" customHeight="1">
      <c r="A6" s="38"/>
      <c r="B6" s="41"/>
      <c r="C6" s="42" t="s">
        <v>88</v>
      </c>
      <c r="D6" s="242" t="s">
        <v>349</v>
      </c>
      <c r="E6" s="224" t="s">
        <v>353</v>
      </c>
      <c r="F6" s="240" t="s">
        <v>357</v>
      </c>
      <c r="G6" s="238" t="s">
        <v>360</v>
      </c>
      <c r="H6" s="240" t="s">
        <v>363</v>
      </c>
      <c r="I6" s="238" t="s">
        <v>380</v>
      </c>
      <c r="J6" s="238" t="s">
        <v>386</v>
      </c>
      <c r="K6" s="220" t="s">
        <v>389</v>
      </c>
      <c r="L6" s="218" t="s">
        <v>400</v>
      </c>
      <c r="M6" s="212" t="s">
        <v>399</v>
      </c>
      <c r="N6" s="214" t="s">
        <v>398</v>
      </c>
      <c r="O6" s="204"/>
      <c r="P6" s="206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" customHeight="1" thickBot="1">
      <c r="A7" s="45" t="s">
        <v>85</v>
      </c>
      <c r="B7" s="46" t="s">
        <v>86</v>
      </c>
      <c r="C7" s="47"/>
      <c r="D7" s="243"/>
      <c r="E7" s="225"/>
      <c r="F7" s="241"/>
      <c r="G7" s="239"/>
      <c r="H7" s="241"/>
      <c r="I7" s="239"/>
      <c r="J7" s="239"/>
      <c r="K7" s="221"/>
      <c r="L7" s="219"/>
      <c r="M7" s="213"/>
      <c r="N7" s="215"/>
      <c r="O7" s="205"/>
      <c r="P7" s="207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412</v>
      </c>
      <c r="J9" s="152" t="s">
        <v>412</v>
      </c>
      <c r="K9" s="152" t="s">
        <v>412</v>
      </c>
      <c r="L9" s="152" t="s">
        <v>412</v>
      </c>
      <c r="M9" s="177" t="s">
        <v>413</v>
      </c>
      <c r="N9" s="191" t="s">
        <v>413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8" t="s">
        <v>419</v>
      </c>
      <c r="J10" s="68" t="s">
        <v>420</v>
      </c>
      <c r="K10" s="68" t="s">
        <v>421</v>
      </c>
      <c r="L10" s="68" t="s">
        <v>422</v>
      </c>
      <c r="M10" s="115" t="s">
        <v>423</v>
      </c>
      <c r="N10" s="155" t="s">
        <v>424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404</v>
      </c>
      <c r="E11" s="68" t="s">
        <v>404</v>
      </c>
      <c r="F11" s="68" t="s">
        <v>404</v>
      </c>
      <c r="G11" s="68" t="s">
        <v>404</v>
      </c>
      <c r="H11" s="68" t="s">
        <v>404</v>
      </c>
      <c r="I11" s="68" t="s">
        <v>404</v>
      </c>
      <c r="J11" s="68" t="s">
        <v>404</v>
      </c>
      <c r="K11" s="68" t="s">
        <v>404</v>
      </c>
      <c r="L11" s="68" t="s">
        <v>404</v>
      </c>
      <c r="M11" s="115" t="s">
        <v>407</v>
      </c>
      <c r="N11" s="155" t="s">
        <v>407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403</v>
      </c>
      <c r="E12" s="68" t="s">
        <v>403</v>
      </c>
      <c r="F12" s="68" t="s">
        <v>403</v>
      </c>
      <c r="G12" s="68" t="s">
        <v>403</v>
      </c>
      <c r="H12" s="68" t="s">
        <v>403</v>
      </c>
      <c r="I12" s="68" t="s">
        <v>403</v>
      </c>
      <c r="J12" s="68" t="s">
        <v>403</v>
      </c>
      <c r="K12" s="68" t="s">
        <v>403</v>
      </c>
      <c r="L12" s="68" t="s">
        <v>403</v>
      </c>
      <c r="M12" s="115" t="s">
        <v>403</v>
      </c>
      <c r="N12" s="155" t="s">
        <v>403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4.3</v>
      </c>
      <c r="E13" s="70">
        <v>8.1999999999999993</v>
      </c>
      <c r="F13" s="70">
        <v>8.1999999999999993</v>
      </c>
      <c r="G13" s="70">
        <v>5.8</v>
      </c>
      <c r="H13" s="70">
        <v>5</v>
      </c>
      <c r="I13" s="70">
        <v>8</v>
      </c>
      <c r="J13" s="70">
        <v>8</v>
      </c>
      <c r="K13" s="70">
        <v>6.9</v>
      </c>
      <c r="L13" s="70">
        <v>9.1</v>
      </c>
      <c r="M13" s="178">
        <v>5.4</v>
      </c>
      <c r="N13" s="126">
        <v>9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5.7</v>
      </c>
      <c r="E14" s="77">
        <v>11.4</v>
      </c>
      <c r="F14" s="77">
        <v>12.9</v>
      </c>
      <c r="G14" s="77">
        <v>9.8000000000000007</v>
      </c>
      <c r="H14" s="77">
        <v>13.1</v>
      </c>
      <c r="I14" s="77">
        <v>4.8</v>
      </c>
      <c r="J14" s="77">
        <v>14.5</v>
      </c>
      <c r="K14" s="77">
        <v>6.2</v>
      </c>
      <c r="L14" s="77">
        <v>10.3</v>
      </c>
      <c r="M14" s="179">
        <v>13.3</v>
      </c>
      <c r="N14" s="156">
        <v>13.6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425</v>
      </c>
      <c r="E24" s="96" t="s">
        <v>425</v>
      </c>
      <c r="F24" s="96" t="s">
        <v>425</v>
      </c>
      <c r="G24" s="96" t="s">
        <v>425</v>
      </c>
      <c r="H24" s="96" t="s">
        <v>425</v>
      </c>
      <c r="I24" s="96" t="s">
        <v>425</v>
      </c>
      <c r="J24" s="96" t="s">
        <v>425</v>
      </c>
      <c r="K24" s="96" t="s">
        <v>425</v>
      </c>
      <c r="L24" s="96" t="s">
        <v>425</v>
      </c>
      <c r="M24" s="183" t="s">
        <v>425</v>
      </c>
      <c r="N24" s="195" t="s">
        <v>425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3" t="s">
        <v>401</v>
      </c>
      <c r="N25" s="195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0.15</v>
      </c>
      <c r="E26" s="98">
        <v>0.15</v>
      </c>
      <c r="F26" s="98">
        <v>0.14000000000000001</v>
      </c>
      <c r="G26" s="98">
        <v>0.11</v>
      </c>
      <c r="H26" s="98">
        <v>0.11</v>
      </c>
      <c r="I26" s="98">
        <v>0.17</v>
      </c>
      <c r="J26" s="98">
        <v>0.15</v>
      </c>
      <c r="K26" s="98">
        <v>0.13</v>
      </c>
      <c r="L26" s="98">
        <v>0.13</v>
      </c>
      <c r="M26" s="184">
        <v>0.24</v>
      </c>
      <c r="N26" s="196">
        <v>0.55000000000000004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426</v>
      </c>
      <c r="E27" s="98" t="s">
        <v>426</v>
      </c>
      <c r="F27" s="98" t="s">
        <v>426</v>
      </c>
      <c r="G27" s="98">
        <v>0.05</v>
      </c>
      <c r="H27" s="98" t="s">
        <v>426</v>
      </c>
      <c r="I27" s="98" t="s">
        <v>426</v>
      </c>
      <c r="J27" s="98" t="s">
        <v>426</v>
      </c>
      <c r="K27" s="98" t="s">
        <v>426</v>
      </c>
      <c r="L27" s="98" t="s">
        <v>426</v>
      </c>
      <c r="M27" s="184" t="s">
        <v>426</v>
      </c>
      <c r="N27" s="196">
        <v>7.0000000000000007E-2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427</v>
      </c>
      <c r="E29" s="92" t="s">
        <v>427</v>
      </c>
      <c r="F29" s="92" t="s">
        <v>427</v>
      </c>
      <c r="G29" s="92" t="s">
        <v>427</v>
      </c>
      <c r="H29" s="92" t="s">
        <v>427</v>
      </c>
      <c r="I29" s="92" t="s">
        <v>427</v>
      </c>
      <c r="J29" s="92" t="s">
        <v>427</v>
      </c>
      <c r="K29" s="92" t="s">
        <v>427</v>
      </c>
      <c r="L29" s="92" t="s">
        <v>427</v>
      </c>
      <c r="M29" s="181" t="s">
        <v>427</v>
      </c>
      <c r="N29" s="193" t="s">
        <v>427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428</v>
      </c>
      <c r="E30" s="96" t="s">
        <v>428</v>
      </c>
      <c r="F30" s="96" t="s">
        <v>428</v>
      </c>
      <c r="G30" s="96" t="s">
        <v>428</v>
      </c>
      <c r="H30" s="96" t="s">
        <v>428</v>
      </c>
      <c r="I30" s="96" t="s">
        <v>428</v>
      </c>
      <c r="J30" s="96" t="s">
        <v>428</v>
      </c>
      <c r="K30" s="96" t="s">
        <v>428</v>
      </c>
      <c r="L30" s="96" t="s">
        <v>428</v>
      </c>
      <c r="M30" s="183" t="s">
        <v>428</v>
      </c>
      <c r="N30" s="195" t="s">
        <v>428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425</v>
      </c>
      <c r="E31" s="96" t="s">
        <v>425</v>
      </c>
      <c r="F31" s="96" t="s">
        <v>425</v>
      </c>
      <c r="G31" s="96" t="s">
        <v>425</v>
      </c>
      <c r="H31" s="96" t="s">
        <v>425</v>
      </c>
      <c r="I31" s="96" t="s">
        <v>425</v>
      </c>
      <c r="J31" s="96" t="s">
        <v>425</v>
      </c>
      <c r="K31" s="96" t="s">
        <v>425</v>
      </c>
      <c r="L31" s="96" t="s">
        <v>425</v>
      </c>
      <c r="M31" s="183" t="s">
        <v>425</v>
      </c>
      <c r="N31" s="195" t="s">
        <v>425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428</v>
      </c>
      <c r="E32" s="96" t="s">
        <v>428</v>
      </c>
      <c r="F32" s="96" t="s">
        <v>428</v>
      </c>
      <c r="G32" s="96" t="s">
        <v>428</v>
      </c>
      <c r="H32" s="96" t="s">
        <v>428</v>
      </c>
      <c r="I32" s="96" t="s">
        <v>428</v>
      </c>
      <c r="J32" s="96" t="s">
        <v>428</v>
      </c>
      <c r="K32" s="96" t="s">
        <v>428</v>
      </c>
      <c r="L32" s="96" t="s">
        <v>428</v>
      </c>
      <c r="M32" s="183" t="s">
        <v>428</v>
      </c>
      <c r="N32" s="195" t="s">
        <v>428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428</v>
      </c>
      <c r="E33" s="96" t="s">
        <v>428</v>
      </c>
      <c r="F33" s="96" t="s">
        <v>428</v>
      </c>
      <c r="G33" s="96" t="s">
        <v>428</v>
      </c>
      <c r="H33" s="96" t="s">
        <v>428</v>
      </c>
      <c r="I33" s="96" t="s">
        <v>428</v>
      </c>
      <c r="J33" s="96" t="s">
        <v>428</v>
      </c>
      <c r="K33" s="96" t="s">
        <v>428</v>
      </c>
      <c r="L33" s="96" t="s">
        <v>428</v>
      </c>
      <c r="M33" s="183" t="s">
        <v>428</v>
      </c>
      <c r="N33" s="195" t="s">
        <v>428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428</v>
      </c>
      <c r="E34" s="96" t="s">
        <v>428</v>
      </c>
      <c r="F34" s="96" t="s">
        <v>428</v>
      </c>
      <c r="G34" s="96" t="s">
        <v>428</v>
      </c>
      <c r="H34" s="96" t="s">
        <v>428</v>
      </c>
      <c r="I34" s="96" t="s">
        <v>428</v>
      </c>
      <c r="J34" s="96" t="s">
        <v>428</v>
      </c>
      <c r="K34" s="96" t="s">
        <v>428</v>
      </c>
      <c r="L34" s="96" t="s">
        <v>428</v>
      </c>
      <c r="M34" s="183" t="s">
        <v>428</v>
      </c>
      <c r="N34" s="195" t="s">
        <v>428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428</v>
      </c>
      <c r="E35" s="96" t="s">
        <v>428</v>
      </c>
      <c r="F35" s="96" t="s">
        <v>428</v>
      </c>
      <c r="G35" s="96" t="s">
        <v>428</v>
      </c>
      <c r="H35" s="96" t="s">
        <v>428</v>
      </c>
      <c r="I35" s="96" t="s">
        <v>428</v>
      </c>
      <c r="J35" s="96" t="s">
        <v>428</v>
      </c>
      <c r="K35" s="96" t="s">
        <v>428</v>
      </c>
      <c r="L35" s="96" t="s">
        <v>428</v>
      </c>
      <c r="M35" s="183" t="s">
        <v>428</v>
      </c>
      <c r="N35" s="195" t="s">
        <v>428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" customHeight="1">
      <c r="A36" s="87">
        <v>21</v>
      </c>
      <c r="B36" s="64" t="s">
        <v>17</v>
      </c>
      <c r="C36" s="90" t="s">
        <v>78</v>
      </c>
      <c r="D36" s="98" t="s">
        <v>426</v>
      </c>
      <c r="E36" s="98" t="s">
        <v>426</v>
      </c>
      <c r="F36" s="98" t="s">
        <v>426</v>
      </c>
      <c r="G36" s="98" t="s">
        <v>426</v>
      </c>
      <c r="H36" s="98" t="s">
        <v>426</v>
      </c>
      <c r="I36" s="98" t="s">
        <v>426</v>
      </c>
      <c r="J36" s="98" t="s">
        <v>426</v>
      </c>
      <c r="K36" s="98" t="s">
        <v>426</v>
      </c>
      <c r="L36" s="98" t="s">
        <v>426</v>
      </c>
      <c r="M36" s="184">
        <v>0.09</v>
      </c>
      <c r="N36" s="196" t="s">
        <v>426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 t="s">
        <v>401</v>
      </c>
      <c r="K37" s="96" t="s">
        <v>401</v>
      </c>
      <c r="L37" s="96" t="s">
        <v>401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428</v>
      </c>
      <c r="E38" s="96">
        <v>1E-3</v>
      </c>
      <c r="F38" s="96">
        <v>2E-3</v>
      </c>
      <c r="G38" s="96">
        <v>3.0000000000000001E-3</v>
      </c>
      <c r="H38" s="96">
        <v>7.0000000000000001E-3</v>
      </c>
      <c r="I38" s="96">
        <v>2E-3</v>
      </c>
      <c r="J38" s="96">
        <v>0.01</v>
      </c>
      <c r="K38" s="96">
        <v>2E-3</v>
      </c>
      <c r="L38" s="96">
        <v>3.0000000000000001E-3</v>
      </c>
      <c r="M38" s="183">
        <v>6.0000000000000001E-3</v>
      </c>
      <c r="N38" s="195">
        <v>7.0000000000000001E-3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" customHeight="1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 t="s">
        <v>401</v>
      </c>
      <c r="G39" s="96" t="s">
        <v>401</v>
      </c>
      <c r="H39" s="96" t="s">
        <v>401</v>
      </c>
      <c r="I39" s="96" t="s">
        <v>401</v>
      </c>
      <c r="J39" s="96" t="s">
        <v>401</v>
      </c>
      <c r="K39" s="96" t="s">
        <v>401</v>
      </c>
      <c r="L39" s="96" t="s">
        <v>401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428</v>
      </c>
      <c r="E40" s="96" t="s">
        <v>428</v>
      </c>
      <c r="F40" s="96" t="s">
        <v>428</v>
      </c>
      <c r="G40" s="96" t="s">
        <v>428</v>
      </c>
      <c r="H40" s="96" t="s">
        <v>428</v>
      </c>
      <c r="I40" s="96" t="s">
        <v>428</v>
      </c>
      <c r="J40" s="96" t="s">
        <v>428</v>
      </c>
      <c r="K40" s="96" t="s">
        <v>428</v>
      </c>
      <c r="L40" s="96" t="s">
        <v>428</v>
      </c>
      <c r="M40" s="183" t="s">
        <v>428</v>
      </c>
      <c r="N40" s="195">
        <v>1E-3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3" t="s">
        <v>401</v>
      </c>
      <c r="N41" s="195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428</v>
      </c>
      <c r="E42" s="96">
        <v>2E-3</v>
      </c>
      <c r="F42" s="96">
        <v>3.0000000000000001E-3</v>
      </c>
      <c r="G42" s="96">
        <v>4.0000000000000001E-3</v>
      </c>
      <c r="H42" s="96">
        <v>8.9999999999999993E-3</v>
      </c>
      <c r="I42" s="96">
        <v>2E-3</v>
      </c>
      <c r="J42" s="96">
        <v>1.2999999999999999E-2</v>
      </c>
      <c r="K42" s="96">
        <v>3.0000000000000001E-3</v>
      </c>
      <c r="L42" s="96">
        <v>5.0000000000000001E-3</v>
      </c>
      <c r="M42" s="183">
        <v>8.0000000000000002E-3</v>
      </c>
      <c r="N42" s="195">
        <v>1.0999999999999999E-2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" customHeight="1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 t="s">
        <v>401</v>
      </c>
      <c r="H43" s="96" t="s">
        <v>401</v>
      </c>
      <c r="I43" s="96" t="s">
        <v>401</v>
      </c>
      <c r="J43" s="96" t="s">
        <v>401</v>
      </c>
      <c r="K43" s="96" t="s">
        <v>401</v>
      </c>
      <c r="L43" s="96" t="s">
        <v>401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428</v>
      </c>
      <c r="E44" s="96">
        <v>1E-3</v>
      </c>
      <c r="F44" s="96">
        <v>1E-3</v>
      </c>
      <c r="G44" s="96">
        <v>1E-3</v>
      </c>
      <c r="H44" s="96">
        <v>2E-3</v>
      </c>
      <c r="I44" s="96" t="s">
        <v>428</v>
      </c>
      <c r="J44" s="96">
        <v>3.0000000000000001E-3</v>
      </c>
      <c r="K44" s="96">
        <v>1E-3</v>
      </c>
      <c r="L44" s="96">
        <v>2E-3</v>
      </c>
      <c r="M44" s="183">
        <v>2E-3</v>
      </c>
      <c r="N44" s="195">
        <v>3.0000000000000001E-3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428</v>
      </c>
      <c r="E45" s="96" t="s">
        <v>428</v>
      </c>
      <c r="F45" s="96" t="s">
        <v>428</v>
      </c>
      <c r="G45" s="96" t="s">
        <v>428</v>
      </c>
      <c r="H45" s="96" t="s">
        <v>428</v>
      </c>
      <c r="I45" s="96" t="s">
        <v>428</v>
      </c>
      <c r="J45" s="96" t="s">
        <v>428</v>
      </c>
      <c r="K45" s="96" t="s">
        <v>428</v>
      </c>
      <c r="L45" s="96" t="s">
        <v>428</v>
      </c>
      <c r="M45" s="183" t="s">
        <v>428</v>
      </c>
      <c r="N45" s="195" t="s">
        <v>428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8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2.2000000000000002</v>
      </c>
      <c r="E53" s="70">
        <v>2.2000000000000002</v>
      </c>
      <c r="F53" s="70">
        <v>2.2000000000000002</v>
      </c>
      <c r="G53" s="70">
        <v>2.1</v>
      </c>
      <c r="H53" s="70">
        <v>2.1</v>
      </c>
      <c r="I53" s="70">
        <v>1.7</v>
      </c>
      <c r="J53" s="70">
        <v>1.9</v>
      </c>
      <c r="K53" s="70">
        <v>1.5</v>
      </c>
      <c r="L53" s="70">
        <v>1.6</v>
      </c>
      <c r="M53" s="178">
        <v>4.9000000000000004</v>
      </c>
      <c r="N53" s="126">
        <v>6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8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3" t="s">
        <v>401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0.7</v>
      </c>
      <c r="F61" s="70">
        <v>0.5</v>
      </c>
      <c r="G61" s="70">
        <v>0.5</v>
      </c>
      <c r="H61" s="70">
        <v>0.4</v>
      </c>
      <c r="I61" s="70">
        <v>0.7</v>
      </c>
      <c r="J61" s="70">
        <v>0.9</v>
      </c>
      <c r="K61" s="70">
        <v>0.3</v>
      </c>
      <c r="L61" s="70">
        <v>0.5</v>
      </c>
      <c r="M61" s="178">
        <v>0.4</v>
      </c>
      <c r="N61" s="126">
        <v>0.4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7.2</v>
      </c>
      <c r="G62" s="70">
        <v>7.3</v>
      </c>
      <c r="H62" s="70">
        <v>7.3</v>
      </c>
      <c r="I62" s="70">
        <v>7.3</v>
      </c>
      <c r="J62" s="70">
        <v>7.2</v>
      </c>
      <c r="K62" s="70">
        <v>7.3</v>
      </c>
      <c r="L62" s="70">
        <v>7</v>
      </c>
      <c r="M62" s="178">
        <v>7.1</v>
      </c>
      <c r="N62" s="126">
        <v>7.3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429</v>
      </c>
      <c r="K63" s="68" t="s">
        <v>429</v>
      </c>
      <c r="L63" s="68" t="s">
        <v>429</v>
      </c>
      <c r="M63" s="115" t="s">
        <v>429</v>
      </c>
      <c r="N63" s="155" t="s">
        <v>429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429</v>
      </c>
      <c r="K64" s="68" t="s">
        <v>429</v>
      </c>
      <c r="L64" s="68" t="s">
        <v>429</v>
      </c>
      <c r="M64" s="115" t="s">
        <v>429</v>
      </c>
      <c r="N64" s="155" t="s">
        <v>429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430</v>
      </c>
      <c r="E65" s="70" t="s">
        <v>430</v>
      </c>
      <c r="F65" s="70" t="s">
        <v>430</v>
      </c>
      <c r="G65" s="70">
        <v>0.6</v>
      </c>
      <c r="H65" s="70">
        <v>0.6</v>
      </c>
      <c r="I65" s="70" t="s">
        <v>430</v>
      </c>
      <c r="J65" s="70" t="s">
        <v>430</v>
      </c>
      <c r="K65" s="70" t="s">
        <v>430</v>
      </c>
      <c r="L65" s="70" t="s">
        <v>430</v>
      </c>
      <c r="M65" s="178" t="s">
        <v>430</v>
      </c>
      <c r="N65" s="126" t="s">
        <v>430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431</v>
      </c>
      <c r="K66" s="109" t="s">
        <v>431</v>
      </c>
      <c r="L66" s="109" t="s">
        <v>431</v>
      </c>
      <c r="M66" s="186" t="s">
        <v>431</v>
      </c>
      <c r="N66" s="198" t="s">
        <v>431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" customHeight="1" thickTop="1">
      <c r="A68" s="230">
        <v>45170</v>
      </c>
      <c r="B68" s="230"/>
      <c r="C68" s="231">
        <v>45261</v>
      </c>
      <c r="D68" s="231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427</v>
      </c>
      <c r="E73" s="92" t="s">
        <v>427</v>
      </c>
      <c r="F73" s="92" t="s">
        <v>427</v>
      </c>
      <c r="G73" s="92" t="s">
        <v>427</v>
      </c>
      <c r="H73" s="92" t="s">
        <v>427</v>
      </c>
      <c r="I73" s="92" t="s">
        <v>427</v>
      </c>
      <c r="J73" s="92" t="s">
        <v>427</v>
      </c>
      <c r="K73" s="92" t="s">
        <v>427</v>
      </c>
      <c r="L73" s="92" t="s">
        <v>427</v>
      </c>
      <c r="M73" s="181" t="s">
        <v>427</v>
      </c>
      <c r="N73" s="193" t="s">
        <v>427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428</v>
      </c>
      <c r="E74" s="96" t="s">
        <v>428</v>
      </c>
      <c r="F74" s="96" t="s">
        <v>428</v>
      </c>
      <c r="G74" s="96" t="s">
        <v>428</v>
      </c>
      <c r="H74" s="96" t="s">
        <v>428</v>
      </c>
      <c r="I74" s="96" t="s">
        <v>428</v>
      </c>
      <c r="J74" s="96" t="s">
        <v>428</v>
      </c>
      <c r="K74" s="96" t="s">
        <v>428</v>
      </c>
      <c r="L74" s="96" t="s">
        <v>428</v>
      </c>
      <c r="M74" s="183" t="s">
        <v>428</v>
      </c>
      <c r="N74" s="195" t="s">
        <v>428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432</v>
      </c>
      <c r="E75" s="96" t="s">
        <v>432</v>
      </c>
      <c r="F75" s="96" t="s">
        <v>432</v>
      </c>
      <c r="G75" s="96" t="s">
        <v>432</v>
      </c>
      <c r="H75" s="96" t="s">
        <v>432</v>
      </c>
      <c r="I75" s="96" t="s">
        <v>432</v>
      </c>
      <c r="J75" s="96" t="s">
        <v>432</v>
      </c>
      <c r="K75" s="96" t="s">
        <v>432</v>
      </c>
      <c r="L75" s="96" t="s">
        <v>432</v>
      </c>
      <c r="M75" s="183" t="s">
        <v>432</v>
      </c>
      <c r="N75" s="195" t="s">
        <v>432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0.8</v>
      </c>
      <c r="G81" s="70">
        <v>1</v>
      </c>
      <c r="H81" s="70">
        <v>0.6</v>
      </c>
      <c r="I81" s="70">
        <v>1</v>
      </c>
      <c r="J81" s="70">
        <v>0.5</v>
      </c>
      <c r="K81" s="70">
        <v>0.8</v>
      </c>
      <c r="L81" s="70">
        <v>0.5</v>
      </c>
      <c r="M81" s="178">
        <v>0.8</v>
      </c>
      <c r="N81" s="126">
        <v>0.5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8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428</v>
      </c>
      <c r="E85" s="96" t="s">
        <v>428</v>
      </c>
      <c r="F85" s="96" t="s">
        <v>428</v>
      </c>
      <c r="G85" s="96" t="s">
        <v>428</v>
      </c>
      <c r="H85" s="96" t="s">
        <v>428</v>
      </c>
      <c r="I85" s="96" t="s">
        <v>428</v>
      </c>
      <c r="J85" s="96" t="s">
        <v>428</v>
      </c>
      <c r="K85" s="96" t="s">
        <v>428</v>
      </c>
      <c r="L85" s="96" t="s">
        <v>428</v>
      </c>
      <c r="M85" s="183" t="s">
        <v>428</v>
      </c>
      <c r="N85" s="195" t="s">
        <v>428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428</v>
      </c>
      <c r="E86" s="96" t="s">
        <v>428</v>
      </c>
      <c r="F86" s="96" t="s">
        <v>428</v>
      </c>
      <c r="G86" s="96" t="s">
        <v>428</v>
      </c>
      <c r="H86" s="96" t="s">
        <v>428</v>
      </c>
      <c r="I86" s="96" t="s">
        <v>428</v>
      </c>
      <c r="J86" s="96" t="s">
        <v>428</v>
      </c>
      <c r="K86" s="96" t="s">
        <v>428</v>
      </c>
      <c r="L86" s="96" t="s">
        <v>428</v>
      </c>
      <c r="M86" s="183" t="s">
        <v>428</v>
      </c>
      <c r="N86" s="195" t="s">
        <v>428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" customHeight="1">
      <c r="A87" s="87">
        <v>18</v>
      </c>
      <c r="B87" s="124" t="s">
        <v>67</v>
      </c>
      <c r="C87" s="90" t="s">
        <v>78</v>
      </c>
      <c r="D87" s="70">
        <v>0.3</v>
      </c>
      <c r="E87" s="70">
        <v>0.3</v>
      </c>
      <c r="F87" s="70">
        <v>0.5</v>
      </c>
      <c r="G87" s="70">
        <v>1.1000000000000001</v>
      </c>
      <c r="H87" s="70">
        <v>1.1000000000000001</v>
      </c>
      <c r="I87" s="70">
        <v>1</v>
      </c>
      <c r="J87" s="70">
        <v>1</v>
      </c>
      <c r="K87" s="70">
        <v>0.7</v>
      </c>
      <c r="L87" s="70">
        <v>0.9</v>
      </c>
      <c r="M87" s="178">
        <v>0.7</v>
      </c>
      <c r="N87" s="126">
        <v>0.9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431</v>
      </c>
      <c r="K90" s="70" t="s">
        <v>431</v>
      </c>
      <c r="L90" s="70" t="s">
        <v>431</v>
      </c>
      <c r="M90" s="178" t="s">
        <v>431</v>
      </c>
      <c r="N90" s="126" t="s">
        <v>431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7.2</v>
      </c>
      <c r="G91" s="70">
        <v>7.3</v>
      </c>
      <c r="H91" s="70">
        <v>7.3</v>
      </c>
      <c r="I91" s="70">
        <v>7.3</v>
      </c>
      <c r="J91" s="70">
        <v>7.2</v>
      </c>
      <c r="K91" s="70">
        <v>7.3</v>
      </c>
      <c r="L91" s="70">
        <v>7</v>
      </c>
      <c r="M91" s="178">
        <v>7.1</v>
      </c>
      <c r="N91" s="126">
        <v>7.3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428</v>
      </c>
      <c r="E94" s="96" t="s">
        <v>428</v>
      </c>
      <c r="F94" s="96" t="s">
        <v>428</v>
      </c>
      <c r="G94" s="96" t="s">
        <v>428</v>
      </c>
      <c r="H94" s="96" t="s">
        <v>428</v>
      </c>
      <c r="I94" s="96" t="s">
        <v>428</v>
      </c>
      <c r="J94" s="96" t="s">
        <v>428</v>
      </c>
      <c r="K94" s="96" t="s">
        <v>428</v>
      </c>
      <c r="L94" s="96" t="s">
        <v>428</v>
      </c>
      <c r="M94" s="183" t="s">
        <v>428</v>
      </c>
      <c r="N94" s="195" t="s">
        <v>428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" customHeight="1">
      <c r="A100" s="87">
        <v>3</v>
      </c>
      <c r="B100" s="141" t="s">
        <v>59</v>
      </c>
      <c r="C100" s="160" t="s">
        <v>368</v>
      </c>
      <c r="D100" s="70">
        <v>3</v>
      </c>
      <c r="E100" s="70">
        <v>3</v>
      </c>
      <c r="F100" s="70">
        <v>3</v>
      </c>
      <c r="G100" s="70">
        <v>2.9</v>
      </c>
      <c r="H100" s="70">
        <v>3.1</v>
      </c>
      <c r="I100" s="70">
        <v>2.6</v>
      </c>
      <c r="J100" s="70">
        <v>2.7</v>
      </c>
      <c r="K100" s="70">
        <v>2.9</v>
      </c>
      <c r="L100" s="70">
        <v>2.9</v>
      </c>
      <c r="M100" s="178">
        <v>5.5</v>
      </c>
      <c r="N100" s="126">
        <v>8.6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" customHeight="1">
      <c r="A101" s="87">
        <v>4</v>
      </c>
      <c r="B101" s="141" t="s">
        <v>219</v>
      </c>
      <c r="C101" s="160" t="s">
        <v>366</v>
      </c>
      <c r="D101" s="98">
        <v>0.15</v>
      </c>
      <c r="E101" s="98">
        <v>0.15</v>
      </c>
      <c r="F101" s="98">
        <v>0.14000000000000001</v>
      </c>
      <c r="G101" s="98">
        <v>0.11</v>
      </c>
      <c r="H101" s="98">
        <v>0.11</v>
      </c>
      <c r="I101" s="98">
        <v>0.17</v>
      </c>
      <c r="J101" s="98">
        <v>0.15</v>
      </c>
      <c r="K101" s="98">
        <v>0.13</v>
      </c>
      <c r="L101" s="98">
        <v>0.13</v>
      </c>
      <c r="M101" s="184">
        <v>0.24</v>
      </c>
      <c r="N101" s="196">
        <v>0.55000000000000004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30">
        <v>45170</v>
      </c>
      <c r="B130" s="230"/>
      <c r="C130" s="231">
        <v>45261</v>
      </c>
      <c r="D130" s="231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</mergeCells>
  <phoneticPr fontId="2"/>
  <conditionalFormatting sqref="D17:H17 O17:P17">
    <cfRule type="beginsWith" dxfId="106" priority="1500" operator="beginsWith" text="検出">
      <formula>LEFT(D17,LEN("検出"))="検出"</formula>
    </cfRule>
  </conditionalFormatting>
  <conditionalFormatting sqref="D63:M63">
    <cfRule type="containsText" dxfId="105" priority="367" operator="containsText" text="あり">
      <formula>NOT(ISERROR(SEARCH("あり",D63)))</formula>
    </cfRule>
  </conditionalFormatting>
  <conditionalFormatting sqref="D64:M64">
    <cfRule type="expression" dxfId="104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03" priority="174" operator="notContains" text="異常なし">
      <formula>ISERROR(SEARCH("異常なし",D64))</formula>
    </cfRule>
  </conditionalFormatting>
  <conditionalFormatting sqref="F21">
    <cfRule type="containsText" dxfId="102" priority="1796" operator="containsText" text="0.001未満">
      <formula>NOT(ISERROR(SEARCH("0.001未満",F21)))</formula>
    </cfRule>
  </conditionalFormatting>
  <conditionalFormatting sqref="G21">
    <cfRule type="containsText" dxfId="101" priority="1770" operator="containsText" text="0.001未満">
      <formula>NOT(ISERROR(SEARCH("0.001未満",G21)))</formula>
    </cfRule>
  </conditionalFormatting>
  <conditionalFormatting sqref="D21">
    <cfRule type="containsText" dxfId="100" priority="1769" operator="containsText" text="0.001未満">
      <formula>NOT(ISERROR(SEARCH("0.001未満",D21)))</formula>
    </cfRule>
  </conditionalFormatting>
  <conditionalFormatting sqref="E21">
    <cfRule type="containsText" dxfId="99" priority="1768" operator="containsText" text="0.001未満">
      <formula>NOT(ISERROR(SEARCH("0.001未満",E21)))</formula>
    </cfRule>
  </conditionalFormatting>
  <conditionalFormatting sqref="H21">
    <cfRule type="containsText" dxfId="98" priority="1767" operator="containsText" text="0.001未満">
      <formula>NOT(ISERROR(SEARCH("0.001未満",H21)))</formula>
    </cfRule>
  </conditionalFormatting>
  <conditionalFormatting sqref="P21">
    <cfRule type="containsText" dxfId="97" priority="1759" operator="containsText" text="0.001未満">
      <formula>NOT(ISERROR(SEARCH("0.001未満",P21)))</formula>
    </cfRule>
  </conditionalFormatting>
  <conditionalFormatting sqref="O21">
    <cfRule type="containsText" dxfId="96" priority="1757" operator="containsText" text="0.001未満">
      <formula>NOT(ISERROR(SEARCH("0.001未満",O21)))</formula>
    </cfRule>
  </conditionalFormatting>
  <conditionalFormatting sqref="D104:M105">
    <cfRule type="beginsWith" dxfId="95" priority="1498" operator="beginsWith" text="検出">
      <formula>LEFT(D104,LEN("検出"))="検出"</formula>
    </cfRule>
  </conditionalFormatting>
  <conditionalFormatting sqref="G21">
    <cfRule type="containsText" dxfId="94" priority="1499" operator="containsText" text="0.001未満">
      <formula>NOT(ISERROR(SEARCH("0.001未満",G21)))</formula>
    </cfRule>
  </conditionalFormatting>
  <conditionalFormatting sqref="G21">
    <cfRule type="containsText" dxfId="93" priority="1496" operator="containsText" text="0.001未満">
      <formula>NOT(ISERROR(SEARCH("0.001未満",G21)))</formula>
    </cfRule>
  </conditionalFormatting>
  <conditionalFormatting sqref="D21">
    <cfRule type="containsText" dxfId="92" priority="1495" operator="containsText" text="0.001未満">
      <formula>NOT(ISERROR(SEARCH("0.001未満",D21)))</formula>
    </cfRule>
  </conditionalFormatting>
  <conditionalFormatting sqref="E21">
    <cfRule type="containsText" dxfId="91" priority="1494" operator="containsText" text="0.001未満">
      <formula>NOT(ISERROR(SEARCH("0.001未満",E21)))</formula>
    </cfRule>
  </conditionalFormatting>
  <conditionalFormatting sqref="H21">
    <cfRule type="containsText" dxfId="90" priority="1493" operator="containsText" text="0.001未満">
      <formula>NOT(ISERROR(SEARCH("0.001未満",H21)))</formula>
    </cfRule>
  </conditionalFormatting>
  <conditionalFormatting sqref="H21">
    <cfRule type="containsText" dxfId="89" priority="1492" operator="containsText" text="0.001未満">
      <formula>NOT(ISERROR(SEARCH("0.001未満",H21)))</formula>
    </cfRule>
  </conditionalFormatting>
  <conditionalFormatting sqref="H21">
    <cfRule type="containsText" dxfId="88" priority="1491" operator="containsText" text="0.001未満">
      <formula>NOT(ISERROR(SEARCH("0.001未満",H21)))</formula>
    </cfRule>
  </conditionalFormatting>
  <conditionalFormatting sqref="I17">
    <cfRule type="beginsWith" dxfId="87" priority="1309" operator="beginsWith" text="検出">
      <formula>LEFT(I17,LEN("検出"))="検出"</formula>
    </cfRule>
  </conditionalFormatting>
  <conditionalFormatting sqref="I21">
    <cfRule type="containsText" dxfId="86" priority="1337" operator="containsText" text="0.001未満">
      <formula>NOT(ISERROR(SEARCH("0.001未満",I21)))</formula>
    </cfRule>
  </conditionalFormatting>
  <conditionalFormatting sqref="I21">
    <cfRule type="containsText" dxfId="85" priority="1314" operator="containsText" text="0.001未満">
      <formula>NOT(ISERROR(SEARCH("0.001未満",I21)))</formula>
    </cfRule>
  </conditionalFormatting>
  <conditionalFormatting sqref="I21">
    <cfRule type="containsText" dxfId="84" priority="1305" operator="containsText" text="0.001未満">
      <formula>NOT(ISERROR(SEARCH("0.001未満",I21)))</formula>
    </cfRule>
  </conditionalFormatting>
  <conditionalFormatting sqref="I21">
    <cfRule type="containsText" dxfId="83" priority="1304" operator="containsText" text="0.001未満">
      <formula>NOT(ISERROR(SEARCH("0.001未満",I21)))</formula>
    </cfRule>
  </conditionalFormatting>
  <conditionalFormatting sqref="J17">
    <cfRule type="beginsWith" dxfId="82" priority="935" operator="beginsWith" text="検出">
      <formula>LEFT(J17,LEN("検出"))="検出"</formula>
    </cfRule>
  </conditionalFormatting>
  <conditionalFormatting sqref="J21">
    <cfRule type="containsText" dxfId="81" priority="963" operator="containsText" text="0.001未満">
      <formula>NOT(ISERROR(SEARCH("0.001未満",J21)))</formula>
    </cfRule>
  </conditionalFormatting>
  <conditionalFormatting sqref="J21">
    <cfRule type="containsText" dxfId="80" priority="940" operator="containsText" text="0.001未満">
      <formula>NOT(ISERROR(SEARCH("0.001未満",J21)))</formula>
    </cfRule>
  </conditionalFormatting>
  <conditionalFormatting sqref="J21">
    <cfRule type="containsText" dxfId="79" priority="931" operator="containsText" text="0.001未満">
      <formula>NOT(ISERROR(SEARCH("0.001未満",J21)))</formula>
    </cfRule>
  </conditionalFormatting>
  <conditionalFormatting sqref="J21">
    <cfRule type="containsText" dxfId="78" priority="930" operator="containsText" text="0.001未満">
      <formula>NOT(ISERROR(SEARCH("0.001未満",J21)))</formula>
    </cfRule>
  </conditionalFormatting>
  <conditionalFormatting sqref="K17">
    <cfRule type="beginsWith" dxfId="77" priority="748" operator="beginsWith" text="検出">
      <formula>LEFT(K17,LEN("検出"))="検出"</formula>
    </cfRule>
  </conditionalFormatting>
  <conditionalFormatting sqref="K21">
    <cfRule type="containsText" dxfId="76" priority="776" operator="containsText" text="0.001未満">
      <formula>NOT(ISERROR(SEARCH("0.001未満",K21)))</formula>
    </cfRule>
  </conditionalFormatting>
  <conditionalFormatting sqref="K21">
    <cfRule type="containsText" dxfId="75" priority="753" operator="containsText" text="0.001未満">
      <formula>NOT(ISERROR(SEARCH("0.001未満",K21)))</formula>
    </cfRule>
  </conditionalFormatting>
  <conditionalFormatting sqref="K21">
    <cfRule type="containsText" dxfId="74" priority="744" operator="containsText" text="0.001未満">
      <formula>NOT(ISERROR(SEARCH("0.001未満",K21)))</formula>
    </cfRule>
  </conditionalFormatting>
  <conditionalFormatting sqref="K21">
    <cfRule type="containsText" dxfId="73" priority="743" operator="containsText" text="0.001未満">
      <formula>NOT(ISERROR(SEARCH("0.001未満",K21)))</formula>
    </cfRule>
  </conditionalFormatting>
  <conditionalFormatting sqref="M17">
    <cfRule type="beginsWith" dxfId="72" priority="370" operator="beginsWith" text="検出">
      <formula>LEFT(M17,LEN("検出"))="検出"</formula>
    </cfRule>
  </conditionalFormatting>
  <conditionalFormatting sqref="M21">
    <cfRule type="containsText" dxfId="71" priority="398" operator="containsText" text="0.001未満">
      <formula>NOT(ISERROR(SEARCH("0.001未満",M21)))</formula>
    </cfRule>
  </conditionalFormatting>
  <conditionalFormatting sqref="M21">
    <cfRule type="containsText" dxfId="70" priority="375" operator="containsText" text="0.001未満">
      <formula>NOT(ISERROR(SEARCH("0.001未満",M21)))</formula>
    </cfRule>
  </conditionalFormatting>
  <conditionalFormatting sqref="M21">
    <cfRule type="containsText" dxfId="69" priority="366" operator="containsText" text="0.001未満">
      <formula>NOT(ISERROR(SEARCH("0.001未満",M21)))</formula>
    </cfRule>
  </conditionalFormatting>
  <conditionalFormatting sqref="M21">
    <cfRule type="containsText" dxfId="68" priority="365" operator="containsText" text="0.001未満">
      <formula>NOT(ISERROR(SEARCH("0.001未満",M21)))</formula>
    </cfRule>
  </conditionalFormatting>
  <conditionalFormatting sqref="L17">
    <cfRule type="beginsWith" dxfId="67" priority="181" operator="beginsWith" text="検出">
      <formula>LEFT(L17,LEN("検出"))="検出"</formula>
    </cfRule>
  </conditionalFormatting>
  <conditionalFormatting sqref="L21">
    <cfRule type="containsText" dxfId="66" priority="209" operator="containsText" text="0.001未満">
      <formula>NOT(ISERROR(SEARCH("0.001未満",L21)))</formula>
    </cfRule>
  </conditionalFormatting>
  <conditionalFormatting sqref="L21">
    <cfRule type="containsText" dxfId="65" priority="186" operator="containsText" text="0.001未満">
      <formula>NOT(ISERROR(SEARCH("0.001未満",L21)))</formula>
    </cfRule>
  </conditionalFormatting>
  <conditionalFormatting sqref="L21">
    <cfRule type="containsText" dxfId="64" priority="177" operator="containsText" text="0.001未満">
      <formula>NOT(ISERROR(SEARCH("0.001未満",L21)))</formula>
    </cfRule>
  </conditionalFormatting>
  <conditionalFormatting sqref="L21">
    <cfRule type="containsText" dxfId="63" priority="176" operator="containsText" text="0.001未満">
      <formula>NOT(ISERROR(SEARCH("0.001未満",L21)))</formula>
    </cfRule>
  </conditionalFormatting>
  <conditionalFormatting sqref="D16:M105">
    <cfRule type="containsBlanks" dxfId="62" priority="169">
      <formula>LEN(TRIM(D16))=0</formula>
    </cfRule>
    <cfRule type="endsWith" dxfId="61" priority="173" operator="endsWith" text="未満">
      <formula>RIGHT(D16,LEN("未満"))="未満"</formula>
    </cfRule>
  </conditionalFormatting>
  <conditionalFormatting sqref="N17">
    <cfRule type="beginsWith" dxfId="60" priority="4" operator="beginsWith" text="検出">
      <formula>LEFT(N17,LEN("検出"))="検出"</formula>
    </cfRule>
  </conditionalFormatting>
  <conditionalFormatting sqref="N63">
    <cfRule type="containsText" dxfId="59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58" priority="5" operator="notContains" text="異常なし">
      <formula>ISERROR(SEARCH("異常なし",N64))</formula>
    </cfRule>
  </conditionalFormatting>
  <conditionalFormatting sqref="N104">
    <cfRule type="beginsWith" dxfId="57" priority="8" operator="beginsWith" text="検出">
      <formula>LEFT(N104,LEN("検出"))="検出"</formula>
    </cfRule>
  </conditionalFormatting>
  <conditionalFormatting sqref="N105">
    <cfRule type="beginsWith" dxfId="56" priority="7" operator="beginsWith" text="検出">
      <formula>LEFT(N105,LEN("検出"))="検出"</formula>
    </cfRule>
  </conditionalFormatting>
  <conditionalFormatting sqref="N21">
    <cfRule type="containsText" dxfId="55" priority="30" operator="containsText" text="0.001未満">
      <formula>NOT(ISERROR(SEARCH("0.001未満",N21)))</formula>
    </cfRule>
  </conditionalFormatting>
  <conditionalFormatting sqref="N21">
    <cfRule type="containsText" dxfId="54" priority="11" operator="containsText" text="0.001未満">
      <formula>NOT(ISERROR(SEARCH("0.001未満",N21)))</formula>
    </cfRule>
  </conditionalFormatting>
  <conditionalFormatting sqref="N21">
    <cfRule type="containsText" dxfId="53" priority="10" operator="containsText" text="0.001未満">
      <formula>NOT(ISERROR(SEARCH("0.001未満",N21)))</formula>
    </cfRule>
  </conditionalFormatting>
  <conditionalFormatting sqref="N21">
    <cfRule type="containsText" dxfId="52" priority="9" operator="containsText" text="0.001未満">
      <formula>NOT(ISERROR(SEARCH("0.001未満",N21)))</formula>
    </cfRule>
  </conditionalFormatting>
  <conditionalFormatting sqref="N16:N105">
    <cfRule type="containsBlanks" dxfId="51" priority="2">
      <formula>LEN(TRIM(N16))=0</formula>
    </cfRule>
    <cfRule type="endsWith" dxfId="50" priority="3" operator="endsWith" text="未満">
      <formula>RIGHT(N16,LEN("未満"))="未満"</formula>
    </cfRule>
  </conditionalFormatting>
  <conditionalFormatting sqref="N18:P18 D18:L18">
    <cfRule type="containsText" dxfId="49" priority="2201" operator="containsText" text="0.0003未満">
      <formula>NOT(ISERROR(SEARCH("0.0003未満",D18)))</formula>
    </cfRule>
    <cfRule type="cellIs" dxfId="48" priority="2202" operator="greaterThan">
      <formula>#REF!</formula>
    </cfRule>
    <cfRule type="cellIs" dxfId="47" priority="2203" operator="greaterThan">
      <formula>#REF!</formula>
    </cfRule>
  </conditionalFormatting>
  <conditionalFormatting sqref="D19:P19">
    <cfRule type="containsText" dxfId="46" priority="2207" operator="containsText" text="0.00005未満">
      <formula>NOT(ISERROR(SEARCH("0.00005未満",D19)))</formula>
    </cfRule>
    <cfRule type="cellIs" dxfId="45" priority="2208" operator="greaterThan">
      <formula>#REF!</formula>
    </cfRule>
    <cfRule type="cellIs" dxfId="44" priority="2209" operator="greaterThan">
      <formula>#REF!</formula>
    </cfRule>
  </conditionalFormatting>
  <conditionalFormatting sqref="D20:P20 D22:P22 D25:P25 D30:P30 D32:P35 D38:P38 D40:P42 D44:P44">
    <cfRule type="containsText" dxfId="43" priority="2213" operator="containsText" text="0.001未満">
      <formula>NOT(ISERROR(SEARCH("0.001未満",D20)))</formula>
    </cfRule>
    <cfRule type="cellIs" dxfId="42" priority="2214" operator="greaterThan">
      <formula>#REF!</formula>
    </cfRule>
    <cfRule type="cellIs" dxfId="41" priority="2215" operator="greaterThan">
      <formula>#REF!</formula>
    </cfRule>
  </conditionalFormatting>
  <conditionalFormatting sqref="D21:P21 D45:P45">
    <cfRule type="cellIs" dxfId="40" priority="2219" operator="greaterThan">
      <formula>#REF!</formula>
    </cfRule>
    <cfRule type="cellIs" dxfId="39" priority="2220" operator="greaterThan">
      <formula>#REF!</formula>
    </cfRule>
  </conditionalFormatting>
  <conditionalFormatting sqref="D23:P23">
    <cfRule type="containsText" dxfId="38" priority="2229" operator="containsText" text="0.005未満">
      <formula>NOT(ISERROR(SEARCH("0.005未満",D23)))</formula>
    </cfRule>
    <cfRule type="cellIs" dxfId="37" priority="2230" operator="greaterThan">
      <formula>#REF!</formula>
    </cfRule>
    <cfRule type="cellIs" dxfId="36" priority="2231" operator="greaterThan">
      <formula>#REF!</formula>
    </cfRule>
  </conditionalFormatting>
  <conditionalFormatting sqref="D24:P24 D31:P31">
    <cfRule type="containsText" dxfId="35" priority="2235" operator="containsText" text="0.004未満">
      <formula>NOT(ISERROR(SEARCH("0.004未満",D24)))</formula>
    </cfRule>
    <cfRule type="cellIs" dxfId="34" priority="2236" operator="greaterThan">
      <formula>#REF!</formula>
    </cfRule>
    <cfRule type="cellIs" dxfId="33" priority="2237" operator="greaterThan">
      <formula>#REF!</formula>
    </cfRule>
  </conditionalFormatting>
  <conditionalFormatting sqref="D26:P26">
    <cfRule type="containsText" dxfId="32" priority="2247" operator="containsText" text="0.02未満">
      <formula>NOT(ISERROR(SEARCH("0.02未満",D26)))</formula>
    </cfRule>
    <cfRule type="cellIs" dxfId="31" priority="2248" operator="greaterThan">
      <formula>#REF!</formula>
    </cfRule>
    <cfRule type="cellIs" dxfId="30" priority="2249" operator="greaterThan">
      <formula>#REF!</formula>
    </cfRule>
  </conditionalFormatting>
  <conditionalFormatting sqref="D27:P27">
    <cfRule type="containsText" dxfId="29" priority="2253" operator="containsText" text="0.05未満">
      <formula>NOT(ISERROR(SEARCH("0.05未満",D27)))</formula>
    </cfRule>
    <cfRule type="cellIs" dxfId="28" priority="2254" operator="greaterThan">
      <formula>#REF!</formula>
    </cfRule>
    <cfRule type="cellIs" dxfId="27" priority="2255" operator="greaterThan">
      <formula>#REF!</formula>
    </cfRule>
  </conditionalFormatting>
  <conditionalFormatting sqref="D28:P28">
    <cfRule type="containsText" dxfId="26" priority="2259" operator="containsText" text="0.01未満">
      <formula>NOT(ISERROR(SEARCH("0.01未満",D28)))</formula>
    </cfRule>
    <cfRule type="cellIs" dxfId="25" priority="2260" operator="greaterThan">
      <formula>#REF!</formula>
    </cfRule>
    <cfRule type="cellIs" dxfId="24" priority="2261" operator="greaterThan">
      <formula>#REF!</formula>
    </cfRule>
  </conditionalFormatting>
  <conditionalFormatting sqref="D29:P29">
    <cfRule type="containsText" dxfId="23" priority="2265" operator="containsText" text="0.0002未満">
      <formula>NOT(ISERROR(SEARCH("0.0002未満",D29)))</formula>
    </cfRule>
    <cfRule type="cellIs" dxfId="22" priority="2266" operator="greaterThan">
      <formula>#REF!</formula>
    </cfRule>
    <cfRule type="cellIs" dxfId="21" priority="2267" operator="greaterThan">
      <formula>#REF!</formula>
    </cfRule>
  </conditionalFormatting>
  <conditionalFormatting sqref="D36:P36">
    <cfRule type="containsText" dxfId="20" priority="2307" operator="containsText" text="0.05未満">
      <formula>NOT(ISERROR(SEARCH("0.05未満",D36)))</formula>
    </cfRule>
    <cfRule type="cellIs" dxfId="19" priority="2308" operator="greaterThan">
      <formula>#REF!</formula>
    </cfRule>
    <cfRule type="cellIs" dxfId="18" priority="2309" operator="greaterThan">
      <formula>#REF!</formula>
    </cfRule>
  </conditionalFormatting>
  <conditionalFormatting sqref="D37:P37 D39:P39 D43:P43">
    <cfRule type="containsText" dxfId="17" priority="2313" operator="containsText" text="0.002未満">
      <formula>NOT(ISERROR(SEARCH("0.002未満",D37)))</formula>
    </cfRule>
    <cfRule type="cellIs" dxfId="16" priority="2314" operator="greaterThan">
      <formula>#REF!</formula>
    </cfRule>
    <cfRule type="cellIs" dxfId="15" priority="2315" operator="greaterThan">
      <formula>#REF!</formula>
    </cfRule>
  </conditionalFormatting>
  <conditionalFormatting sqref="D46:P61 D65:P66 D78:P79 D72:M72">
    <cfRule type="cellIs" dxfId="14" priority="2365" operator="greaterThan">
      <formula>#REF!</formula>
    </cfRule>
    <cfRule type="cellIs" dxfId="13" priority="2366" operator="greaterThan">
      <formula>#REF!</formula>
    </cfRule>
  </conditionalFormatting>
  <conditionalFormatting sqref="D62:P62">
    <cfRule type="cellIs" dxfId="12" priority="2429" operator="notBetween">
      <formula>#REF!</formula>
      <formula>#REF!</formula>
    </cfRule>
    <cfRule type="cellIs" dxfId="11" priority="2430" operator="greaterThan">
      <formula>#REF!</formula>
    </cfRule>
  </conditionalFormatting>
  <conditionalFormatting sqref="D70:M71 D73:M75 D80:N81 D83:N88 D90:N95">
    <cfRule type="cellIs" dxfId="10" priority="2441" operator="greaterThan">
      <formula>#REF!</formula>
    </cfRule>
  </conditionalFormatting>
  <conditionalFormatting sqref="O72:P72 N75 N70:N73">
    <cfRule type="cellIs" dxfId="9" priority="2444" operator="greaterThan">
      <formula>#REF!</formula>
    </cfRule>
    <cfRule type="cellIs" dxfId="8" priority="2445" operator="greaterThan">
      <formula>#REF!</formula>
    </cfRule>
  </conditionalFormatting>
  <conditionalFormatting sqref="D89:N89 D82:N82">
    <cfRule type="cellIs" dxfId="7" priority="2450" operator="notBetween">
      <formula>#REF!</formula>
      <formula>#REF!</formula>
    </cfRule>
  </conditionalFormatting>
  <conditionalFormatting sqref="D16:P16">
    <cfRule type="cellIs" dxfId="6" priority="2451" operator="greaterThan">
      <formula>#REF!</formula>
    </cfRule>
    <cfRule type="cellIs" dxfId="5" priority="2452" operator="greaterThan">
      <formula>#REF!</formula>
    </cfRule>
  </conditionalFormatting>
  <conditionalFormatting sqref="M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N96">
    <cfRule type="cellIs" dxfId="2" priority="3245" operator="greaterThan">
      <formula>#REF!</formula>
    </cfRule>
  </conditionalFormatting>
  <conditionalFormatting sqref="N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74803149606299213" bottom="0.55118110236220474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9.5" thickBot="1">
      <c r="A5" t="s">
        <v>184</v>
      </c>
      <c r="B5">
        <v>20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69">
        <f>INDEX(C41:AG41,MATCH(MAX(C41:AG41)+1,C41:AG41,1))</f>
        <v>1</v>
      </c>
      <c r="AI6" s="169">
        <f>AH6*1</f>
        <v>1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402</v>
      </c>
      <c r="D32" t="s">
        <v>402</v>
      </c>
      <c r="E32" t="s">
        <v>402</v>
      </c>
      <c r="F32" t="s">
        <v>403</v>
      </c>
      <c r="G32" t="s">
        <v>404</v>
      </c>
      <c r="H32" t="s">
        <v>403</v>
      </c>
      <c r="I32" t="s">
        <v>402</v>
      </c>
      <c r="J32" t="s">
        <v>403</v>
      </c>
      <c r="K32" t="s">
        <v>403</v>
      </c>
      <c r="L32" t="s">
        <v>405</v>
      </c>
      <c r="M32" t="s">
        <v>406</v>
      </c>
      <c r="N32" t="s">
        <v>407</v>
      </c>
      <c r="O32" t="s">
        <v>403</v>
      </c>
      <c r="P32" t="s">
        <v>405</v>
      </c>
      <c r="Q32" t="s">
        <v>408</v>
      </c>
      <c r="R32" t="s">
        <v>409</v>
      </c>
      <c r="S32" t="s">
        <v>402</v>
      </c>
      <c r="T32" t="s">
        <v>402</v>
      </c>
      <c r="U32" t="s">
        <v>410</v>
      </c>
      <c r="V32" t="s">
        <v>405</v>
      </c>
      <c r="W32" t="s">
        <v>405</v>
      </c>
      <c r="X32" t="s">
        <v>411</v>
      </c>
      <c r="Y32" t="s">
        <v>405</v>
      </c>
      <c r="Z32" t="s">
        <v>405</v>
      </c>
      <c r="AA32" t="s">
        <v>403</v>
      </c>
      <c r="AB32" t="s">
        <v>403</v>
      </c>
      <c r="AC32" t="s">
        <v>403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曇|晴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晴</v>
      </c>
      <c r="I37" s="2" t="str">
        <f t="shared" si="0"/>
        <v>曇|晴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晴/雨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曇|雨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曇|晴</v>
      </c>
      <c r="U37" s="2" t="str">
        <f t="shared" si="0"/>
        <v>晴/曇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晴/雪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20</v>
      </c>
      <c r="D41" s="2">
        <f>IF(D37="","",VLOOKUP(D37,変換!$B$31:$C$58,2,FALSE))</f>
        <v>20</v>
      </c>
      <c r="E41" s="2">
        <f>IF(E37="","",VLOOKUP(E37,変換!$B$31:$C$58,2,FALSE))</f>
        <v>20</v>
      </c>
      <c r="F41" s="2">
        <f>IF(F37="","",VLOOKUP(F37,変換!$B$31:$C$58,2,FALSE))</f>
        <v>1</v>
      </c>
      <c r="G41" s="2">
        <f>IF(G37="","",VLOOKUP(G37,変換!$B$31:$C$58,2,FALSE))</f>
        <v>2</v>
      </c>
      <c r="H41" s="2">
        <f>IF(H37="","",VLOOKUP(H37,変換!$B$31:$C$58,2,FALSE))</f>
        <v>1</v>
      </c>
      <c r="I41" s="2">
        <f>IF(I37="","",VLOOKUP(I37,変換!$B$31:$C$58,2,FALSE))</f>
        <v>20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6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21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20</v>
      </c>
      <c r="U41" s="2">
        <f>IF(U37="","",VLOOKUP(U37,変換!$B$31:$C$58,2,FALSE))</f>
        <v>5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7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45261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4"/>
      <c r="B2" s="244"/>
      <c r="C2" s="235"/>
      <c r="D2" s="235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5" t="s">
        <v>351</v>
      </c>
      <c r="E4" s="246"/>
      <c r="F4" s="249" t="s">
        <v>352</v>
      </c>
      <c r="G4" s="250"/>
      <c r="H4" s="249" t="s">
        <v>355</v>
      </c>
      <c r="I4" s="253"/>
      <c r="J4" s="255" t="s">
        <v>358</v>
      </c>
      <c r="K4" s="256"/>
      <c r="L4" s="255" t="s">
        <v>361</v>
      </c>
      <c r="M4" s="256"/>
      <c r="N4" s="245" t="s">
        <v>382</v>
      </c>
      <c r="O4" s="246"/>
      <c r="P4" s="249" t="s">
        <v>383</v>
      </c>
      <c r="Q4" s="250"/>
      <c r="R4" s="249" t="s">
        <v>385</v>
      </c>
      <c r="S4" s="253"/>
      <c r="T4" s="255" t="s">
        <v>388</v>
      </c>
      <c r="U4" s="256"/>
      <c r="V4" s="255" t="s">
        <v>391</v>
      </c>
      <c r="W4" s="256"/>
      <c r="X4" s="249" t="s">
        <v>394</v>
      </c>
      <c r="Y4" s="250"/>
      <c r="Z4" s="255" t="s">
        <v>397</v>
      </c>
      <c r="AA4" s="256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7"/>
      <c r="E5" s="248"/>
      <c r="F5" s="251"/>
      <c r="G5" s="252"/>
      <c r="H5" s="251"/>
      <c r="I5" s="254"/>
      <c r="J5" s="257"/>
      <c r="K5" s="258"/>
      <c r="L5" s="257"/>
      <c r="M5" s="258"/>
      <c r="N5" s="247"/>
      <c r="O5" s="248"/>
      <c r="P5" s="251"/>
      <c r="Q5" s="252"/>
      <c r="R5" s="251"/>
      <c r="S5" s="254"/>
      <c r="T5" s="257"/>
      <c r="U5" s="258"/>
      <c r="V5" s="257"/>
      <c r="W5" s="258"/>
      <c r="X5" s="251"/>
      <c r="Y5" s="252"/>
      <c r="Z5" s="257"/>
      <c r="AA5" s="258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2"/>
      <c r="E6" s="43"/>
      <c r="F6" s="224"/>
      <c r="G6" s="44"/>
      <c r="H6" s="240"/>
      <c r="I6" s="43"/>
      <c r="J6" s="238"/>
      <c r="K6" s="43"/>
      <c r="L6" s="240"/>
      <c r="M6" s="43"/>
      <c r="N6" s="242"/>
      <c r="O6" s="43"/>
      <c r="P6" s="224"/>
      <c r="Q6" s="44"/>
      <c r="R6" s="240"/>
      <c r="S6" s="43"/>
      <c r="T6" s="238"/>
      <c r="U6" s="43"/>
      <c r="V6" s="240"/>
      <c r="W6" s="43"/>
      <c r="X6" s="238" t="s">
        <v>392</v>
      </c>
      <c r="Y6" s="43"/>
      <c r="Z6" s="220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3"/>
      <c r="E7" s="48" t="s">
        <v>124</v>
      </c>
      <c r="F7" s="225"/>
      <c r="G7" s="49" t="s">
        <v>124</v>
      </c>
      <c r="H7" s="241"/>
      <c r="I7" s="48" t="s">
        <v>124</v>
      </c>
      <c r="J7" s="239"/>
      <c r="K7" s="48" t="s">
        <v>124</v>
      </c>
      <c r="L7" s="241"/>
      <c r="M7" s="48" t="s">
        <v>124</v>
      </c>
      <c r="N7" s="243"/>
      <c r="O7" s="48" t="s">
        <v>124</v>
      </c>
      <c r="P7" s="225"/>
      <c r="Q7" s="49" t="s">
        <v>124</v>
      </c>
      <c r="R7" s="241"/>
      <c r="S7" s="48" t="s">
        <v>124</v>
      </c>
      <c r="T7" s="239"/>
      <c r="U7" s="48" t="s">
        <v>124</v>
      </c>
      <c r="V7" s="241"/>
      <c r="W7" s="48" t="s">
        <v>124</v>
      </c>
      <c r="X7" s="239"/>
      <c r="Y7" s="48" t="s">
        <v>124</v>
      </c>
      <c r="Z7" s="221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20231206</v>
      </c>
      <c r="E9" s="59" t="str">
        <f>IF(手入力!C3="",REPLACE(D9,5,0,"/"),REPLACE(手入力!C3,5,0,"/"))</f>
        <v>2023/1206</v>
      </c>
      <c r="F9" s="58">
        <v>20231206</v>
      </c>
      <c r="G9" s="59" t="str">
        <f>IF(手入力!D3="",REPLACE(F9,5,0,"/"),REPLACE(手入力!D3,5,0,"/"))</f>
        <v>2023/1206</v>
      </c>
      <c r="H9" s="58">
        <v>20231206</v>
      </c>
      <c r="I9" s="59" t="str">
        <f>IF(手入力!E3="",REPLACE(H9,5,0,"/"),REPLACE(手入力!E3,5,0,"/"))</f>
        <v>2023/1206</v>
      </c>
      <c r="J9" s="58">
        <v>20231206</v>
      </c>
      <c r="K9" s="59" t="str">
        <f>IF(手入力!F3="",REPLACE(J9,5,0,"/"),REPLACE(手入力!F3,5,0,"/"))</f>
        <v>2023/1206</v>
      </c>
      <c r="L9" s="58">
        <v>20231206</v>
      </c>
      <c r="M9" s="59" t="str">
        <f>IF(手入力!G3="",REPLACE(L9,5,0,"/"),REPLACE(手入力!G3,5,0,"/"))</f>
        <v>2023/1206</v>
      </c>
      <c r="N9" s="58">
        <v>20231206</v>
      </c>
      <c r="O9" s="59" t="str">
        <f>IF(手入力!H3="",REPLACE(N9,5,0,"/"),REPLACE(手入力!H3,5,0,"/"))</f>
        <v>2023/1206</v>
      </c>
      <c r="P9" s="58">
        <v>0</v>
      </c>
      <c r="Q9" s="59" t="str">
        <f>IF(手入力!I3="",REPLACE(P9,5,0,"/"),REPLACE(手入力!I3,5,0,"/"))</f>
        <v>0/</v>
      </c>
      <c r="R9" s="58">
        <v>20231206</v>
      </c>
      <c r="S9" s="59" t="str">
        <f>IF(手入力!J3="",REPLACE(R9,5,0,"/"),REPLACE(手入力!J3,5,0,"/"))</f>
        <v>2023/1206</v>
      </c>
      <c r="T9" s="58">
        <v>20231206</v>
      </c>
      <c r="U9" s="59" t="str">
        <f>IF(手入力!K3="",REPLACE(T9,5,0,"/"),REPLACE(手入力!K3,5,0,"/"))</f>
        <v>2023/1206</v>
      </c>
      <c r="V9" s="58">
        <v>20231206</v>
      </c>
      <c r="W9" s="59" t="str">
        <f>IF(手入力!L3="",REPLACE(V9,5,0,"/"),REPLACE(手入力!L3,5,0,"/"))</f>
        <v>2023/1206</v>
      </c>
      <c r="X9" s="58">
        <v>20231213</v>
      </c>
      <c r="Y9" s="59" t="str">
        <f>IF(手入力!M3="",REPLACE(X9,5,0,"/"),REPLACE(手入力!M3,5,0,"/"))</f>
        <v>2023/1213</v>
      </c>
      <c r="Z9" s="58">
        <v>20231213</v>
      </c>
      <c r="AA9" s="59" t="str">
        <f>IF(手入力!N3="",REPLACE(Z9,5,0,"/"),REPLACE(手入力!N3,5,0,"/"))</f>
        <v>2023/1213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955</v>
      </c>
      <c r="E10" s="67" t="str">
        <f>TEXT(D10,"0000")</f>
        <v>0955</v>
      </c>
      <c r="F10" s="68">
        <v>1021</v>
      </c>
      <c r="G10" s="67" t="str">
        <f>TEXT(F10,"0000")</f>
        <v>1021</v>
      </c>
      <c r="H10" s="68">
        <v>1037</v>
      </c>
      <c r="I10" s="67" t="str">
        <f>TEXT(H10,"0000")</f>
        <v>1037</v>
      </c>
      <c r="J10" s="68">
        <v>933</v>
      </c>
      <c r="K10" s="67" t="str">
        <f>TEXT(J10,"0000")</f>
        <v>0933</v>
      </c>
      <c r="L10" s="68">
        <v>916</v>
      </c>
      <c r="M10" s="67" t="str">
        <f>TEXT(L10,"0000")</f>
        <v>0916</v>
      </c>
      <c r="N10" s="66">
        <v>1034</v>
      </c>
      <c r="O10" s="67" t="str">
        <f>TEXT(N10,"0000")</f>
        <v>1034</v>
      </c>
      <c r="P10" s="68">
        <v>0</v>
      </c>
      <c r="Q10" s="67" t="str">
        <f>TEXT(P10,"0000")</f>
        <v>0000</v>
      </c>
      <c r="R10" s="68">
        <v>910</v>
      </c>
      <c r="S10" s="67" t="str">
        <f>TEXT(R10,"0000")</f>
        <v>0910</v>
      </c>
      <c r="T10" s="68">
        <v>1016</v>
      </c>
      <c r="U10" s="67" t="str">
        <f>TEXT(T10,"0000")</f>
        <v>1016</v>
      </c>
      <c r="V10" s="68">
        <v>943</v>
      </c>
      <c r="W10" s="67" t="str">
        <f>TEXT(V10,"0000")</f>
        <v>0943</v>
      </c>
      <c r="X10" s="68">
        <v>906</v>
      </c>
      <c r="Y10" s="67" t="str">
        <f>TEXT(X10,"0000")</f>
        <v>0906</v>
      </c>
      <c r="Z10" s="68">
        <v>1029</v>
      </c>
      <c r="AA10" s="67" t="str">
        <f>TEXT(Z10,"0000")</f>
        <v>1029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</v>
      </c>
      <c r="E11" s="68">
        <f>IF(E9=0,"",(RIGHT(E9,2))-1)</f>
        <v>5</v>
      </c>
      <c r="F11" s="68" t="str">
        <f>IF(F$9=0,"",HLOOKUP(G11,天気タグ!$B$3:$AG$39,35))</f>
        <v>曇</v>
      </c>
      <c r="G11" s="68">
        <f>IF(G9=0,"",(RIGHT(G9,2))-1)</f>
        <v>5</v>
      </c>
      <c r="H11" s="68" t="str">
        <f>IF(H$9=0,"",HLOOKUP(I11,天気タグ!$B$3:$AG$39,35))</f>
        <v>曇</v>
      </c>
      <c r="I11" s="68">
        <f>IF(I9=0,"",(RIGHT(I9,2))-1)</f>
        <v>5</v>
      </c>
      <c r="J11" s="68" t="str">
        <f>IF(J$9=0,"",HLOOKUP(K11,天気タグ!$B$3:$AG$39,35))</f>
        <v>曇</v>
      </c>
      <c r="K11" s="68">
        <f>IF(K9=0,"",(RIGHT(K9,2))-1)</f>
        <v>5</v>
      </c>
      <c r="L11" s="68" t="str">
        <f>IF(L$9=0,"",HLOOKUP(M11,天気タグ!$B$3:$AG$39,35))</f>
        <v>曇</v>
      </c>
      <c r="M11" s="68">
        <f>IF(M9=0,"",(RIGHT(M9,2))-1)</f>
        <v>5</v>
      </c>
      <c r="N11" s="68" t="str">
        <f>IF(N$9=0,"",HLOOKUP(O11,天気タグ!$B$3:$AG$39,35))</f>
        <v>曇</v>
      </c>
      <c r="O11" s="68">
        <f>IF(O9=0,"",(RIGHT(O9,2))-1)</f>
        <v>5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曇</v>
      </c>
      <c r="S11" s="68">
        <f>IF(S9=0,"",(RIGHT(S9,2))-1)</f>
        <v>5</v>
      </c>
      <c r="T11" s="68" t="str">
        <f>IF(T$9=0,"",HLOOKUP(U11,天気タグ!$B$3:$AG$39,35))</f>
        <v>曇</v>
      </c>
      <c r="U11" s="68">
        <f>IF(U9=0,"",(RIGHT(U9,2))-1)</f>
        <v>5</v>
      </c>
      <c r="V11" s="68" t="str">
        <f>IF(V$9=0,"",HLOOKUP(W11,天気タグ!$B$3:$AG$39,35))</f>
        <v>曇</v>
      </c>
      <c r="W11" s="68">
        <f>IF(W9=0,"",(RIGHT(W9,2))-1)</f>
        <v>5</v>
      </c>
      <c r="X11" s="68" t="str">
        <f>IF(X$9=0,"",HLOOKUP(Y11,天気タグ!$B$3:$AG$39,35))</f>
        <v>雨/晴</v>
      </c>
      <c r="Y11" s="68">
        <f>IF(Y9=0,"",(RIGHT(Y9,2))-1)</f>
        <v>12</v>
      </c>
      <c r="Z11" s="68" t="str">
        <f>IF(Z$9=0,"",HLOOKUP(AA11,天気タグ!$B$3:$AG$39,35))</f>
        <v>雨/晴</v>
      </c>
      <c r="AA11" s="68">
        <f>IF(AA9=0,"",(RIGHT(AA9,2))-1)</f>
        <v>12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6</v>
      </c>
      <c r="F12" s="68" t="str">
        <f>IF(F$9=0,"",HLOOKUP(G12,天気タグ!$B$3:$AG$39,35))</f>
        <v>晴</v>
      </c>
      <c r="G12" s="68">
        <f>IF(G9=0,"",RIGHT(G9,2)*1)</f>
        <v>6</v>
      </c>
      <c r="H12" s="68" t="str">
        <f>IF(H$9=0,"",HLOOKUP(I12,天気タグ!$B$3:$AG$39,35))</f>
        <v>晴</v>
      </c>
      <c r="I12" s="68">
        <f>IF(I9=0,"",RIGHT(I9,2)*1)</f>
        <v>6</v>
      </c>
      <c r="J12" s="68" t="str">
        <f>IF(J$9=0,"",HLOOKUP(K12,天気タグ!$B$3:$AG$39,35))</f>
        <v>晴</v>
      </c>
      <c r="K12" s="68">
        <f>IF(K9=0,"",RIGHT(K9,2)*1)</f>
        <v>6</v>
      </c>
      <c r="L12" s="68" t="str">
        <f>IF(L$9=0,"",HLOOKUP(M12,天気タグ!$B$3:$AG$39,35))</f>
        <v>晴</v>
      </c>
      <c r="M12" s="68">
        <f>IF(M9=0,"",RIGHT(M9,2)*1)</f>
        <v>6</v>
      </c>
      <c r="N12" s="68" t="str">
        <f>IF(N$9=0,"",HLOOKUP(O12,天気タグ!$B$3:$AG$39,35))</f>
        <v>晴</v>
      </c>
      <c r="O12" s="68">
        <f>IF(O9=0,"",RIGHT(O9,2)*1)</f>
        <v>6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晴</v>
      </c>
      <c r="S12" s="68">
        <f>IF(S9=0,"",RIGHT(S9,2)*1)</f>
        <v>6</v>
      </c>
      <c r="T12" s="68" t="str">
        <f>IF(T$9=0,"",HLOOKUP(U12,天気タグ!$B$3:$AG$39,35))</f>
        <v>晴</v>
      </c>
      <c r="U12" s="68">
        <f>IF(U9=0,"",RIGHT(U9,2)*1)</f>
        <v>6</v>
      </c>
      <c r="V12" s="68" t="str">
        <f>IF(V$9=0,"",HLOOKUP(W12,天気タグ!$B$3:$AG$39,35))</f>
        <v>晴</v>
      </c>
      <c r="W12" s="68">
        <f>IF(W9=0,"",RIGHT(W9,2)*1)</f>
        <v>6</v>
      </c>
      <c r="X12" s="68" t="str">
        <f>IF(X$9=0,"",HLOOKUP(Y12,天気タグ!$B$3:$AG$39,35))</f>
        <v>晴</v>
      </c>
      <c r="Y12" s="68">
        <f>IF(Y9=0,"",RIGHT(Y9,2)*1)</f>
        <v>13</v>
      </c>
      <c r="Z12" s="68" t="str">
        <f>IF(Z$9=0,"",HLOOKUP(AA12,天気タグ!$B$3:$AG$39,35))</f>
        <v>晴</v>
      </c>
      <c r="AA12" s="68">
        <f>IF(AA9=0,"",RIGHT(AA9,2)*1)</f>
        <v>13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4.3</v>
      </c>
      <c r="E13" s="70"/>
      <c r="F13" s="70">
        <v>8.1999999999999993</v>
      </c>
      <c r="G13" s="70"/>
      <c r="H13" s="70">
        <v>8.1999999999999993</v>
      </c>
      <c r="I13" s="68"/>
      <c r="J13" s="70">
        <v>5.8</v>
      </c>
      <c r="K13" s="70"/>
      <c r="L13" s="70">
        <v>5</v>
      </c>
      <c r="M13" s="70"/>
      <c r="N13" s="69">
        <v>8</v>
      </c>
      <c r="O13" s="70"/>
      <c r="P13" s="70" t="s">
        <v>401</v>
      </c>
      <c r="Q13" s="70"/>
      <c r="R13" s="70">
        <v>8</v>
      </c>
      <c r="S13" s="68"/>
      <c r="T13" s="70">
        <v>6.9</v>
      </c>
      <c r="U13" s="70"/>
      <c r="V13" s="70">
        <v>9.1</v>
      </c>
      <c r="W13" s="70"/>
      <c r="X13" s="70">
        <v>5.4</v>
      </c>
      <c r="Y13" s="70"/>
      <c r="Z13" s="70">
        <v>9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5.7</v>
      </c>
      <c r="E14" s="76"/>
      <c r="F14" s="77">
        <v>11.4</v>
      </c>
      <c r="G14" s="77"/>
      <c r="H14" s="77">
        <v>12.9</v>
      </c>
      <c r="I14" s="77"/>
      <c r="J14" s="77">
        <v>9.8000000000000007</v>
      </c>
      <c r="K14" s="77"/>
      <c r="L14" s="77">
        <v>13.1</v>
      </c>
      <c r="M14" s="77"/>
      <c r="N14" s="76">
        <v>4.8</v>
      </c>
      <c r="O14" s="76"/>
      <c r="P14" s="77" t="s">
        <v>401</v>
      </c>
      <c r="Q14" s="77"/>
      <c r="R14" s="77">
        <v>14.5</v>
      </c>
      <c r="S14" s="77"/>
      <c r="T14" s="77">
        <v>6.2</v>
      </c>
      <c r="U14" s="77"/>
      <c r="V14" s="77">
        <v>10.3</v>
      </c>
      <c r="W14" s="77"/>
      <c r="X14" s="77">
        <v>13.3</v>
      </c>
      <c r="Y14" s="77"/>
      <c r="Z14" s="77">
        <v>13.6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0.15</v>
      </c>
      <c r="E26" s="98"/>
      <c r="F26" s="98">
        <v>0.15</v>
      </c>
      <c r="G26" s="98"/>
      <c r="H26" s="68">
        <v>0.14000000000000001</v>
      </c>
      <c r="I26" s="98"/>
      <c r="J26" s="68">
        <v>0.11</v>
      </c>
      <c r="K26" s="98"/>
      <c r="L26" s="68">
        <v>0.11</v>
      </c>
      <c r="M26" s="98"/>
      <c r="N26" s="97">
        <v>0.17</v>
      </c>
      <c r="O26" s="98"/>
      <c r="P26" s="98" t="s">
        <v>401</v>
      </c>
      <c r="Q26" s="98"/>
      <c r="R26" s="68">
        <v>0.15</v>
      </c>
      <c r="S26" s="98"/>
      <c r="T26" s="68">
        <v>0.13</v>
      </c>
      <c r="U26" s="98"/>
      <c r="V26" s="68">
        <v>0.13</v>
      </c>
      <c r="W26" s="98"/>
      <c r="X26" s="98">
        <v>0.24</v>
      </c>
      <c r="Y26" s="98"/>
      <c r="Z26" s="68">
        <v>0.55000000000000004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0.05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7.0000000000000007E-2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10"/>
        <v>0</v>
      </c>
      <c r="F29" s="92">
        <v>0</v>
      </c>
      <c r="G29" s="67">
        <f t="shared" si="11"/>
        <v>0</v>
      </c>
      <c r="H29" s="68">
        <v>0</v>
      </c>
      <c r="I29" s="67">
        <f t="shared" si="11"/>
        <v>0</v>
      </c>
      <c r="J29" s="68">
        <v>0</v>
      </c>
      <c r="K29" s="67">
        <f t="shared" si="12"/>
        <v>0</v>
      </c>
      <c r="L29" s="68">
        <v>0</v>
      </c>
      <c r="M29" s="67">
        <f t="shared" si="12"/>
        <v>0</v>
      </c>
      <c r="N29" s="91">
        <v>0</v>
      </c>
      <c r="O29" s="67">
        <f t="shared" si="13"/>
        <v>0</v>
      </c>
      <c r="P29" s="92" t="s">
        <v>401</v>
      </c>
      <c r="Q29" s="67" t="e">
        <f t="shared" si="14"/>
        <v>#VALUE!</v>
      </c>
      <c r="R29" s="68">
        <v>0</v>
      </c>
      <c r="S29" s="67">
        <f t="shared" si="15"/>
        <v>0</v>
      </c>
      <c r="T29" s="68">
        <v>0</v>
      </c>
      <c r="U29" s="67">
        <f t="shared" si="16"/>
        <v>0</v>
      </c>
      <c r="V29" s="68">
        <v>0</v>
      </c>
      <c r="W29" s="67">
        <f t="shared" si="17"/>
        <v>0</v>
      </c>
      <c r="X29" s="92">
        <v>0</v>
      </c>
      <c r="Y29" s="67">
        <f t="shared" si="18"/>
        <v>0</v>
      </c>
      <c r="Z29" s="68">
        <v>0</v>
      </c>
      <c r="AA29" s="67">
        <f t="shared" si="19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10"/>
        <v>0</v>
      </c>
      <c r="F30" s="96">
        <v>0</v>
      </c>
      <c r="G30" s="67">
        <f t="shared" si="11"/>
        <v>0</v>
      </c>
      <c r="H30" s="68">
        <v>0</v>
      </c>
      <c r="I30" s="67">
        <f t="shared" si="11"/>
        <v>0</v>
      </c>
      <c r="J30" s="68">
        <v>0</v>
      </c>
      <c r="K30" s="67">
        <f t="shared" si="12"/>
        <v>0</v>
      </c>
      <c r="L30" s="68">
        <v>0</v>
      </c>
      <c r="M30" s="67">
        <f t="shared" si="12"/>
        <v>0</v>
      </c>
      <c r="N30" s="95">
        <v>0</v>
      </c>
      <c r="O30" s="67">
        <f t="shared" si="13"/>
        <v>0</v>
      </c>
      <c r="P30" s="96" t="s">
        <v>401</v>
      </c>
      <c r="Q30" s="67" t="e">
        <f t="shared" si="14"/>
        <v>#VALUE!</v>
      </c>
      <c r="R30" s="68">
        <v>0</v>
      </c>
      <c r="S30" s="67">
        <f t="shared" si="15"/>
        <v>0</v>
      </c>
      <c r="T30" s="68">
        <v>0</v>
      </c>
      <c r="U30" s="67">
        <f t="shared" si="16"/>
        <v>0</v>
      </c>
      <c r="V30" s="68">
        <v>0</v>
      </c>
      <c r="W30" s="67">
        <f t="shared" si="17"/>
        <v>0</v>
      </c>
      <c r="X30" s="96">
        <v>0</v>
      </c>
      <c r="Y30" s="67">
        <f t="shared" si="18"/>
        <v>0</v>
      </c>
      <c r="Z30" s="68">
        <v>0</v>
      </c>
      <c r="AA30" s="67">
        <f t="shared" si="19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10"/>
        <v>0</v>
      </c>
      <c r="F31" s="96">
        <v>0</v>
      </c>
      <c r="G31" s="67">
        <f t="shared" si="11"/>
        <v>0</v>
      </c>
      <c r="H31" s="68">
        <v>0</v>
      </c>
      <c r="I31" s="67">
        <f t="shared" si="11"/>
        <v>0</v>
      </c>
      <c r="J31" s="68">
        <v>0</v>
      </c>
      <c r="K31" s="67">
        <f t="shared" si="12"/>
        <v>0</v>
      </c>
      <c r="L31" s="68">
        <v>0</v>
      </c>
      <c r="M31" s="67">
        <f t="shared" si="12"/>
        <v>0</v>
      </c>
      <c r="N31" s="95">
        <v>0</v>
      </c>
      <c r="O31" s="67">
        <f t="shared" si="13"/>
        <v>0</v>
      </c>
      <c r="P31" s="96" t="s">
        <v>401</v>
      </c>
      <c r="Q31" s="67" t="e">
        <f t="shared" si="14"/>
        <v>#VALUE!</v>
      </c>
      <c r="R31" s="68">
        <v>0</v>
      </c>
      <c r="S31" s="67">
        <f t="shared" si="15"/>
        <v>0</v>
      </c>
      <c r="T31" s="68">
        <v>0</v>
      </c>
      <c r="U31" s="67">
        <f t="shared" si="16"/>
        <v>0</v>
      </c>
      <c r="V31" s="68">
        <v>0</v>
      </c>
      <c r="W31" s="67">
        <f t="shared" si="17"/>
        <v>0</v>
      </c>
      <c r="X31" s="96">
        <v>0</v>
      </c>
      <c r="Y31" s="67">
        <f t="shared" si="18"/>
        <v>0</v>
      </c>
      <c r="Z31" s="68">
        <v>0</v>
      </c>
      <c r="AA31" s="67">
        <f t="shared" si="19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10"/>
        <v>0</v>
      </c>
      <c r="F32" s="96">
        <v>0</v>
      </c>
      <c r="G32" s="67">
        <f t="shared" si="11"/>
        <v>0</v>
      </c>
      <c r="H32" s="68">
        <v>0</v>
      </c>
      <c r="I32" s="67">
        <f t="shared" si="11"/>
        <v>0</v>
      </c>
      <c r="J32" s="68">
        <v>0</v>
      </c>
      <c r="K32" s="67">
        <f t="shared" si="12"/>
        <v>0</v>
      </c>
      <c r="L32" s="68">
        <v>0</v>
      </c>
      <c r="M32" s="67">
        <f t="shared" si="12"/>
        <v>0</v>
      </c>
      <c r="N32" s="95">
        <v>0</v>
      </c>
      <c r="O32" s="67">
        <f t="shared" si="13"/>
        <v>0</v>
      </c>
      <c r="P32" s="96" t="s">
        <v>401</v>
      </c>
      <c r="Q32" s="67" t="e">
        <f t="shared" si="14"/>
        <v>#VALUE!</v>
      </c>
      <c r="R32" s="68">
        <v>0</v>
      </c>
      <c r="S32" s="67">
        <f t="shared" si="15"/>
        <v>0</v>
      </c>
      <c r="T32" s="68">
        <v>0</v>
      </c>
      <c r="U32" s="67">
        <f t="shared" si="16"/>
        <v>0</v>
      </c>
      <c r="V32" s="68">
        <v>0</v>
      </c>
      <c r="W32" s="67">
        <f t="shared" si="17"/>
        <v>0</v>
      </c>
      <c r="X32" s="96">
        <v>0</v>
      </c>
      <c r="Y32" s="67">
        <f t="shared" si="18"/>
        <v>0</v>
      </c>
      <c r="Z32" s="68">
        <v>0</v>
      </c>
      <c r="AA32" s="67">
        <f t="shared" si="19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10"/>
        <v>0</v>
      </c>
      <c r="F33" s="96">
        <v>0</v>
      </c>
      <c r="G33" s="67">
        <f t="shared" si="11"/>
        <v>0</v>
      </c>
      <c r="H33" s="68">
        <v>0</v>
      </c>
      <c r="I33" s="67">
        <f t="shared" si="11"/>
        <v>0</v>
      </c>
      <c r="J33" s="68">
        <v>0</v>
      </c>
      <c r="K33" s="67">
        <f t="shared" si="12"/>
        <v>0</v>
      </c>
      <c r="L33" s="68">
        <v>0</v>
      </c>
      <c r="M33" s="67">
        <f t="shared" si="12"/>
        <v>0</v>
      </c>
      <c r="N33" s="95">
        <v>0</v>
      </c>
      <c r="O33" s="67">
        <f t="shared" si="13"/>
        <v>0</v>
      </c>
      <c r="P33" s="96" t="s">
        <v>401</v>
      </c>
      <c r="Q33" s="67" t="e">
        <f t="shared" si="14"/>
        <v>#VALUE!</v>
      </c>
      <c r="R33" s="68">
        <v>0</v>
      </c>
      <c r="S33" s="67">
        <f t="shared" si="15"/>
        <v>0</v>
      </c>
      <c r="T33" s="68">
        <v>0</v>
      </c>
      <c r="U33" s="67">
        <f t="shared" si="16"/>
        <v>0</v>
      </c>
      <c r="V33" s="68">
        <v>0</v>
      </c>
      <c r="W33" s="67">
        <f t="shared" si="17"/>
        <v>0</v>
      </c>
      <c r="X33" s="96">
        <v>0</v>
      </c>
      <c r="Y33" s="67">
        <f t="shared" si="18"/>
        <v>0</v>
      </c>
      <c r="Z33" s="68">
        <v>0</v>
      </c>
      <c r="AA33" s="67">
        <f t="shared" si="19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10"/>
        <v>0</v>
      </c>
      <c r="F34" s="96">
        <v>0</v>
      </c>
      <c r="G34" s="67">
        <f t="shared" si="11"/>
        <v>0</v>
      </c>
      <c r="H34" s="68">
        <v>0</v>
      </c>
      <c r="I34" s="67">
        <f t="shared" si="11"/>
        <v>0</v>
      </c>
      <c r="J34" s="68">
        <v>0</v>
      </c>
      <c r="K34" s="67">
        <f t="shared" si="12"/>
        <v>0</v>
      </c>
      <c r="L34" s="68">
        <v>0</v>
      </c>
      <c r="M34" s="67">
        <f t="shared" si="12"/>
        <v>0</v>
      </c>
      <c r="N34" s="95">
        <v>0</v>
      </c>
      <c r="O34" s="67">
        <f t="shared" si="13"/>
        <v>0</v>
      </c>
      <c r="P34" s="96" t="s">
        <v>401</v>
      </c>
      <c r="Q34" s="67" t="e">
        <f t="shared" si="14"/>
        <v>#VALUE!</v>
      </c>
      <c r="R34" s="68">
        <v>0</v>
      </c>
      <c r="S34" s="67">
        <f t="shared" si="15"/>
        <v>0</v>
      </c>
      <c r="T34" s="68">
        <v>0</v>
      </c>
      <c r="U34" s="67">
        <f t="shared" si="16"/>
        <v>0</v>
      </c>
      <c r="V34" s="68">
        <v>0</v>
      </c>
      <c r="W34" s="67">
        <f t="shared" si="17"/>
        <v>0</v>
      </c>
      <c r="X34" s="96">
        <v>0</v>
      </c>
      <c r="Y34" s="67">
        <f t="shared" si="18"/>
        <v>0</v>
      </c>
      <c r="Z34" s="68">
        <v>0</v>
      </c>
      <c r="AA34" s="67">
        <f t="shared" si="19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10"/>
        <v>0</v>
      </c>
      <c r="F35" s="96">
        <v>0</v>
      </c>
      <c r="G35" s="67">
        <f t="shared" si="11"/>
        <v>0</v>
      </c>
      <c r="H35" s="68">
        <v>0</v>
      </c>
      <c r="I35" s="67">
        <f t="shared" si="11"/>
        <v>0</v>
      </c>
      <c r="J35" s="68">
        <v>0</v>
      </c>
      <c r="K35" s="67">
        <f t="shared" si="12"/>
        <v>0</v>
      </c>
      <c r="L35" s="68">
        <v>0</v>
      </c>
      <c r="M35" s="67">
        <f t="shared" si="12"/>
        <v>0</v>
      </c>
      <c r="N35" s="95">
        <v>0</v>
      </c>
      <c r="O35" s="67">
        <f t="shared" si="13"/>
        <v>0</v>
      </c>
      <c r="P35" s="96" t="s">
        <v>401</v>
      </c>
      <c r="Q35" s="67" t="e">
        <f t="shared" si="14"/>
        <v>#VALUE!</v>
      </c>
      <c r="R35" s="68">
        <v>0</v>
      </c>
      <c r="S35" s="67">
        <f t="shared" si="15"/>
        <v>0</v>
      </c>
      <c r="T35" s="68">
        <v>0</v>
      </c>
      <c r="U35" s="67">
        <f t="shared" si="16"/>
        <v>0</v>
      </c>
      <c r="V35" s="68">
        <v>0</v>
      </c>
      <c r="W35" s="67">
        <f t="shared" si="17"/>
        <v>0</v>
      </c>
      <c r="X35" s="96">
        <v>0</v>
      </c>
      <c r="Y35" s="67">
        <f t="shared" si="18"/>
        <v>0</v>
      </c>
      <c r="Z35" s="68">
        <v>0</v>
      </c>
      <c r="AA35" s="67">
        <f t="shared" si="19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401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98">
        <v>0.09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401</v>
      </c>
      <c r="E37" s="96"/>
      <c r="F37" s="96" t="s">
        <v>401</v>
      </c>
      <c r="G37" s="96"/>
      <c r="H37" s="68" t="s">
        <v>401</v>
      </c>
      <c r="I37" s="96"/>
      <c r="J37" s="68" t="s">
        <v>401</v>
      </c>
      <c r="K37" s="96"/>
      <c r="L37" s="68" t="s">
        <v>401</v>
      </c>
      <c r="M37" s="96"/>
      <c r="N37" s="95" t="s">
        <v>401</v>
      </c>
      <c r="O37" s="96"/>
      <c r="P37" s="96" t="s">
        <v>401</v>
      </c>
      <c r="Q37" s="96"/>
      <c r="R37" s="68" t="s">
        <v>401</v>
      </c>
      <c r="S37" s="96"/>
      <c r="T37" s="68" t="s">
        <v>401</v>
      </c>
      <c r="U37" s="96"/>
      <c r="V37" s="68" t="s">
        <v>401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>
        <v>0</v>
      </c>
      <c r="E38" s="165">
        <f>D38/1000</f>
        <v>0</v>
      </c>
      <c r="F38" s="96">
        <v>1</v>
      </c>
      <c r="G38" s="165">
        <f>F38/1000</f>
        <v>1E-3</v>
      </c>
      <c r="H38" s="68">
        <v>2</v>
      </c>
      <c r="I38" s="165">
        <f>H38/1000</f>
        <v>2E-3</v>
      </c>
      <c r="J38" s="68">
        <v>3</v>
      </c>
      <c r="K38" s="165">
        <f>J38/1000</f>
        <v>3.0000000000000001E-3</v>
      </c>
      <c r="L38" s="68">
        <v>7</v>
      </c>
      <c r="M38" s="165">
        <f>L38/1000</f>
        <v>7.0000000000000001E-3</v>
      </c>
      <c r="N38" s="95">
        <v>2</v>
      </c>
      <c r="O38" s="165">
        <f t="shared" ref="O38:Q40" si="20">N38/1000</f>
        <v>2E-3</v>
      </c>
      <c r="P38" s="96" t="s">
        <v>401</v>
      </c>
      <c r="Q38" s="165" t="e">
        <f t="shared" si="20"/>
        <v>#VALUE!</v>
      </c>
      <c r="R38" s="68">
        <v>10</v>
      </c>
      <c r="S38" s="165">
        <f t="shared" ref="S38:S40" si="21">R38/1000</f>
        <v>0.01</v>
      </c>
      <c r="T38" s="68">
        <v>2</v>
      </c>
      <c r="U38" s="165">
        <f t="shared" ref="U38:U40" si="22">T38/1000</f>
        <v>2E-3</v>
      </c>
      <c r="V38" s="68">
        <v>3</v>
      </c>
      <c r="W38" s="165">
        <f t="shared" ref="W38:W40" si="23">V38/1000</f>
        <v>3.0000000000000001E-3</v>
      </c>
      <c r="X38" s="96">
        <v>6</v>
      </c>
      <c r="Y38" s="165">
        <f t="shared" ref="Y38:Y40" si="24">X38/1000</f>
        <v>6.0000000000000001E-3</v>
      </c>
      <c r="Z38" s="68">
        <v>7</v>
      </c>
      <c r="AA38" s="165">
        <f t="shared" ref="AA38:AA40" si="25">Z38/1000</f>
        <v>7.0000000000000001E-3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401</v>
      </c>
      <c r="E39" s="96"/>
      <c r="F39" s="96" t="s">
        <v>401</v>
      </c>
      <c r="G39" s="96"/>
      <c r="H39" s="68" t="s">
        <v>401</v>
      </c>
      <c r="I39" s="96"/>
      <c r="J39" s="68" t="s">
        <v>401</v>
      </c>
      <c r="K39" s="96"/>
      <c r="L39" s="68" t="s">
        <v>401</v>
      </c>
      <c r="M39" s="96"/>
      <c r="N39" s="95" t="s">
        <v>401</v>
      </c>
      <c r="O39" s="96"/>
      <c r="P39" s="96" t="s">
        <v>401</v>
      </c>
      <c r="Q39" s="96"/>
      <c r="R39" s="68" t="s">
        <v>401</v>
      </c>
      <c r="S39" s="96"/>
      <c r="T39" s="68" t="s">
        <v>401</v>
      </c>
      <c r="U39" s="96"/>
      <c r="V39" s="68" t="s">
        <v>401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>
        <v>0</v>
      </c>
      <c r="E40" s="165">
        <f>D40/1000</f>
        <v>0</v>
      </c>
      <c r="F40" s="96">
        <v>0</v>
      </c>
      <c r="G40" s="165">
        <f>F40/1000</f>
        <v>0</v>
      </c>
      <c r="H40" s="68">
        <v>0</v>
      </c>
      <c r="I40" s="165">
        <f>H40/1000</f>
        <v>0</v>
      </c>
      <c r="J40" s="68">
        <v>0</v>
      </c>
      <c r="K40" s="165">
        <f>J40/1000</f>
        <v>0</v>
      </c>
      <c r="L40" s="68">
        <v>0</v>
      </c>
      <c r="M40" s="165">
        <f>L40/1000</f>
        <v>0</v>
      </c>
      <c r="N40" s="95">
        <v>0</v>
      </c>
      <c r="O40" s="165">
        <f t="shared" si="20"/>
        <v>0</v>
      </c>
      <c r="P40" s="96" t="s">
        <v>401</v>
      </c>
      <c r="Q40" s="165" t="e">
        <f t="shared" si="20"/>
        <v>#VALUE!</v>
      </c>
      <c r="R40" s="68">
        <v>0</v>
      </c>
      <c r="S40" s="165">
        <f t="shared" si="21"/>
        <v>0</v>
      </c>
      <c r="T40" s="68">
        <v>0</v>
      </c>
      <c r="U40" s="165">
        <f t="shared" si="22"/>
        <v>0</v>
      </c>
      <c r="V40" s="68">
        <v>0</v>
      </c>
      <c r="W40" s="165">
        <f t="shared" si="23"/>
        <v>0</v>
      </c>
      <c r="X40" s="96">
        <v>0</v>
      </c>
      <c r="Y40" s="165">
        <f t="shared" si="24"/>
        <v>0</v>
      </c>
      <c r="Z40" s="68">
        <v>1</v>
      </c>
      <c r="AA40" s="165">
        <f t="shared" si="25"/>
        <v>1E-3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2</v>
      </c>
      <c r="G42" s="67">
        <f>F42/1000</f>
        <v>2E-3</v>
      </c>
      <c r="H42" s="68">
        <v>3</v>
      </c>
      <c r="I42" s="67">
        <f>H42/1000</f>
        <v>3.0000000000000001E-3</v>
      </c>
      <c r="J42" s="68">
        <v>4</v>
      </c>
      <c r="K42" s="67">
        <f>J42/1000</f>
        <v>4.0000000000000001E-3</v>
      </c>
      <c r="L42" s="68">
        <v>9</v>
      </c>
      <c r="M42" s="67">
        <f>L42/1000</f>
        <v>8.9999999999999993E-3</v>
      </c>
      <c r="N42" s="95">
        <v>2</v>
      </c>
      <c r="O42" s="67">
        <f>N42/1000</f>
        <v>2E-3</v>
      </c>
      <c r="P42" s="96" t="s">
        <v>401</v>
      </c>
      <c r="Q42" s="67" t="e">
        <f>P42/1000</f>
        <v>#VALUE!</v>
      </c>
      <c r="R42" s="68">
        <v>13</v>
      </c>
      <c r="S42" s="67">
        <f>R42/1000</f>
        <v>1.2999999999999999E-2</v>
      </c>
      <c r="T42" s="68">
        <v>3</v>
      </c>
      <c r="U42" s="67">
        <f>T42/1000</f>
        <v>3.0000000000000001E-3</v>
      </c>
      <c r="V42" s="68">
        <v>5</v>
      </c>
      <c r="W42" s="67">
        <f>V42/1000</f>
        <v>5.0000000000000001E-3</v>
      </c>
      <c r="X42" s="96">
        <v>8</v>
      </c>
      <c r="Y42" s="67">
        <f>X42/1000</f>
        <v>8.0000000000000002E-3</v>
      </c>
      <c r="Z42" s="68">
        <v>11</v>
      </c>
      <c r="AA42" s="67">
        <f>Z42/1000</f>
        <v>1.0999999999999999E-2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401</v>
      </c>
      <c r="E43" s="96"/>
      <c r="F43" s="96" t="s">
        <v>401</v>
      </c>
      <c r="G43" s="96"/>
      <c r="H43" s="68" t="s">
        <v>401</v>
      </c>
      <c r="I43" s="96"/>
      <c r="J43" s="68" t="s">
        <v>401</v>
      </c>
      <c r="K43" s="96"/>
      <c r="L43" s="68" t="s">
        <v>401</v>
      </c>
      <c r="M43" s="96"/>
      <c r="N43" s="95" t="s">
        <v>401</v>
      </c>
      <c r="O43" s="96"/>
      <c r="P43" s="96" t="s">
        <v>401</v>
      </c>
      <c r="Q43" s="96"/>
      <c r="R43" s="68" t="s">
        <v>401</v>
      </c>
      <c r="S43" s="96"/>
      <c r="T43" s="68" t="s">
        <v>401</v>
      </c>
      <c r="U43" s="96"/>
      <c r="V43" s="68" t="s">
        <v>401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>
        <v>0</v>
      </c>
      <c r="E44" s="165">
        <f t="shared" ref="E44:G45" si="26">D44/1000</f>
        <v>0</v>
      </c>
      <c r="F44" s="96">
        <v>1</v>
      </c>
      <c r="G44" s="165">
        <f t="shared" si="26"/>
        <v>1E-3</v>
      </c>
      <c r="H44" s="68">
        <v>1</v>
      </c>
      <c r="I44" s="165">
        <f t="shared" ref="I44" si="27">H44/1000</f>
        <v>1E-3</v>
      </c>
      <c r="J44" s="68">
        <v>1</v>
      </c>
      <c r="K44" s="165">
        <f t="shared" ref="K44" si="28">J44/1000</f>
        <v>1E-3</v>
      </c>
      <c r="L44" s="68">
        <v>2</v>
      </c>
      <c r="M44" s="165">
        <f t="shared" ref="M44" si="29">L44/1000</f>
        <v>2E-3</v>
      </c>
      <c r="N44" s="95">
        <v>0</v>
      </c>
      <c r="O44" s="165">
        <f t="shared" ref="O44:Q45" si="30">N44/1000</f>
        <v>0</v>
      </c>
      <c r="P44" s="96" t="s">
        <v>401</v>
      </c>
      <c r="Q44" s="165" t="e">
        <f t="shared" si="30"/>
        <v>#VALUE!</v>
      </c>
      <c r="R44" s="68">
        <v>3</v>
      </c>
      <c r="S44" s="165">
        <f t="shared" ref="S44:S45" si="31">R44/1000</f>
        <v>3.0000000000000001E-3</v>
      </c>
      <c r="T44" s="68">
        <v>1</v>
      </c>
      <c r="U44" s="165">
        <f t="shared" ref="U44:U45" si="32">T44/1000</f>
        <v>1E-3</v>
      </c>
      <c r="V44" s="68">
        <v>2</v>
      </c>
      <c r="W44" s="165">
        <f t="shared" ref="W44:W45" si="33">V44/1000</f>
        <v>2E-3</v>
      </c>
      <c r="X44" s="96">
        <v>2</v>
      </c>
      <c r="Y44" s="165">
        <f t="shared" ref="Y44:Y45" si="34">X44/1000</f>
        <v>2E-3</v>
      </c>
      <c r="Z44" s="68">
        <v>3</v>
      </c>
      <c r="AA44" s="165">
        <f t="shared" ref="AA44:AA45" si="35">Z44/1000</f>
        <v>3.0000000000000001E-3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>
        <v>0</v>
      </c>
      <c r="E45" s="165">
        <f t="shared" si="26"/>
        <v>0</v>
      </c>
      <c r="F45" s="96">
        <v>0</v>
      </c>
      <c r="G45" s="165">
        <f t="shared" si="26"/>
        <v>0</v>
      </c>
      <c r="H45" s="68">
        <v>0</v>
      </c>
      <c r="I45" s="165">
        <f t="shared" ref="I45" si="36">H45/1000</f>
        <v>0</v>
      </c>
      <c r="J45" s="68">
        <v>0</v>
      </c>
      <c r="K45" s="165">
        <f t="shared" ref="K45" si="37">J45/1000</f>
        <v>0</v>
      </c>
      <c r="L45" s="68">
        <v>0</v>
      </c>
      <c r="M45" s="165">
        <f t="shared" ref="M45" si="38">L45/1000</f>
        <v>0</v>
      </c>
      <c r="N45" s="95">
        <v>0</v>
      </c>
      <c r="O45" s="165">
        <f t="shared" si="30"/>
        <v>0</v>
      </c>
      <c r="P45" s="96" t="s">
        <v>401</v>
      </c>
      <c r="Q45" s="165" t="e">
        <f t="shared" si="30"/>
        <v>#VALUE!</v>
      </c>
      <c r="R45" s="68">
        <v>0</v>
      </c>
      <c r="S45" s="165">
        <f t="shared" si="31"/>
        <v>0</v>
      </c>
      <c r="T45" s="68">
        <v>0</v>
      </c>
      <c r="U45" s="165">
        <f t="shared" si="32"/>
        <v>0</v>
      </c>
      <c r="V45" s="68">
        <v>0</v>
      </c>
      <c r="W45" s="165">
        <f t="shared" si="33"/>
        <v>0</v>
      </c>
      <c r="X45" s="96">
        <v>0</v>
      </c>
      <c r="Y45" s="165">
        <f t="shared" si="34"/>
        <v>0</v>
      </c>
      <c r="Z45" s="68">
        <v>0</v>
      </c>
      <c r="AA45" s="165">
        <f t="shared" si="35"/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2.2000000000000002</v>
      </c>
      <c r="E53" s="70"/>
      <c r="F53" s="70">
        <v>2.2000000000000002</v>
      </c>
      <c r="G53" s="70"/>
      <c r="H53" s="68">
        <v>2.2000000000000002</v>
      </c>
      <c r="I53" s="70"/>
      <c r="J53" s="68">
        <v>2.1</v>
      </c>
      <c r="K53" s="70"/>
      <c r="L53" s="68">
        <v>2.1</v>
      </c>
      <c r="M53" s="70"/>
      <c r="N53" s="69">
        <v>1.7</v>
      </c>
      <c r="O53" s="70"/>
      <c r="P53" s="70" t="s">
        <v>401</v>
      </c>
      <c r="Q53" s="70"/>
      <c r="R53" s="68">
        <v>1.9</v>
      </c>
      <c r="S53" s="70"/>
      <c r="T53" s="68">
        <v>1.5</v>
      </c>
      <c r="U53" s="70"/>
      <c r="V53" s="68">
        <v>1.6</v>
      </c>
      <c r="W53" s="70"/>
      <c r="X53" s="70">
        <v>4.9000000000000004</v>
      </c>
      <c r="Y53" s="70"/>
      <c r="Z53" s="68">
        <v>6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70">
        <v>0.7</v>
      </c>
      <c r="G61" s="70"/>
      <c r="H61" s="68">
        <v>0.5</v>
      </c>
      <c r="I61" s="70"/>
      <c r="J61" s="68">
        <v>0.5</v>
      </c>
      <c r="K61" s="70"/>
      <c r="L61" s="68">
        <v>0.4</v>
      </c>
      <c r="M61" s="70"/>
      <c r="N61" s="69">
        <v>0.7</v>
      </c>
      <c r="O61" s="70"/>
      <c r="P61" s="70" t="s">
        <v>401</v>
      </c>
      <c r="Q61" s="70"/>
      <c r="R61" s="68">
        <v>0.9</v>
      </c>
      <c r="S61" s="70"/>
      <c r="T61" s="68">
        <v>0.3</v>
      </c>
      <c r="U61" s="70"/>
      <c r="V61" s="68">
        <v>0.5</v>
      </c>
      <c r="W61" s="70"/>
      <c r="X61" s="70">
        <v>0.4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7.1</v>
      </c>
      <c r="G62" s="70"/>
      <c r="H62" s="68">
        <v>7.2</v>
      </c>
      <c r="I62" s="70"/>
      <c r="J62" s="68">
        <v>7.3</v>
      </c>
      <c r="K62" s="70"/>
      <c r="L62" s="68">
        <v>7.3</v>
      </c>
      <c r="M62" s="70"/>
      <c r="N62" s="69">
        <v>7.3</v>
      </c>
      <c r="O62" s="70"/>
      <c r="P62" s="70" t="s">
        <v>401</v>
      </c>
      <c r="Q62" s="70"/>
      <c r="R62" s="68">
        <v>7.2</v>
      </c>
      <c r="S62" s="70"/>
      <c r="T62" s="68">
        <v>7.3</v>
      </c>
      <c r="U62" s="70"/>
      <c r="V62" s="68">
        <v>7</v>
      </c>
      <c r="W62" s="70"/>
      <c r="X62" s="70">
        <v>7.1</v>
      </c>
      <c r="Y62" s="70"/>
      <c r="Z62" s="68">
        <v>7.3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0.6</v>
      </c>
      <c r="K65" s="70"/>
      <c r="L65" s="68">
        <v>0.6</v>
      </c>
      <c r="M65" s="70"/>
      <c r="N65" s="69">
        <v>0</v>
      </c>
      <c r="O65" s="70"/>
      <c r="P65" s="70" t="s">
        <v>401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9"/>
      <c r="B68" s="259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39"/>
        <v>0</v>
      </c>
      <c r="F73" s="92">
        <v>0</v>
      </c>
      <c r="G73" s="67">
        <f t="shared" si="40"/>
        <v>0</v>
      </c>
      <c r="H73" s="68">
        <v>0</v>
      </c>
      <c r="I73" s="67">
        <f t="shared" si="40"/>
        <v>0</v>
      </c>
      <c r="J73" s="92">
        <v>0</v>
      </c>
      <c r="K73" s="67">
        <f t="shared" si="40"/>
        <v>0</v>
      </c>
      <c r="L73" s="92">
        <v>0</v>
      </c>
      <c r="M73" s="67">
        <f t="shared" si="40"/>
        <v>0</v>
      </c>
      <c r="N73" s="91">
        <v>0</v>
      </c>
      <c r="O73" s="67">
        <f t="shared" si="41"/>
        <v>0</v>
      </c>
      <c r="P73" s="92" t="s">
        <v>401</v>
      </c>
      <c r="Q73" s="67" t="e">
        <f t="shared" si="42"/>
        <v>#VALUE!</v>
      </c>
      <c r="R73" s="68">
        <v>0</v>
      </c>
      <c r="S73" s="67">
        <f t="shared" si="43"/>
        <v>0</v>
      </c>
      <c r="T73" s="92">
        <v>0</v>
      </c>
      <c r="U73" s="67">
        <f t="shared" si="44"/>
        <v>0</v>
      </c>
      <c r="V73" s="92">
        <v>0</v>
      </c>
      <c r="W73" s="67">
        <f t="shared" si="45"/>
        <v>0</v>
      </c>
      <c r="X73" s="92">
        <v>0</v>
      </c>
      <c r="Y73" s="67">
        <f t="shared" si="46"/>
        <v>0</v>
      </c>
      <c r="Z73" s="92">
        <v>0</v>
      </c>
      <c r="AA73" s="67">
        <f t="shared" si="47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39"/>
        <v>0</v>
      </c>
      <c r="F74" s="96">
        <v>0</v>
      </c>
      <c r="G74" s="67">
        <f t="shared" si="40"/>
        <v>0</v>
      </c>
      <c r="H74" s="68">
        <v>0</v>
      </c>
      <c r="I74" s="67">
        <f t="shared" si="40"/>
        <v>0</v>
      </c>
      <c r="J74" s="96">
        <v>0</v>
      </c>
      <c r="K74" s="67">
        <f t="shared" si="40"/>
        <v>0</v>
      </c>
      <c r="L74" s="96">
        <v>0</v>
      </c>
      <c r="M74" s="67">
        <f t="shared" si="40"/>
        <v>0</v>
      </c>
      <c r="N74" s="95">
        <v>0</v>
      </c>
      <c r="O74" s="67">
        <f t="shared" si="41"/>
        <v>0</v>
      </c>
      <c r="P74" s="96" t="s">
        <v>401</v>
      </c>
      <c r="Q74" s="67" t="e">
        <f t="shared" si="42"/>
        <v>#VALUE!</v>
      </c>
      <c r="R74" s="68">
        <v>0</v>
      </c>
      <c r="S74" s="67">
        <f t="shared" si="43"/>
        <v>0</v>
      </c>
      <c r="T74" s="96">
        <v>0</v>
      </c>
      <c r="U74" s="67">
        <f t="shared" si="44"/>
        <v>0</v>
      </c>
      <c r="V74" s="96">
        <v>0</v>
      </c>
      <c r="W74" s="67">
        <f t="shared" si="45"/>
        <v>0</v>
      </c>
      <c r="X74" s="96">
        <v>0</v>
      </c>
      <c r="Y74" s="67">
        <f t="shared" si="46"/>
        <v>0</v>
      </c>
      <c r="Z74" s="96">
        <v>0</v>
      </c>
      <c r="AA74" s="67">
        <f t="shared" si="47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>
        <v>0</v>
      </c>
      <c r="E75" s="67">
        <f t="shared" si="39"/>
        <v>0</v>
      </c>
      <c r="F75" s="96">
        <v>0</v>
      </c>
      <c r="G75" s="67">
        <f t="shared" si="40"/>
        <v>0</v>
      </c>
      <c r="H75" s="68">
        <v>0</v>
      </c>
      <c r="I75" s="67">
        <f t="shared" si="40"/>
        <v>0</v>
      </c>
      <c r="J75" s="96">
        <v>0</v>
      </c>
      <c r="K75" s="67">
        <f>J75/1000</f>
        <v>0</v>
      </c>
      <c r="L75" s="96">
        <v>0</v>
      </c>
      <c r="M75" s="67">
        <f>L75/1000</f>
        <v>0</v>
      </c>
      <c r="N75" s="95">
        <v>0</v>
      </c>
      <c r="O75" s="67">
        <f t="shared" si="41"/>
        <v>0</v>
      </c>
      <c r="P75" s="96" t="s">
        <v>401</v>
      </c>
      <c r="Q75" s="67" t="e">
        <f t="shared" si="42"/>
        <v>#VALUE!</v>
      </c>
      <c r="R75" s="68">
        <v>0</v>
      </c>
      <c r="S75" s="67">
        <f t="shared" si="43"/>
        <v>0</v>
      </c>
      <c r="T75" s="96">
        <v>0</v>
      </c>
      <c r="U75" s="67">
        <f>T75/1000</f>
        <v>0</v>
      </c>
      <c r="V75" s="96">
        <v>0</v>
      </c>
      <c r="W75" s="67">
        <f>V75/1000</f>
        <v>0</v>
      </c>
      <c r="X75" s="96">
        <v>0</v>
      </c>
      <c r="Y75" s="67">
        <f>X75/1000</f>
        <v>0</v>
      </c>
      <c r="Z75" s="96">
        <v>0</v>
      </c>
      <c r="AA75" s="67">
        <f>Z75/1000</f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0.8</v>
      </c>
      <c r="I81" s="70"/>
      <c r="J81" s="70">
        <v>1</v>
      </c>
      <c r="K81" s="70"/>
      <c r="L81" s="70">
        <v>0.6</v>
      </c>
      <c r="M81" s="70"/>
      <c r="N81" s="69">
        <v>1</v>
      </c>
      <c r="O81" s="69"/>
      <c r="P81" s="70" t="s">
        <v>401</v>
      </c>
      <c r="Q81" s="70"/>
      <c r="R81" s="68">
        <v>0.5</v>
      </c>
      <c r="S81" s="70"/>
      <c r="T81" s="70">
        <v>0.8</v>
      </c>
      <c r="U81" s="70"/>
      <c r="V81" s="70">
        <v>0.5</v>
      </c>
      <c r="W81" s="70"/>
      <c r="X81" s="70">
        <v>0.8</v>
      </c>
      <c r="Y81" s="70"/>
      <c r="Z81" s="70">
        <v>0.5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 t="s">
        <v>401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>
        <v>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 t="s">
        <v>401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>
        <v>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>
        <v>0.3</v>
      </c>
      <c r="E87" s="69"/>
      <c r="F87" s="70">
        <v>0.3</v>
      </c>
      <c r="G87" s="70"/>
      <c r="H87" s="68">
        <v>0.5</v>
      </c>
      <c r="I87" s="70"/>
      <c r="J87" s="70">
        <v>1.1000000000000001</v>
      </c>
      <c r="K87" s="70"/>
      <c r="L87" s="70">
        <v>1.1000000000000001</v>
      </c>
      <c r="M87" s="70"/>
      <c r="N87" s="69">
        <v>1</v>
      </c>
      <c r="O87" s="69"/>
      <c r="P87" s="70" t="s">
        <v>401</v>
      </c>
      <c r="Q87" s="70"/>
      <c r="R87" s="68">
        <v>1</v>
      </c>
      <c r="S87" s="70"/>
      <c r="T87" s="70">
        <v>0.7</v>
      </c>
      <c r="U87" s="70"/>
      <c r="V87" s="70">
        <v>0.9</v>
      </c>
      <c r="W87" s="70"/>
      <c r="X87" s="70">
        <v>0.7</v>
      </c>
      <c r="Y87" s="70"/>
      <c r="Z87" s="70">
        <v>0.9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7.1</v>
      </c>
      <c r="G91" s="70"/>
      <c r="H91" s="68">
        <v>7.2</v>
      </c>
      <c r="I91" s="70"/>
      <c r="J91" s="70">
        <v>7.3</v>
      </c>
      <c r="K91" s="70"/>
      <c r="L91" s="70">
        <v>7.3</v>
      </c>
      <c r="M91" s="70"/>
      <c r="N91" s="69">
        <v>7.3</v>
      </c>
      <c r="O91" s="69"/>
      <c r="P91" s="70" t="s">
        <v>401</v>
      </c>
      <c r="Q91" s="70"/>
      <c r="R91" s="68">
        <v>7.2</v>
      </c>
      <c r="S91" s="70"/>
      <c r="T91" s="70">
        <v>7.3</v>
      </c>
      <c r="U91" s="70"/>
      <c r="V91" s="70">
        <v>7</v>
      </c>
      <c r="W91" s="70"/>
      <c r="X91" s="70">
        <v>7.1</v>
      </c>
      <c r="Y91" s="70"/>
      <c r="Z91" s="70">
        <v>7.3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 t="s">
        <v>401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>
        <v>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</v>
      </c>
      <c r="G100" s="70"/>
      <c r="H100" s="68">
        <v>3</v>
      </c>
      <c r="I100" s="70"/>
      <c r="J100" s="70">
        <v>2.9</v>
      </c>
      <c r="K100" s="70"/>
      <c r="L100" s="70">
        <v>3.1</v>
      </c>
      <c r="M100" s="70"/>
      <c r="N100" s="69">
        <v>2.6</v>
      </c>
      <c r="O100" s="69"/>
      <c r="P100" s="70" t="s">
        <v>401</v>
      </c>
      <c r="Q100" s="70"/>
      <c r="R100" s="68">
        <v>2.7</v>
      </c>
      <c r="S100" s="70"/>
      <c r="T100" s="70">
        <v>2.9</v>
      </c>
      <c r="U100" s="70"/>
      <c r="V100" s="70">
        <v>2.9</v>
      </c>
      <c r="W100" s="70"/>
      <c r="X100" s="70">
        <v>5.5</v>
      </c>
      <c r="Y100" s="70"/>
      <c r="Z100" s="70">
        <v>8.6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0.15</v>
      </c>
      <c r="E101" s="69"/>
      <c r="F101" s="70">
        <v>0.15</v>
      </c>
      <c r="G101" s="70"/>
      <c r="H101" s="68">
        <v>0.14000000000000001</v>
      </c>
      <c r="I101" s="70"/>
      <c r="J101" s="70">
        <v>0.11</v>
      </c>
      <c r="K101" s="70"/>
      <c r="L101" s="70">
        <v>0.11</v>
      </c>
      <c r="M101" s="70"/>
      <c r="N101" s="69">
        <v>0.17</v>
      </c>
      <c r="O101" s="69"/>
      <c r="P101" s="70" t="s">
        <v>401</v>
      </c>
      <c r="Q101" s="70"/>
      <c r="R101" s="68">
        <v>0.15</v>
      </c>
      <c r="S101" s="70"/>
      <c r="T101" s="70">
        <v>0.13</v>
      </c>
      <c r="U101" s="70"/>
      <c r="V101" s="70">
        <v>0.13</v>
      </c>
      <c r="W101" s="70"/>
      <c r="X101" s="70">
        <v>0.24</v>
      </c>
      <c r="Y101" s="70"/>
      <c r="Z101" s="70">
        <v>0.55000000000000004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9"/>
      <c r="B132" s="259"/>
      <c r="C132" s="231"/>
      <c r="D132" s="231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75">
        <v>45261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45261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45262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45263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45264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45265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45266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45267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45268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45269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45270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45271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45272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45273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45274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45275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45276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45277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45278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45279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45280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45281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45282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45283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45284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45285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45286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45287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45288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45289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45290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45291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2024-02-01T05:49:54Z</cp:lastPrinted>
  <dcterms:created xsi:type="dcterms:W3CDTF">2020-11-06T01:25:08Z</dcterms:created>
  <dcterms:modified xsi:type="dcterms:W3CDTF">2024-03-11T04:36:59Z</dcterms:modified>
</cp:coreProperties>
</file>