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0月月報\"/>
    </mc:Choice>
  </mc:AlternateContent>
  <xr:revisionPtr revIDLastSave="0" documentId="13_ncr:1_{13D9C473-0150-40B4-AFA4-6AFE06A14487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1" i="5"/>
  <c r="K9" i="5"/>
  <c r="K11" i="5" s="1"/>
  <c r="I9" i="5"/>
  <c r="I12" i="5" s="1"/>
  <c r="G9" i="5"/>
  <c r="G12" i="5" s="1"/>
  <c r="E9" i="5"/>
  <c r="E12" i="5" s="1"/>
  <c r="I11" i="5" l="1"/>
  <c r="K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<sst xmlns="http://schemas.openxmlformats.org/spreadsheetml/2006/main" count="5681" uniqueCount="433">
  <si>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</si>
  <si>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</si>
  <si>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</si>
  <si>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</si>
  <si>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</si>
  <si>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</si>
  <si>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</si>
  <si>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</si>
  <si>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</si>
  <si>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</si>
  <si>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</si>
  <si>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</si>
  <si>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</si>
  <si>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</si>
  <si>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</si>
  <si>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</si>
  <si>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</si>
  <si>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</si>
  <si>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</si>
  <si>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</si>
  <si>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</si>
  <si>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</si>
  <si>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</si>
  <si>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</si>
  <si>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</si>
  <si>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</si>
  <si>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</si>
  <si>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</si>
  <si>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</si>
  <si>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</si>
  <si>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</si>
  <si>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</si>
  <si>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</si>
  <si>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</si>
  <si>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</si>
  <si>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</si>
  <si>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</si>
  <si>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</si>
  <si>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</si>
  <si>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</si>
  <si>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</si>
  <si>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</si>
  <si>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</si>
  <si>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</si>
  <si>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</si>
  <si>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</si>
  <si>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</si>
  <si>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</si>
  <si>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</si>
  <si>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</si>
  <si>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</si>
  <si>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</si>
  <si>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</si>
  <si>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</si>
  <si>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</si>
  <si>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</si>
  <si>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</si>
  <si>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</si>
  <si>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</si>
  <si>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</si>
  <si>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</si>
  <si>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</si>
  <si>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</si>
  <si>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</si>
  <si>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</si>
  <si>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</si>
  <si>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</si>
  <si>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</si>
  <si>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</si>
  <si>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</si>
  <si>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</si>
  <si>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</si>
  <si>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</si>
  <si>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</si>
  <si>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</si>
  <si>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</si>
  <si>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</si>
  <si>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</si>
  <si>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</si>
  <si>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</si>
  <si>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</si>
  <si>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</si>
  <si>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</si>
  <si>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</si>
  <si>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</si>
  <si>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</si>
  <si>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</si>
  <si>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</si>
  <si>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</si>
  <si>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</si>
  <si>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</si>
  <si>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</si>
  <si>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</si>
  <si>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</si>
  <si>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</si>
  <si>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</si>
  <si>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</si>
  <si>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</si>
  <si>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</si>
  <si>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</si>
  <si>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</si>
  <si>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</si>
  <si>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</si>
  <si>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</si>
  <si>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</si>
  <si>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</si>
  <si>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</si>
  <si>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</si>
  <si>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</si>
  <si>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</si>
  <si>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</si>
  <si>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</si>
  <si>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</si>
  <si>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</si>
  <si>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</si>
  <si>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</si>
  <si>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</si>
  <si>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</si>
  <si>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</si>
  <si>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</si>
  <si>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</si>
  <si>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</si>
  <si>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</si>
  <si>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</si>
  <si>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</si>
  <si>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</si>
  <si>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</si>
  <si>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</si>
  <si>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</si>
  <si>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</si>
  <si>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</si>
  <si>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</si>
  <si>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</si>
  <si>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</si>
  <si>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</si>
  <si>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</si>
  <si>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</si>
  <si>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</si>
  <si>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</si>
  <si>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</si>
  <si>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</si>
  <si>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</si>
  <si>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</si>
  <si>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</si>
  <si>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</si>
  <si>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</si>
  <si>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</si>
  <si>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</si>
  <si>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</si>
  <si>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</si>
  <si>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</si>
  <si>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</si>
  <si>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</si>
  <si>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</si>
  <si>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</si>
  <si>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</si>
  <si>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</si>
  <si>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</si>
  <si>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</si>
  <si>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</si>
  <si>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</si>
  <si>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</si>
  <si>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</si>
  <si>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</si>
  <si>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</si>
  <si>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</si>
  <si>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</si>
  <si>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</si>
  <si>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</si>
  <si>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</si>
  <si>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</si>
  <si>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</si>
  <si>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</si>
  <si>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</si>
  <si>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</si>
  <si>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</si>
  <si>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</si>
  <si>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</si>
  <si>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</si>
  <si>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</si>
  <si>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</si>
  <si>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</si>
  <si>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</si>
  <si>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</si>
  <si>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</si>
  <si>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</si>
  <si>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</si>
  <si>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</si>
  <si>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</si>
  <si>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</si>
  <si>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</si>
  <si>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</si>
  <si>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</si>
  <si>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</si>
  <si>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</si>
  <si>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</si>
  <si>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</si>
  <si>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</si>
  <si>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</si>
  <si>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</si>
  <si>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</si>
  <si>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</si>
  <si>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</si>
  <si>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</si>
  <si>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</si>
  <si>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</si>
  <si>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</si>
  <si>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</si>
  <si>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</si>
  <si>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</si>
  <si>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</si>
  <si>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</si>
  <si>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</si>
  <si>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</si>
  <si>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</si>
  <si>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</si>
  <si>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</si>
  <si>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</si>
  <si>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</si>
  <si>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</si>
  <si>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</si>
  <si>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</si>
  <si>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</si>
  <si>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</si>
  <si>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</si>
  <si>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</si>
  <si>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</si>
  <si>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</si>
  <si>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</si>
  <si>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</si>
  <si>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</si>
  <si>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</si>
  <si>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</si>
  <si>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</si>
  <si>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</si>
  <si>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</si>
  <si>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</si>
  <si>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</si>
  <si>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</si>
  <si>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</si>
  <si>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</si>
  <si>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</si>
  <si>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</si>
  <si>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</si>
  <si>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</si>
  <si>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</si>
  <si>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</si>
  <si>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</si>
  <si>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</si>
  <si>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</si>
  <si>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</si>
  <si>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</si>
  <si>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</si>
  <si>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</si>
  <si>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</si>
  <si>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</si>
  <si>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</si>
  <si>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</si>
  <si>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</si>
  <si>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</si>
  <si>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</si>
  <si>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</si>
  <si>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</si>
  <si>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</si>
  <si>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</si>
  <si>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</si>
  <si>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</si>
  <si>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</si>
  <si>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</si>
  <si>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</si>
  <si>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</si>
  <si>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</si>
  <si>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</si>
  <si>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</si>
  <si>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</si>
  <si>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</si>
  <si>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</si>
  <si>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</si>
  <si>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</si>
  <si>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</si>
  <si>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</si>
  <si>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</si>
  <si>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</si>
  <si>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</si>
  <si>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</si>
  <si>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</si>
  <si>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</si>
  <si>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</si>
  <si>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</si>
  <si>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</si>
  <si>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</si>
  <si>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</si>
  <si>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</si>
  <si>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</si>
  <si>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</si>
  <si>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</si>
  <si>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</si>
  <si>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</si>
  <si>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</si>
  <si>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</si>
  <si>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</si>
  <si>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</si>
  <si>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</si>
  <si>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</si>
  <si>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</si>
  <si>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</si>
  <si>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</si>
  <si>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</si>
  <si>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</si>
  <si>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</si>
  <si>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</si>
  <si>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</si>
  <si>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</si>
  <si>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</si>
  <si>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</si>
  <si>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</si>
  <si>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</si>
  <si>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</si>
  <si>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</si>
  <si>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</si>
  <si>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</si>
  <si>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</si>
  <si>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</si>
  <si>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</si>
  <si>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</si>
  <si>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</si>
  <si>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</si>
  <si>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</si>
  <si>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</si>
  <si>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</si>
  <si>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</si>
  <si>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</si>
  <si>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</si>
  <si>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</si>
  <si>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</si>
  <si>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</si>
  <si>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</si>
  <si>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</si>
  <si>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</si>
  <si>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</si>
  <si>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</si>
  <si>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</si>
  <si>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</si>
  <si>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</si>
  <si>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</si>
  <si>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</si>
  <si>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</si>
  <si>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</si>
  <si>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</si>
  <si>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</si>
  <si>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</si>
  <si>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</si>
  <si>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</si>
  <si>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</si>
  <si>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</si>
  <si>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</si>
  <si>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</si>
  <si>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</si>
  <si>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</si>
  <si>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</si>
  <si>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</si>
  <si>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</si>
  <si>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</si>
  <si>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</si>
  <si>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</si>
  <si>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</si>
  <si>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</si>
  <si>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</si>
  <si>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</si>
  <si>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</si>
  <si>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</si>
  <si>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</si>
  <si>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</si>
  <si>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</si>
  <si>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</si>
  <si>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</si>
  <si>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</si>
  <si>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</si>
  <si>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</si>
  <si>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</si>
  <si>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</si>
  <si>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</si>
  <si>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</si>
  <si>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</si>
  <si>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</si>
  <si>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</si>
  <si>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</si>
  <si>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</si>
  <si>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</si>
  <si>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</si>
  <si>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</si>
  <si>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</si>
  <si>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</si>
  <si>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</si>
  <si>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</si>
  <si>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</si>
  <si>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</si>
  <si>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</si>
  <si>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</si>
  <si>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</si>
  <si>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</si>
  <si>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</si>
  <si>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曇|雨</t>
  </si>
  <si>
    <t>晴</t>
  </si>
  <si>
    <t>晴/雨</t>
  </si>
  <si>
    <t>雨|曇</t>
  </si>
  <si>
    <t>曇/晴</t>
  </si>
  <si>
    <t>晴/曇</t>
  </si>
  <si>
    <t>曇/雨</t>
  </si>
  <si>
    <t>雪/曇</t>
  </si>
  <si>
    <t>晴|曇</t>
  </si>
  <si>
    <t>雨/晴</t>
  </si>
  <si>
    <t>2023/10/16</t>
  </si>
  <si>
    <t>2023/10/04</t>
  </si>
  <si>
    <t>09:46</t>
  </si>
  <si>
    <t>10:09</t>
  </si>
  <si>
    <t>10:24</t>
  </si>
  <si>
    <t>09:26</t>
  </si>
  <si>
    <t>09:07</t>
  </si>
  <si>
    <t>10:31</t>
  </si>
  <si>
    <t>09:09</t>
  </si>
  <si>
    <t>10:11</t>
  </si>
  <si>
    <t>09:43</t>
  </si>
  <si>
    <t>09:16</t>
  </si>
  <si>
    <t>10:46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</si>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</sst>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9"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A48" zoomScaleNormal="100" zoomScaleSheetLayoutView="100" workbookViewId="0">
      <selection activeCell="N12" sqref="N1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 ht="5" customHeight="1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06">
        <v>45108</v>
      </c>
      <c r="B2" s="206"/>
      <c r="C2" s="207">
        <v>45200</v>
      </c>
      <c r="D2" s="207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08" t="s">
        <v>350</v>
      </c>
      <c r="E4" s="224" t="s">
        <v>354</v>
      </c>
      <c r="F4" s="222" t="s">
        <v>356</v>
      </c>
      <c r="G4" s="210" t="s">
        <v>359</v>
      </c>
      <c r="H4" s="220" t="s">
        <v>362</v>
      </c>
      <c r="I4" s="210" t="s">
        <v>379</v>
      </c>
      <c r="J4" s="210" t="s">
        <v>384</v>
      </c>
      <c r="K4" s="220" t="s">
        <v>387</v>
      </c>
      <c r="L4" s="210" t="s">
        <v>390</v>
      </c>
      <c r="M4" s="236" t="s">
        <v>395</v>
      </c>
      <c r="N4" s="238" t="s">
        <v>396</v>
      </c>
      <c r="O4" s="204"/>
      <c r="P4" s="23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09"/>
      <c r="E5" s="225"/>
      <c r="F5" s="223"/>
      <c r="G5" s="211"/>
      <c r="H5" s="221"/>
      <c r="I5" s="211"/>
      <c r="J5" s="211"/>
      <c r="K5" s="221"/>
      <c r="L5" s="211"/>
      <c r="M5" s="237"/>
      <c r="N5" s="239"/>
      <c r="O5" s="205"/>
      <c r="P5" s="2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16" t="s">
        <v>349</v>
      </c>
      <c r="E6" s="218" t="s">
        <v>353</v>
      </c>
      <c r="F6" s="214" t="s">
        <v>357</v>
      </c>
      <c r="G6" s="212" t="s">
        <v>360</v>
      </c>
      <c r="H6" s="214" t="s">
        <v>363</v>
      </c>
      <c r="I6" s="212" t="s">
        <v>380</v>
      </c>
      <c r="J6" s="212" t="s">
        <v>386</v>
      </c>
      <c r="K6" s="228" t="s">
        <v>389</v>
      </c>
      <c r="L6" s="226" t="s">
        <v>400</v>
      </c>
      <c r="M6" s="240" t="s">
        <v>399</v>
      </c>
      <c r="N6" s="242" t="s">
        <v>398</v>
      </c>
      <c r="O6" s="232"/>
      <c r="P6" s="23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17"/>
      <c r="E7" s="219"/>
      <c r="F7" s="215"/>
      <c r="G7" s="213"/>
      <c r="H7" s="215"/>
      <c r="I7" s="213"/>
      <c r="J7" s="213"/>
      <c r="K7" s="229"/>
      <c r="L7" s="227"/>
      <c r="M7" s="241"/>
      <c r="N7" s="243"/>
      <c r="O7" s="233"/>
      <c r="P7" s="23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77" t="s">
        <v>413</v>
      </c>
      <c r="N9" s="191" t="s">
        <v>413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420</v>
      </c>
      <c r="K10" s="68" t="s">
        <v>421</v>
      </c>
      <c r="L10" s="68" t="s">
        <v>422</v>
      </c>
      <c r="M10" s="115" t="s">
        <v>423</v>
      </c>
      <c r="N10" s="155" t="s">
        <v>424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411</v>
      </c>
      <c r="E11" s="68" t="s">
        <v>411</v>
      </c>
      <c r="F11" s="68" t="s">
        <v>411</v>
      </c>
      <c r="G11" s="68" t="s">
        <v>411</v>
      </c>
      <c r="H11" s="68" t="s">
        <v>411</v>
      </c>
      <c r="I11" s="68" t="s">
        <v>411</v>
      </c>
      <c r="J11" s="68" t="s">
        <v>411</v>
      </c>
      <c r="K11" s="68" t="s">
        <v>411</v>
      </c>
      <c r="L11" s="68" t="s">
        <v>411</v>
      </c>
      <c r="M11" s="115" t="s">
        <v>404</v>
      </c>
      <c r="N11" s="155" t="s">
        <v>404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403</v>
      </c>
      <c r="E12" s="68" t="s">
        <v>403</v>
      </c>
      <c r="F12" s="68" t="s">
        <v>403</v>
      </c>
      <c r="G12" s="68" t="s">
        <v>403</v>
      </c>
      <c r="H12" s="68" t="s">
        <v>403</v>
      </c>
      <c r="I12" s="68" t="s">
        <v>403</v>
      </c>
      <c r="J12" s="68" t="s">
        <v>403</v>
      </c>
      <c r="K12" s="68" t="s">
        <v>403</v>
      </c>
      <c r="L12" s="68" t="s">
        <v>403</v>
      </c>
      <c r="M12" s="115" t="s">
        <v>405</v>
      </c>
      <c r="N12" s="155" t="s">
        <v>405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14.5</v>
      </c>
      <c r="E13" s="70">
        <v>18.5</v>
      </c>
      <c r="F13" s="70">
        <v>16.2</v>
      </c>
      <c r="G13" s="70">
        <v>16.2</v>
      </c>
      <c r="H13" s="70">
        <v>16.8</v>
      </c>
      <c r="I13" s="70">
        <v>14.9</v>
      </c>
      <c r="J13" s="70">
        <v>17.2</v>
      </c>
      <c r="K13" s="70">
        <v>13.5</v>
      </c>
      <c r="L13" s="70">
        <v>18</v>
      </c>
      <c r="M13" s="178">
        <v>19.3</v>
      </c>
      <c r="N13" s="126">
        <v>21.7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14.4</v>
      </c>
      <c r="E14" s="77">
        <v>20.100000000000001</v>
      </c>
      <c r="F14" s="77">
        <v>20.3</v>
      </c>
      <c r="G14" s="77">
        <v>18.600000000000001</v>
      </c>
      <c r="H14" s="77">
        <v>22.5</v>
      </c>
      <c r="I14" s="77">
        <v>14</v>
      </c>
      <c r="J14" s="77">
        <v>23.4</v>
      </c>
      <c r="K14" s="77">
        <v>14.5</v>
      </c>
      <c r="L14" s="77">
        <v>17.899999999999999</v>
      </c>
      <c r="M14" s="179">
        <v>24.9</v>
      </c>
      <c r="N14" s="156">
        <v>27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425</v>
      </c>
      <c r="E19" s="94" t="s">
        <v>425</v>
      </c>
      <c r="F19" s="94" t="s">
        <v>425</v>
      </c>
      <c r="G19" s="94" t="s">
        <v>425</v>
      </c>
      <c r="H19" s="94" t="s">
        <v>425</v>
      </c>
      <c r="I19" s="94" t="s">
        <v>425</v>
      </c>
      <c r="J19" s="94" t="s">
        <v>425</v>
      </c>
      <c r="K19" s="94" t="s">
        <v>425</v>
      </c>
      <c r="L19" s="94" t="s">
        <v>425</v>
      </c>
      <c r="M19" s="182" t="s">
        <v>425</v>
      </c>
      <c r="N19" s="194" t="s">
        <v>425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426</v>
      </c>
      <c r="E24" s="96" t="s">
        <v>426</v>
      </c>
      <c r="F24" s="96" t="s">
        <v>426</v>
      </c>
      <c r="G24" s="96" t="s">
        <v>426</v>
      </c>
      <c r="H24" s="96" t="s">
        <v>426</v>
      </c>
      <c r="I24" s="96" t="s">
        <v>426</v>
      </c>
      <c r="J24" s="96" t="s">
        <v>426</v>
      </c>
      <c r="K24" s="96" t="s">
        <v>426</v>
      </c>
      <c r="L24" s="96" t="s">
        <v>426</v>
      </c>
      <c r="M24" s="183" t="s">
        <v>426</v>
      </c>
      <c r="N24" s="195" t="s">
        <v>426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427</v>
      </c>
      <c r="E25" s="96" t="s">
        <v>427</v>
      </c>
      <c r="F25" s="96" t="s">
        <v>427</v>
      </c>
      <c r="G25" s="96" t="s">
        <v>427</v>
      </c>
      <c r="H25" s="96" t="s">
        <v>427</v>
      </c>
      <c r="I25" s="96" t="s">
        <v>427</v>
      </c>
      <c r="J25" s="96" t="s">
        <v>427</v>
      </c>
      <c r="K25" s="96" t="s">
        <v>427</v>
      </c>
      <c r="L25" s="96" t="s">
        <v>427</v>
      </c>
      <c r="M25" s="183" t="s">
        <v>427</v>
      </c>
      <c r="N25" s="195" t="s">
        <v>427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>
        <v>0.19</v>
      </c>
      <c r="E26" s="98">
        <v>0.18</v>
      </c>
      <c r="F26" s="98">
        <v>0.19</v>
      </c>
      <c r="G26" s="98">
        <v>0.14000000000000001</v>
      </c>
      <c r="H26" s="98">
        <v>0.14000000000000001</v>
      </c>
      <c r="I26" s="98">
        <v>0.19</v>
      </c>
      <c r="J26" s="98">
        <v>0.2</v>
      </c>
      <c r="K26" s="98">
        <v>0.16</v>
      </c>
      <c r="L26" s="98">
        <v>0.16</v>
      </c>
      <c r="M26" s="184">
        <v>0.28999999999999998</v>
      </c>
      <c r="N26" s="196">
        <v>0.54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>
        <v>0.05</v>
      </c>
      <c r="E27" s="98">
        <v>0.06</v>
      </c>
      <c r="F27" s="98">
        <v>0.06</v>
      </c>
      <c r="G27" s="98">
        <v>0.05</v>
      </c>
      <c r="H27" s="98">
        <v>0.05</v>
      </c>
      <c r="I27" s="98">
        <v>0.05</v>
      </c>
      <c r="J27" s="98" t="s">
        <v>428</v>
      </c>
      <c r="K27" s="98">
        <v>0.06</v>
      </c>
      <c r="L27" s="98">
        <v>0.06</v>
      </c>
      <c r="M27" s="184" t="s">
        <v>428</v>
      </c>
      <c r="N27" s="196">
        <v>0.08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1" t="s">
        <v>401</v>
      </c>
      <c r="N29" s="193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3" t="s">
        <v>401</v>
      </c>
      <c r="N30" s="195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3" t="s">
        <v>401</v>
      </c>
      <c r="N31" s="195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3" t="s">
        <v>401</v>
      </c>
      <c r="N32" s="195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3" t="s">
        <v>401</v>
      </c>
      <c r="N33" s="195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3" t="s">
        <v>401</v>
      </c>
      <c r="N34" s="195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3" t="s">
        <v>401</v>
      </c>
      <c r="N35" s="195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>
        <v>0.13</v>
      </c>
      <c r="E36" s="98">
        <v>0.12</v>
      </c>
      <c r="F36" s="98">
        <v>0.12</v>
      </c>
      <c r="G36" s="98">
        <v>0.1</v>
      </c>
      <c r="H36" s="98">
        <v>0.11</v>
      </c>
      <c r="I36" s="98">
        <v>0.11</v>
      </c>
      <c r="J36" s="98">
        <v>0.15</v>
      </c>
      <c r="K36" s="98">
        <v>0.09</v>
      </c>
      <c r="L36" s="98">
        <v>0.1</v>
      </c>
      <c r="M36" s="184">
        <v>0.25</v>
      </c>
      <c r="N36" s="196">
        <v>0.06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429</v>
      </c>
      <c r="E37" s="96" t="s">
        <v>429</v>
      </c>
      <c r="F37" s="96" t="s">
        <v>429</v>
      </c>
      <c r="G37" s="96" t="s">
        <v>429</v>
      </c>
      <c r="H37" s="96" t="s">
        <v>429</v>
      </c>
      <c r="I37" s="96" t="s">
        <v>429</v>
      </c>
      <c r="J37" s="96" t="s">
        <v>429</v>
      </c>
      <c r="K37" s="96" t="s">
        <v>429</v>
      </c>
      <c r="L37" s="96" t="s">
        <v>429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3" t="s">
        <v>401</v>
      </c>
      <c r="N38" s="195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>
        <v>4.0000000000000001E-3</v>
      </c>
      <c r="E39" s="96">
        <v>4.0000000000000001E-3</v>
      </c>
      <c r="F39" s="96">
        <v>2E-3</v>
      </c>
      <c r="G39" s="96">
        <v>4.0000000000000001E-3</v>
      </c>
      <c r="H39" s="96">
        <v>5.0000000000000001E-3</v>
      </c>
      <c r="I39" s="96">
        <v>3.0000000000000001E-3</v>
      </c>
      <c r="J39" s="96">
        <v>6.0000000000000001E-3</v>
      </c>
      <c r="K39" s="96">
        <v>6.0000000000000001E-3</v>
      </c>
      <c r="L39" s="96">
        <v>5.0000000000000001E-3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3" t="s">
        <v>401</v>
      </c>
      <c r="N40" s="195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427</v>
      </c>
      <c r="E41" s="96" t="s">
        <v>427</v>
      </c>
      <c r="F41" s="96" t="s">
        <v>427</v>
      </c>
      <c r="G41" s="96" t="s">
        <v>427</v>
      </c>
      <c r="H41" s="96" t="s">
        <v>427</v>
      </c>
      <c r="I41" s="96" t="s">
        <v>427</v>
      </c>
      <c r="J41" s="96" t="s">
        <v>427</v>
      </c>
      <c r="K41" s="96" t="s">
        <v>427</v>
      </c>
      <c r="L41" s="96" t="s">
        <v>427</v>
      </c>
      <c r="M41" s="183" t="s">
        <v>427</v>
      </c>
      <c r="N41" s="195" t="s">
        <v>427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3" t="s">
        <v>401</v>
      </c>
      <c r="N42" s="195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>
        <v>5.0000000000000001E-3</v>
      </c>
      <c r="E43" s="96">
        <v>6.0000000000000001E-3</v>
      </c>
      <c r="F43" s="96">
        <v>7.0000000000000001E-3</v>
      </c>
      <c r="G43" s="96">
        <v>4.0000000000000001E-3</v>
      </c>
      <c r="H43" s="96">
        <v>7.0000000000000001E-3</v>
      </c>
      <c r="I43" s="96" t="s">
        <v>429</v>
      </c>
      <c r="J43" s="96">
        <v>2.1999999999999999E-2</v>
      </c>
      <c r="K43" s="96">
        <v>6.0000000000000001E-3</v>
      </c>
      <c r="L43" s="96">
        <v>0.01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3" t="s">
        <v>401</v>
      </c>
      <c r="N44" s="195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3" t="s">
        <v>401</v>
      </c>
      <c r="N45" s="195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>
        <v>3.4</v>
      </c>
      <c r="E51" s="70">
        <v>3.4</v>
      </c>
      <c r="F51" s="70">
        <v>3.5</v>
      </c>
      <c r="G51" s="70">
        <v>3.7</v>
      </c>
      <c r="H51" s="70">
        <v>3.6</v>
      </c>
      <c r="I51" s="70">
        <v>2.9</v>
      </c>
      <c r="J51" s="70">
        <v>3.1</v>
      </c>
      <c r="K51" s="70">
        <v>3.1</v>
      </c>
      <c r="L51" s="70">
        <v>3.1</v>
      </c>
      <c r="M51" s="178">
        <v>4.7</v>
      </c>
      <c r="N51" s="126">
        <v>6.4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2.5</v>
      </c>
      <c r="E53" s="70">
        <v>2.4</v>
      </c>
      <c r="F53" s="70">
        <v>2.4</v>
      </c>
      <c r="G53" s="70">
        <v>2.7</v>
      </c>
      <c r="H53" s="70">
        <v>3</v>
      </c>
      <c r="I53" s="70">
        <v>1.8</v>
      </c>
      <c r="J53" s="70">
        <v>2.2000000000000002</v>
      </c>
      <c r="K53" s="70">
        <v>1.6</v>
      </c>
      <c r="L53" s="70">
        <v>1.7</v>
      </c>
      <c r="M53" s="178">
        <v>5.7</v>
      </c>
      <c r="N53" s="126">
        <v>7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>
        <v>5.7200018999999998</v>
      </c>
      <c r="E54" s="70">
        <v>5.5974377000000004</v>
      </c>
      <c r="F54" s="70">
        <v>5.7030992999999999</v>
      </c>
      <c r="G54" s="70">
        <v>4.2291501</v>
      </c>
      <c r="H54" s="70">
        <v>4.5039708000000003</v>
      </c>
      <c r="I54" s="70">
        <v>5.0100878</v>
      </c>
      <c r="J54" s="70">
        <v>5.2109857999999996</v>
      </c>
      <c r="K54" s="70">
        <v>6.2016211000000006</v>
      </c>
      <c r="L54" s="70">
        <v>6.0927331000000002</v>
      </c>
      <c r="M54" s="178">
        <v>12.345178800000001</v>
      </c>
      <c r="N54" s="126">
        <v>26.505376699999999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>
        <v>2E-3</v>
      </c>
      <c r="E59" s="96" t="s">
        <v>429</v>
      </c>
      <c r="F59" s="96">
        <v>2E-3</v>
      </c>
      <c r="G59" s="96" t="s">
        <v>429</v>
      </c>
      <c r="H59" s="96" t="s">
        <v>429</v>
      </c>
      <c r="I59" s="96">
        <v>2E-3</v>
      </c>
      <c r="J59" s="96">
        <v>6.0000000000000001E-3</v>
      </c>
      <c r="K59" s="96" t="s">
        <v>429</v>
      </c>
      <c r="L59" s="96">
        <v>5.0000000000000001E-3</v>
      </c>
      <c r="M59" s="183">
        <v>4.0000000000000001E-3</v>
      </c>
      <c r="N59" s="195">
        <v>4.0000000000000001E-3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0.7</v>
      </c>
      <c r="F61" s="70">
        <v>0.8</v>
      </c>
      <c r="G61" s="70">
        <v>0.7</v>
      </c>
      <c r="H61" s="70">
        <v>1</v>
      </c>
      <c r="I61" s="70">
        <v>0.7</v>
      </c>
      <c r="J61" s="70">
        <v>0.7</v>
      </c>
      <c r="K61" s="70">
        <v>0.7</v>
      </c>
      <c r="L61" s="70">
        <v>0.8</v>
      </c>
      <c r="M61" s="178">
        <v>0.9</v>
      </c>
      <c r="N61" s="126">
        <v>0.6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7.2</v>
      </c>
      <c r="G62" s="70">
        <v>7.3</v>
      </c>
      <c r="H62" s="70">
        <v>7.4</v>
      </c>
      <c r="I62" s="70">
        <v>7.1</v>
      </c>
      <c r="J62" s="70">
        <v>7.2</v>
      </c>
      <c r="K62" s="70">
        <v>7.2</v>
      </c>
      <c r="L62" s="70">
        <v>7.2</v>
      </c>
      <c r="M62" s="178">
        <v>7.2</v>
      </c>
      <c r="N62" s="126">
        <v>7.2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430</v>
      </c>
      <c r="E63" s="68" t="s">
        <v>430</v>
      </c>
      <c r="F63" s="68" t="s">
        <v>430</v>
      </c>
      <c r="G63" s="68" t="s">
        <v>430</v>
      </c>
      <c r="H63" s="68" t="s">
        <v>430</v>
      </c>
      <c r="I63" s="68" t="s">
        <v>430</v>
      </c>
      <c r="J63" s="68" t="s">
        <v>430</v>
      </c>
      <c r="K63" s="68" t="s">
        <v>430</v>
      </c>
      <c r="L63" s="68" t="s">
        <v>430</v>
      </c>
      <c r="M63" s="115" t="s">
        <v>430</v>
      </c>
      <c r="N63" s="155" t="s">
        <v>430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430</v>
      </c>
      <c r="E64" s="68" t="s">
        <v>430</v>
      </c>
      <c r="F64" s="68" t="s">
        <v>430</v>
      </c>
      <c r="G64" s="68" t="s">
        <v>430</v>
      </c>
      <c r="H64" s="68" t="s">
        <v>430</v>
      </c>
      <c r="I64" s="68" t="s">
        <v>430</v>
      </c>
      <c r="J64" s="68" t="s">
        <v>430</v>
      </c>
      <c r="K64" s="68" t="s">
        <v>430</v>
      </c>
      <c r="L64" s="68" t="s">
        <v>430</v>
      </c>
      <c r="M64" s="115" t="s">
        <v>430</v>
      </c>
      <c r="N64" s="155" t="s">
        <v>430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>
        <v>0.6</v>
      </c>
      <c r="E65" s="70" t="s">
        <v>431</v>
      </c>
      <c r="F65" s="70" t="s">
        <v>431</v>
      </c>
      <c r="G65" s="70">
        <v>0.5</v>
      </c>
      <c r="H65" s="70">
        <v>0.6</v>
      </c>
      <c r="I65" s="70">
        <v>1.3</v>
      </c>
      <c r="J65" s="70" t="s">
        <v>431</v>
      </c>
      <c r="K65" s="70">
        <v>0.7</v>
      </c>
      <c r="L65" s="70" t="s">
        <v>431</v>
      </c>
      <c r="M65" s="178" t="s">
        <v>431</v>
      </c>
      <c r="N65" s="126" t="s">
        <v>431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432</v>
      </c>
      <c r="E66" s="109" t="s">
        <v>432</v>
      </c>
      <c r="F66" s="109" t="s">
        <v>432</v>
      </c>
      <c r="G66" s="109" t="s">
        <v>432</v>
      </c>
      <c r="H66" s="109" t="s">
        <v>432</v>
      </c>
      <c r="I66" s="109" t="s">
        <v>432</v>
      </c>
      <c r="J66" s="109" t="s">
        <v>432</v>
      </c>
      <c r="K66" s="109" t="s">
        <v>432</v>
      </c>
      <c r="L66" s="109" t="s">
        <v>432</v>
      </c>
      <c r="M66" s="186" t="s">
        <v>432</v>
      </c>
      <c r="N66" s="198" t="s">
        <v>432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02">
        <v>45108</v>
      </c>
      <c r="B68" s="202"/>
      <c r="C68" s="203">
        <v>45200</v>
      </c>
      <c r="D68" s="20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1" t="s">
        <v>401</v>
      </c>
      <c r="N73" s="193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3" t="s">
        <v>401</v>
      </c>
      <c r="N74" s="195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0.6</v>
      </c>
      <c r="G81" s="70">
        <v>0.8</v>
      </c>
      <c r="H81" s="70">
        <v>0.5</v>
      </c>
      <c r="I81" s="70">
        <v>1</v>
      </c>
      <c r="J81" s="70">
        <v>0.6</v>
      </c>
      <c r="K81" s="70">
        <v>1</v>
      </c>
      <c r="L81" s="70">
        <v>0.8</v>
      </c>
      <c r="M81" s="178">
        <v>0.8</v>
      </c>
      <c r="N81" s="126">
        <v>0.6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>
        <v>5.7200018999999998</v>
      </c>
      <c r="E82" s="70">
        <v>5.5974377000000004</v>
      </c>
      <c r="F82" s="70">
        <v>5.7030992999999999</v>
      </c>
      <c r="G82" s="70">
        <v>4.2291501</v>
      </c>
      <c r="H82" s="70">
        <v>4.5039708000000003</v>
      </c>
      <c r="I82" s="70">
        <v>5.0100878</v>
      </c>
      <c r="J82" s="70">
        <v>5.2109857999999996</v>
      </c>
      <c r="K82" s="70">
        <v>6.2016211000000006</v>
      </c>
      <c r="L82" s="70">
        <v>6.0927331000000002</v>
      </c>
      <c r="M82" s="178">
        <v>12.345178800000001</v>
      </c>
      <c r="N82" s="126">
        <v>26.505376699999999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3" t="s">
        <v>401</v>
      </c>
      <c r="N85" s="195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3" t="s">
        <v>401</v>
      </c>
      <c r="N86" s="195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432</v>
      </c>
      <c r="E90" s="70" t="s">
        <v>432</v>
      </c>
      <c r="F90" s="70" t="s">
        <v>432</v>
      </c>
      <c r="G90" s="70" t="s">
        <v>432</v>
      </c>
      <c r="H90" s="70" t="s">
        <v>432</v>
      </c>
      <c r="I90" s="70" t="s">
        <v>432</v>
      </c>
      <c r="J90" s="70" t="s">
        <v>432</v>
      </c>
      <c r="K90" s="70" t="s">
        <v>432</v>
      </c>
      <c r="L90" s="70" t="s">
        <v>432</v>
      </c>
      <c r="M90" s="178" t="s">
        <v>432</v>
      </c>
      <c r="N90" s="126" t="s">
        <v>432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7.2</v>
      </c>
      <c r="G91" s="70">
        <v>7.3</v>
      </c>
      <c r="H91" s="70">
        <v>7.4</v>
      </c>
      <c r="I91" s="70">
        <v>7.1</v>
      </c>
      <c r="J91" s="70">
        <v>7.2</v>
      </c>
      <c r="K91" s="70">
        <v>7.2</v>
      </c>
      <c r="L91" s="70">
        <v>7.2</v>
      </c>
      <c r="M91" s="178">
        <v>7.2</v>
      </c>
      <c r="N91" s="126">
        <v>7.2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115">
        <v>0</v>
      </c>
      <c r="N93" s="155">
        <v>0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3" t="s">
        <v>401</v>
      </c>
      <c r="N94" s="195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3</v>
      </c>
      <c r="E100" s="70">
        <v>3.1</v>
      </c>
      <c r="F100" s="70">
        <v>3.1</v>
      </c>
      <c r="G100" s="70">
        <v>2.9</v>
      </c>
      <c r="H100" s="70">
        <v>3</v>
      </c>
      <c r="I100" s="70">
        <v>2.7</v>
      </c>
      <c r="J100" s="70">
        <v>2.9</v>
      </c>
      <c r="K100" s="70">
        <v>2.9</v>
      </c>
      <c r="L100" s="70">
        <v>3</v>
      </c>
      <c r="M100" s="178">
        <v>5.8</v>
      </c>
      <c r="N100" s="126">
        <v>10.199999999999999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>
        <v>0.19</v>
      </c>
      <c r="E101" s="98">
        <v>0.18</v>
      </c>
      <c r="F101" s="98">
        <v>0.19</v>
      </c>
      <c r="G101" s="98">
        <v>0.14000000000000001</v>
      </c>
      <c r="H101" s="98">
        <v>0.14000000000000001</v>
      </c>
      <c r="I101" s="98">
        <v>0.19</v>
      </c>
      <c r="J101" s="98">
        <v>0.2</v>
      </c>
      <c r="K101" s="98">
        <v>0.16</v>
      </c>
      <c r="L101" s="98">
        <v>0.16</v>
      </c>
      <c r="M101" s="184">
        <v>0.28999999999999998</v>
      </c>
      <c r="N101" s="196">
        <v>0.54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202">
        <v>45108</v>
      </c>
      <c r="B130" s="202"/>
      <c r="C130" s="203">
        <v>45200</v>
      </c>
      <c r="D130" s="20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  <mergeCell ref="E6:E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</mergeCells>
  <phoneticPr fontId="2"/>
  <conditionalFormatting sqref="D17:H17 O17:P17">
    <cfRule type="beginsWith" dxfId="188" priority="1500" operator="beginsWith" text="検出">
      <formula>LEFT(D17,LEN("検出"))="検出"</formula>
    </cfRule>
  </conditionalFormatting>
  <conditionalFormatting sqref="D63:M63">
    <cfRule type="containsText" dxfId="187" priority="367" operator="containsText" text="あり">
      <formula>NOT(ISERROR(SEARCH("あり",D63)))</formula>
    </cfRule>
  </conditionalFormatting>
  <conditionalFormatting sqref="D64:M64">
    <cfRule type="expression" dxfId="186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85" priority="174" operator="notContains" text="異常なし">
      <formula>ISERROR(SEARCH("異常なし",D64))</formula>
    </cfRule>
  </conditionalFormatting>
  <conditionalFormatting sqref="F21">
    <cfRule type="containsText" dxfId="184" priority="1796" operator="containsText" text="0.001未満">
      <formula>NOT(ISERROR(SEARCH("0.001未満",F21)))</formula>
    </cfRule>
  </conditionalFormatting>
  <conditionalFormatting sqref="G21">
    <cfRule type="containsText" dxfId="183" priority="1770" operator="containsText" text="0.001未満">
      <formula>NOT(ISERROR(SEARCH("0.001未満",G21)))</formula>
    </cfRule>
  </conditionalFormatting>
  <conditionalFormatting sqref="D21">
    <cfRule type="containsText" dxfId="182" priority="1769" operator="containsText" text="0.001未満">
      <formula>NOT(ISERROR(SEARCH("0.001未満",D21)))</formula>
    </cfRule>
  </conditionalFormatting>
  <conditionalFormatting sqref="E21">
    <cfRule type="containsText" dxfId="181" priority="1768" operator="containsText" text="0.001未満">
      <formula>NOT(ISERROR(SEARCH("0.001未満",E21)))</formula>
    </cfRule>
  </conditionalFormatting>
  <conditionalFormatting sqref="H21">
    <cfRule type="containsText" dxfId="180" priority="1767" operator="containsText" text="0.001未満">
      <formula>NOT(ISERROR(SEARCH("0.001未満",H21)))</formula>
    </cfRule>
  </conditionalFormatting>
  <conditionalFormatting sqref="P21">
    <cfRule type="containsText" dxfId="179" priority="1759" operator="containsText" text="0.001未満">
      <formula>NOT(ISERROR(SEARCH("0.001未満",P21)))</formula>
    </cfRule>
  </conditionalFormatting>
  <conditionalFormatting sqref="O21">
    <cfRule type="containsText" dxfId="178" priority="1757" operator="containsText" text="0.001未満">
      <formula>NOT(ISERROR(SEARCH("0.001未満",O21)))</formula>
    </cfRule>
  </conditionalFormatting>
  <conditionalFormatting sqref="D104:M105">
    <cfRule type="beginsWith" dxfId="177" priority="1498" operator="beginsWith" text="検出">
      <formula>LEFT(D104,LEN("検出"))="検出"</formula>
    </cfRule>
  </conditionalFormatting>
  <conditionalFormatting sqref="G21">
    <cfRule type="containsText" dxfId="176" priority="1499" operator="containsText" text="0.001未満">
      <formula>NOT(ISERROR(SEARCH("0.001未満",G21)))</formula>
    </cfRule>
  </conditionalFormatting>
  <conditionalFormatting sqref="G21">
    <cfRule type="containsText" dxfId="175" priority="1496" operator="containsText" text="0.001未満">
      <formula>NOT(ISERROR(SEARCH("0.001未満",G21)))</formula>
    </cfRule>
  </conditionalFormatting>
  <conditionalFormatting sqref="D21">
    <cfRule type="containsText" dxfId="174" priority="1495" operator="containsText" text="0.001未満">
      <formula>NOT(ISERROR(SEARCH("0.001未満",D21)))</formula>
    </cfRule>
  </conditionalFormatting>
  <conditionalFormatting sqref="E21">
    <cfRule type="containsText" dxfId="173" priority="1494" operator="containsText" text="0.001未満">
      <formula>NOT(ISERROR(SEARCH("0.001未満",E21)))</formula>
    </cfRule>
  </conditionalFormatting>
  <conditionalFormatting sqref="H21">
    <cfRule type="containsText" dxfId="172" priority="1493" operator="containsText" text="0.001未満">
      <formula>NOT(ISERROR(SEARCH("0.001未満",H21)))</formula>
    </cfRule>
  </conditionalFormatting>
  <conditionalFormatting sqref="H21">
    <cfRule type="containsText" dxfId="171" priority="1492" operator="containsText" text="0.001未満">
      <formula>NOT(ISERROR(SEARCH("0.001未満",H21)))</formula>
    </cfRule>
  </conditionalFormatting>
  <conditionalFormatting sqref="H21">
    <cfRule type="containsText" dxfId="170" priority="1491" operator="containsText" text="0.001未満">
      <formula>NOT(ISERROR(SEARCH("0.001未満",H21)))</formula>
    </cfRule>
  </conditionalFormatting>
  <conditionalFormatting sqref="I17">
    <cfRule type="beginsWith" dxfId="169" priority="1309" operator="beginsWith" text="検出">
      <formula>LEFT(I17,LEN("検出"))="検出"</formula>
    </cfRule>
  </conditionalFormatting>
  <conditionalFormatting sqref="I21">
    <cfRule type="containsText" dxfId="168" priority="1337" operator="containsText" text="0.001未満">
      <formula>NOT(ISERROR(SEARCH("0.001未満",I21)))</formula>
    </cfRule>
  </conditionalFormatting>
  <conditionalFormatting sqref="I21">
    <cfRule type="containsText" dxfId="167" priority="1314" operator="containsText" text="0.001未満">
      <formula>NOT(ISERROR(SEARCH("0.001未満",I21)))</formula>
    </cfRule>
  </conditionalFormatting>
  <conditionalFormatting sqref="I21">
    <cfRule type="containsText" dxfId="166" priority="1305" operator="containsText" text="0.001未満">
      <formula>NOT(ISERROR(SEARCH("0.001未満",I21)))</formula>
    </cfRule>
  </conditionalFormatting>
  <conditionalFormatting sqref="I21">
    <cfRule type="containsText" dxfId="165" priority="1304" operator="containsText" text="0.001未満">
      <formula>NOT(ISERROR(SEARCH("0.001未満",I21)))</formula>
    </cfRule>
  </conditionalFormatting>
  <conditionalFormatting sqref="J17">
    <cfRule type="beginsWith" dxfId="164" priority="935" operator="beginsWith" text="検出">
      <formula>LEFT(J17,LEN("検出"))="検出"</formula>
    </cfRule>
  </conditionalFormatting>
  <conditionalFormatting sqref="J21">
    <cfRule type="containsText" dxfId="163" priority="963" operator="containsText" text="0.001未満">
      <formula>NOT(ISERROR(SEARCH("0.001未満",J21)))</formula>
    </cfRule>
  </conditionalFormatting>
  <conditionalFormatting sqref="J21">
    <cfRule type="containsText" dxfId="162" priority="940" operator="containsText" text="0.001未満">
      <formula>NOT(ISERROR(SEARCH("0.001未満",J21)))</formula>
    </cfRule>
  </conditionalFormatting>
  <conditionalFormatting sqref="J21">
    <cfRule type="containsText" dxfId="161" priority="931" operator="containsText" text="0.001未満">
      <formula>NOT(ISERROR(SEARCH("0.001未満",J21)))</formula>
    </cfRule>
  </conditionalFormatting>
  <conditionalFormatting sqref="J21">
    <cfRule type="containsText" dxfId="160" priority="930" operator="containsText" text="0.001未満">
      <formula>NOT(ISERROR(SEARCH("0.001未満",J21)))</formula>
    </cfRule>
  </conditionalFormatting>
  <conditionalFormatting sqref="K17">
    <cfRule type="beginsWith" dxfId="159" priority="748" operator="beginsWith" text="検出">
      <formula>LEFT(K17,LEN("検出"))="検出"</formula>
    </cfRule>
  </conditionalFormatting>
  <conditionalFormatting sqref="K21">
    <cfRule type="containsText" dxfId="158" priority="776" operator="containsText" text="0.001未満">
      <formula>NOT(ISERROR(SEARCH("0.001未満",K21)))</formula>
    </cfRule>
  </conditionalFormatting>
  <conditionalFormatting sqref="K21">
    <cfRule type="containsText" dxfId="157" priority="753" operator="containsText" text="0.001未満">
      <formula>NOT(ISERROR(SEARCH("0.001未満",K21)))</formula>
    </cfRule>
  </conditionalFormatting>
  <conditionalFormatting sqref="K21">
    <cfRule type="containsText" dxfId="156" priority="744" operator="containsText" text="0.001未満">
      <formula>NOT(ISERROR(SEARCH("0.001未満",K21)))</formula>
    </cfRule>
  </conditionalFormatting>
  <conditionalFormatting sqref="K21">
    <cfRule type="containsText" dxfId="155" priority="743" operator="containsText" text="0.001未満">
      <formula>NOT(ISERROR(SEARCH("0.001未満",K21)))</formula>
    </cfRule>
  </conditionalFormatting>
  <conditionalFormatting sqref="M17">
    <cfRule type="beginsWith" dxfId="154" priority="370" operator="beginsWith" text="検出">
      <formula>LEFT(M17,LEN("検出"))="検出"</formula>
    </cfRule>
  </conditionalFormatting>
  <conditionalFormatting sqref="M21">
    <cfRule type="containsText" dxfId="153" priority="398" operator="containsText" text="0.001未満">
      <formula>NOT(ISERROR(SEARCH("0.001未満",M21)))</formula>
    </cfRule>
  </conditionalFormatting>
  <conditionalFormatting sqref="M21">
    <cfRule type="containsText" dxfId="152" priority="375" operator="containsText" text="0.001未満">
      <formula>NOT(ISERROR(SEARCH("0.001未満",M21)))</formula>
    </cfRule>
  </conditionalFormatting>
  <conditionalFormatting sqref="M21">
    <cfRule type="containsText" dxfId="151" priority="366" operator="containsText" text="0.001未満">
      <formula>NOT(ISERROR(SEARCH("0.001未満",M21)))</formula>
    </cfRule>
  </conditionalFormatting>
  <conditionalFormatting sqref="M21">
    <cfRule type="containsText" dxfId="150" priority="365" operator="containsText" text="0.001未満">
      <formula>NOT(ISERROR(SEARCH("0.001未満",M21)))</formula>
    </cfRule>
  </conditionalFormatting>
  <conditionalFormatting sqref="L17">
    <cfRule type="beginsWith" dxfId="149" priority="181" operator="beginsWith" text="検出">
      <formula>LEFT(L17,LEN("検出"))="検出"</formula>
    </cfRule>
  </conditionalFormatting>
  <conditionalFormatting sqref="L21">
    <cfRule type="containsText" dxfId="148" priority="209" operator="containsText" text="0.001未満">
      <formula>NOT(ISERROR(SEARCH("0.001未満",L21)))</formula>
    </cfRule>
  </conditionalFormatting>
  <conditionalFormatting sqref="L21">
    <cfRule type="containsText" dxfId="147" priority="186" operator="containsText" text="0.001未満">
      <formula>NOT(ISERROR(SEARCH("0.001未満",L21)))</formula>
    </cfRule>
  </conditionalFormatting>
  <conditionalFormatting sqref="L21">
    <cfRule type="containsText" dxfId="146" priority="177" operator="containsText" text="0.001未満">
      <formula>NOT(ISERROR(SEARCH("0.001未満",L21)))</formula>
    </cfRule>
  </conditionalFormatting>
  <conditionalFormatting sqref="L21">
    <cfRule type="containsText" dxfId="145" priority="176" operator="containsText" text="0.001未満">
      <formula>NOT(ISERROR(SEARCH("0.001未満",L21)))</formula>
    </cfRule>
  </conditionalFormatting>
  <conditionalFormatting sqref="D16:M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N17">
    <cfRule type="beginsWith" dxfId="142" priority="4" operator="beginsWith" text="検出">
      <formula>LEFT(N17,LEN("検出"))="検出"</formula>
    </cfRule>
  </conditionalFormatting>
  <conditionalFormatting sqref="N63">
    <cfRule type="containsText" dxfId="141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140" priority="5" operator="notContains" text="異常なし">
      <formula>ISERROR(SEARCH("異常なし",N64))</formula>
    </cfRule>
  </conditionalFormatting>
  <conditionalFormatting sqref="N104">
    <cfRule type="beginsWith" dxfId="139" priority="8" operator="beginsWith" text="検出">
      <formula>LEFT(N104,LEN("検出"))="検出"</formula>
    </cfRule>
  </conditionalFormatting>
  <conditionalFormatting sqref="N105">
    <cfRule type="beginsWith" dxfId="138" priority="7" operator="beginsWith" text="検出">
      <formula>LEFT(N105,LEN("検出"))="検出"</formula>
    </cfRule>
  </conditionalFormatting>
  <conditionalFormatting sqref="N21">
    <cfRule type="containsText" dxfId="137" priority="30" operator="containsText" text="0.001未満">
      <formula>NOT(ISERROR(SEARCH("0.001未満",N21)))</formula>
    </cfRule>
  </conditionalFormatting>
  <conditionalFormatting sqref="N21">
    <cfRule type="containsText" dxfId="136" priority="11" operator="containsText" text="0.001未満">
      <formula>NOT(ISERROR(SEARCH("0.001未満",N21)))</formula>
    </cfRule>
  </conditionalFormatting>
  <conditionalFormatting sqref="N21">
    <cfRule type="containsText" dxfId="135" priority="10" operator="containsText" text="0.001未満">
      <formula>NOT(ISERROR(SEARCH("0.001未満",N21)))</formula>
    </cfRule>
  </conditionalFormatting>
  <conditionalFormatting sqref="N21">
    <cfRule type="containsText" dxfId="134" priority="9" operator="containsText" text="0.001未満">
      <formula>NOT(ISERROR(SEARCH("0.001未満",N21)))</formula>
    </cfRule>
  </conditionalFormatting>
  <conditionalFormatting sqref="N16:N105">
    <cfRule type="containsBlanks" dxfId="133" priority="2">
      <formula>LEN(TRIM(N16))=0</formula>
    </cfRule>
    <cfRule type="endsWith" dxfId="132" priority="3" operator="endsWith" text="未満">
      <formula>RIGHT(N16,LEN("未満"))="未満"</formula>
    </cfRule>
  </conditionalFormatting>
  <conditionalFormatting sqref="D18:L18 N18:P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P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P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P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P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P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P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P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P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P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P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P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P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P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P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P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P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P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P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P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P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P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P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P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P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P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P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P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P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P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P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P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P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P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P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P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P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P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P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P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P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P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P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P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P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P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P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O72:P72 D78:P79 D72:M72 N75 N70:N73">
    <cfRule type="cellIs" dxfId="11" priority="2441" operator="greaterThan">
      <formula>#REF!</formula>
    </cfRule>
    <cfRule type="cellIs" dxfId="10" priority="2442" operator="greaterThan">
      <formula>#REF!</formula>
    </cfRule>
  </conditionalFormatting>
  <conditionalFormatting sqref="D16:P16">
    <cfRule type="cellIs" dxfId="9" priority="2447" operator="greaterThan">
      <formula>#REF!</formula>
    </cfRule>
    <cfRule type="cellIs" dxfId="8" priority="2448" operator="greaterThan">
      <formula>#REF!</formula>
    </cfRule>
  </conditionalFormatting>
  <conditionalFormatting sqref="M18">
    <cfRule type="cellIs" dxfId="7" priority="2839" operator="greaterThan">
      <formula>#REF!</formula>
    </cfRule>
    <cfRule type="cellIs" dxfId="6" priority="2840" operator="greaterThan">
      <formula>#REF!</formula>
    </cfRule>
  </conditionalFormatting>
  <conditionalFormatting sqref="D73:M75 D70:M71 D80:N81 D83:N88 D90:N95">
    <cfRule type="cellIs" dxfId="5" priority="3094" operator="greaterThan">
      <formula>#REF!</formula>
    </cfRule>
  </conditionalFormatting>
  <conditionalFormatting sqref="D82:N82">
    <cfRule type="cellIs" dxfId="4" priority="3101" operator="notBetween">
      <formula>#REF!</formula>
      <formula>#REF!</formula>
    </cfRule>
  </conditionalFormatting>
  <conditionalFormatting sqref="D96:N96">
    <cfRule type="cellIs" dxfId="3" priority="3237" operator="greaterThan">
      <formula>#REF!</formula>
    </cfRule>
  </conditionalFormatting>
  <conditionalFormatting sqref="N74">
    <cfRule type="cellIs" dxfId="2" priority="3242" operator="greaterThan">
      <formula>#REF!</formula>
    </cfRule>
    <cfRule type="cellIs" dxfId="1" priority="3243" operator="greaterThan">
      <formula>#REF!</formula>
    </cfRule>
  </conditionalFormatting>
  <conditionalFormatting sqref="D89:N89">
    <cfRule type="cellIs" dxfId="0" priority="3248" operator="notBetween">
      <formula>#REF!</formula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5" thickBot="1">
      <c r="A5" t="s">
        <v>184</v>
      </c>
      <c r="B5">
        <v>17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1</v>
      </c>
      <c r="AI6" s="169">
        <f>AH6*1</f>
        <v>1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402</v>
      </c>
      <c r="D35" s="1" t="s">
        <v>403</v>
      </c>
      <c r="E35" s="1" t="s">
        <v>404</v>
      </c>
      <c r="F35" s="1" t="s">
        <v>405</v>
      </c>
      <c r="G35" s="1" t="s">
        <v>406</v>
      </c>
      <c r="H35" s="1" t="s">
        <v>403</v>
      </c>
      <c r="I35" s="1" t="s">
        <v>407</v>
      </c>
      <c r="J35" s="1" t="s">
        <v>408</v>
      </c>
      <c r="K35" s="1" t="s">
        <v>402</v>
      </c>
      <c r="L35" s="1" t="s">
        <v>409</v>
      </c>
      <c r="M35" s="1" t="s">
        <v>410</v>
      </c>
      <c r="N35" s="1" t="s">
        <v>403</v>
      </c>
      <c r="O35" s="1" t="s">
        <v>403</v>
      </c>
      <c r="P35" s="1" t="s">
        <v>408</v>
      </c>
      <c r="Q35" s="1" t="s">
        <v>411</v>
      </c>
      <c r="R35" s="1" t="s">
        <v>403</v>
      </c>
      <c r="S35" s="1" t="s">
        <v>403</v>
      </c>
      <c r="T35" s="1" t="s">
        <v>403</v>
      </c>
      <c r="U35" s="1" t="s">
        <v>403</v>
      </c>
      <c r="V35" s="1" t="s">
        <v>404</v>
      </c>
      <c r="W35" s="1" t="s">
        <v>410</v>
      </c>
      <c r="X35" s="1" t="s">
        <v>403</v>
      </c>
      <c r="Y35" s="1" t="s">
        <v>403</v>
      </c>
      <c r="Z35" s="1" t="s">
        <v>403</v>
      </c>
      <c r="AA35" s="1" t="s">
        <v>403</v>
      </c>
      <c r="AB35" s="1" t="s">
        <v>403</v>
      </c>
      <c r="AC35" s="1" t="s">
        <v>402</v>
      </c>
      <c r="AD35" s="1" t="s">
        <v>410</v>
      </c>
      <c r="AE35" s="1" t="s">
        <v>403</v>
      </c>
      <c r="AF35" s="1" t="s">
        <v>403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晴/雨</v>
      </c>
      <c r="F37" s="2" t="str">
        <f t="shared" si="0"/>
        <v>雨|曇</v>
      </c>
      <c r="G37" s="2" t="str">
        <f t="shared" si="0"/>
        <v>曇/晴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曇/雨</v>
      </c>
      <c r="K37" s="2" t="str">
        <f t="shared" si="0"/>
        <v>曇|雨</v>
      </c>
      <c r="L37" s="2" t="str">
        <f t="shared" si="0"/>
        <v>雪/曇</v>
      </c>
      <c r="M37" s="2" t="str">
        <f t="shared" si="0"/>
        <v>晴|曇</v>
      </c>
      <c r="N37" s="2" t="str">
        <f t="shared" si="0"/>
        <v>晴</v>
      </c>
      <c r="O37" s="2" t="str">
        <f t="shared" si="0"/>
        <v>晴</v>
      </c>
      <c r="P37" s="2" t="str">
        <f t="shared" si="0"/>
        <v>曇/雨</v>
      </c>
      <c r="Q37" s="2" t="str">
        <f t="shared" si="0"/>
        <v>雨/晴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晴/雨</v>
      </c>
      <c r="W37" s="2" t="str">
        <f t="shared" si="0"/>
        <v>晴|曇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曇|雨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21</v>
      </c>
      <c r="D41" s="2">
        <f>IF(D37="","",VLOOKUP(D37,変換!$B$31:$C$58,2,FALSE))</f>
        <v>1</v>
      </c>
      <c r="E41" s="2">
        <f>IF(E37="","",VLOOKUP(E37,変換!$B$31:$C$58,2,FALSE))</f>
        <v>6</v>
      </c>
      <c r="F41" s="2">
        <f>IF(F37="","",VLOOKUP(F37,変換!$B$31:$C$58,2,FALSE))</f>
        <v>24</v>
      </c>
      <c r="G41" s="2">
        <f>IF(G37="","",VLOOKUP(G37,変換!$B$31:$C$58,2,FALSE))</f>
        <v>8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9</v>
      </c>
      <c r="K41" s="2">
        <f>IF(K37="","",VLOOKUP(K37,変換!$B$31:$C$58,2,FALSE))</f>
        <v>21</v>
      </c>
      <c r="L41" s="2">
        <f>IF(L37="","",VLOOKUP(L37,変換!$B$31:$C$58,2,FALSE))</f>
        <v>15</v>
      </c>
      <c r="M41" s="2">
        <f>IF(M37="","",VLOOKUP(M37,変換!$B$31:$C$58,2,FALSE))</f>
        <v>17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9</v>
      </c>
      <c r="Q41" s="2">
        <f>IF(Q37="","",VLOOKUP(Q37,変換!$B$31:$C$58,2,FALSE))</f>
        <v>11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6</v>
      </c>
      <c r="W41" s="2">
        <f>IF(W37="","",VLOOKUP(W37,変換!$B$31:$C$58,2,FALSE))</f>
        <v>17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21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45200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9"/>
      <c r="B2" s="259"/>
      <c r="C2" s="207"/>
      <c r="D2" s="20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5" t="s">
        <v>351</v>
      </c>
      <c r="E4" s="256"/>
      <c r="F4" s="249" t="s">
        <v>352</v>
      </c>
      <c r="G4" s="253"/>
      <c r="H4" s="249" t="s">
        <v>355</v>
      </c>
      <c r="I4" s="250"/>
      <c r="J4" s="244" t="s">
        <v>358</v>
      </c>
      <c r="K4" s="245"/>
      <c r="L4" s="244" t="s">
        <v>361</v>
      </c>
      <c r="M4" s="245"/>
      <c r="N4" s="255" t="s">
        <v>382</v>
      </c>
      <c r="O4" s="256"/>
      <c r="P4" s="249" t="s">
        <v>383</v>
      </c>
      <c r="Q4" s="253"/>
      <c r="R4" s="249" t="s">
        <v>385</v>
      </c>
      <c r="S4" s="250"/>
      <c r="T4" s="244" t="s">
        <v>388</v>
      </c>
      <c r="U4" s="245"/>
      <c r="V4" s="244" t="s">
        <v>391</v>
      </c>
      <c r="W4" s="245"/>
      <c r="X4" s="249" t="s">
        <v>394</v>
      </c>
      <c r="Y4" s="253"/>
      <c r="Z4" s="244" t="s">
        <v>397</v>
      </c>
      <c r="AA4" s="24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7"/>
      <c r="E5" s="258"/>
      <c r="F5" s="251"/>
      <c r="G5" s="254"/>
      <c r="H5" s="251"/>
      <c r="I5" s="252"/>
      <c r="J5" s="246"/>
      <c r="K5" s="247"/>
      <c r="L5" s="246"/>
      <c r="M5" s="247"/>
      <c r="N5" s="257"/>
      <c r="O5" s="258"/>
      <c r="P5" s="251"/>
      <c r="Q5" s="254"/>
      <c r="R5" s="251"/>
      <c r="S5" s="252"/>
      <c r="T5" s="246"/>
      <c r="U5" s="247"/>
      <c r="V5" s="246"/>
      <c r="W5" s="247"/>
      <c r="X5" s="251"/>
      <c r="Y5" s="254"/>
      <c r="Z5" s="246"/>
      <c r="AA5" s="24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6"/>
      <c r="E6" s="43"/>
      <c r="F6" s="218"/>
      <c r="G6" s="44"/>
      <c r="H6" s="214"/>
      <c r="I6" s="43"/>
      <c r="J6" s="212"/>
      <c r="K6" s="43"/>
      <c r="L6" s="214"/>
      <c r="M6" s="43"/>
      <c r="N6" s="216"/>
      <c r="O6" s="43"/>
      <c r="P6" s="218"/>
      <c r="Q6" s="44"/>
      <c r="R6" s="214"/>
      <c r="S6" s="43"/>
      <c r="T6" s="212"/>
      <c r="U6" s="43"/>
      <c r="V6" s="214"/>
      <c r="W6" s="43"/>
      <c r="X6" s="212" t="s">
        <v>392</v>
      </c>
      <c r="Y6" s="43"/>
      <c r="Z6" s="22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7"/>
      <c r="E7" s="48" t="s">
        <v>124</v>
      </c>
      <c r="F7" s="219"/>
      <c r="G7" s="49" t="s">
        <v>124</v>
      </c>
      <c r="H7" s="215"/>
      <c r="I7" s="48" t="s">
        <v>124</v>
      </c>
      <c r="J7" s="213"/>
      <c r="K7" s="48" t="s">
        <v>124</v>
      </c>
      <c r="L7" s="215"/>
      <c r="M7" s="48" t="s">
        <v>124</v>
      </c>
      <c r="N7" s="217"/>
      <c r="O7" s="48" t="s">
        <v>124</v>
      </c>
      <c r="P7" s="219"/>
      <c r="Q7" s="49" t="s">
        <v>124</v>
      </c>
      <c r="R7" s="215"/>
      <c r="S7" s="48" t="s">
        <v>124</v>
      </c>
      <c r="T7" s="213"/>
      <c r="U7" s="48" t="s">
        <v>124</v>
      </c>
      <c r="V7" s="215"/>
      <c r="W7" s="48" t="s">
        <v>124</v>
      </c>
      <c r="X7" s="213"/>
      <c r="Y7" s="48" t="s">
        <v>124</v>
      </c>
      <c r="Z7" s="22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20231016</v>
      </c>
      <c r="E9" s="59" t="str">
        <f>IF(手入力!C3="",REPLACE(D9,5,0,"/"),REPLACE(手入力!C3,5,0,"/"))</f>
        <v>2023/1016</v>
      </c>
      <c r="F9" s="58">
        <v>20231016</v>
      </c>
      <c r="G9" s="59" t="str">
        <f>IF(手入力!D3="",REPLACE(F9,5,0,"/"),REPLACE(手入力!D3,5,0,"/"))</f>
        <v>2023/1016</v>
      </c>
      <c r="H9" s="58">
        <v>20231016</v>
      </c>
      <c r="I9" s="59" t="str">
        <f>IF(手入力!E3="",REPLACE(H9,5,0,"/"),REPLACE(手入力!E3,5,0,"/"))</f>
        <v>2023/1016</v>
      </c>
      <c r="J9" s="58">
        <v>20231016</v>
      </c>
      <c r="K9" s="59" t="str">
        <f>IF(手入力!F3="",REPLACE(J9,5,0,"/"),REPLACE(手入力!F3,5,0,"/"))</f>
        <v>2023/1016</v>
      </c>
      <c r="L9" s="58">
        <v>20231016</v>
      </c>
      <c r="M9" s="59" t="str">
        <f>IF(手入力!G3="",REPLACE(L9,5,0,"/"),REPLACE(手入力!G3,5,0,"/"))</f>
        <v>2023/1016</v>
      </c>
      <c r="N9" s="58">
        <v>20231016</v>
      </c>
      <c r="O9" s="59" t="str">
        <f>IF(手入力!H3="",REPLACE(N9,5,0,"/"),REPLACE(手入力!H3,5,0,"/"))</f>
        <v>2023/1016</v>
      </c>
      <c r="P9" s="58" t="s">
        <v>401</v>
      </c>
      <c r="Q9" s="59" t="str">
        <f>IF(手入力!I3="",REPLACE(P9,5,0,"/"),REPLACE(手入力!I3,5,0,"/"))</f>
        <v>/</v>
      </c>
      <c r="R9" s="58">
        <v>20231016</v>
      </c>
      <c r="S9" s="59" t="str">
        <f>IF(手入力!J3="",REPLACE(R9,5,0,"/"),REPLACE(手入力!J3,5,0,"/"))</f>
        <v>2023/1016</v>
      </c>
      <c r="T9" s="58">
        <v>20231016</v>
      </c>
      <c r="U9" s="59" t="str">
        <f>IF(手入力!K3="",REPLACE(T9,5,0,"/"),REPLACE(手入力!K3,5,0,"/"))</f>
        <v>2023/1016</v>
      </c>
      <c r="V9" s="58">
        <v>20231016</v>
      </c>
      <c r="W9" s="59" t="str">
        <f>IF(手入力!L3="",REPLACE(V9,5,0,"/"),REPLACE(手入力!L3,5,0,"/"))</f>
        <v>2023/1016</v>
      </c>
      <c r="X9" s="58">
        <v>20231004</v>
      </c>
      <c r="Y9" s="59" t="str">
        <f>IF(手入力!M3="",REPLACE(X9,5,0,"/"),REPLACE(手入力!M3,5,0,"/"))</f>
        <v>2023/1004</v>
      </c>
      <c r="Z9" s="58">
        <v>20231004</v>
      </c>
      <c r="AA9" s="59" t="str">
        <f>IF(手入力!N3="",REPLACE(Z9,5,0,"/"),REPLACE(手入力!N3,5,0,"/"))</f>
        <v>2023/1004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946</v>
      </c>
      <c r="E10" s="67" t="str">
        <f>TEXT(D10,"0000")</f>
        <v>0946</v>
      </c>
      <c r="F10" s="68">
        <v>1009</v>
      </c>
      <c r="G10" s="67" t="str">
        <f>TEXT(F10,"0000")</f>
        <v>1009</v>
      </c>
      <c r="H10" s="68">
        <v>1024</v>
      </c>
      <c r="I10" s="67" t="str">
        <f>TEXT(H10,"0000")</f>
        <v>1024</v>
      </c>
      <c r="J10" s="68">
        <v>926</v>
      </c>
      <c r="K10" s="67" t="str">
        <f>TEXT(J10,"0000")</f>
        <v>0926</v>
      </c>
      <c r="L10" s="68">
        <v>907</v>
      </c>
      <c r="M10" s="67" t="str">
        <f>TEXT(L10,"0000")</f>
        <v>0907</v>
      </c>
      <c r="N10" s="66">
        <v>1031</v>
      </c>
      <c r="O10" s="67" t="str">
        <f>TEXT(N10,"0000")</f>
        <v>1031</v>
      </c>
      <c r="P10" s="68" t="s">
        <v>401</v>
      </c>
      <c r="Q10" s="67" t="str">
        <f>TEXT(P10,"0000")</f>
        <v/>
      </c>
      <c r="R10" s="68">
        <v>909</v>
      </c>
      <c r="S10" s="67" t="str">
        <f>TEXT(R10,"0000")</f>
        <v>0909</v>
      </c>
      <c r="T10" s="68">
        <v>1011</v>
      </c>
      <c r="U10" s="67" t="str">
        <f>TEXT(T10,"0000")</f>
        <v>1011</v>
      </c>
      <c r="V10" s="68">
        <v>943</v>
      </c>
      <c r="W10" s="67" t="str">
        <f>TEXT(V10,"0000")</f>
        <v>0943</v>
      </c>
      <c r="X10" s="68">
        <v>916</v>
      </c>
      <c r="Y10" s="67" t="str">
        <f>TEXT(X10,"0000")</f>
        <v>0916</v>
      </c>
      <c r="Z10" s="68">
        <v>1046</v>
      </c>
      <c r="AA10" s="67" t="str">
        <f>TEXT(Z10,"0000")</f>
        <v>1046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雨/晴</v>
      </c>
      <c r="E11" s="68">
        <f>IF(E9=0,"",(RIGHT(E9,2))-1)</f>
        <v>15</v>
      </c>
      <c r="F11" s="68" t="str">
        <f>IF(F$9=0,"",HLOOKUP(G11,天気タグ!$B$3:$AG$39,35))</f>
        <v>雨/晴</v>
      </c>
      <c r="G11" s="68">
        <f>IF(G9=0,"",(RIGHT(G9,2))-1)</f>
        <v>15</v>
      </c>
      <c r="H11" s="68" t="str">
        <f>IF(H$9=0,"",HLOOKUP(I11,天気タグ!$B$3:$AG$39,35))</f>
        <v>雨/晴</v>
      </c>
      <c r="I11" s="68">
        <f>IF(I9=0,"",(RIGHT(I9,2))-1)</f>
        <v>15</v>
      </c>
      <c r="J11" s="68" t="str">
        <f>IF(J$9=0,"",HLOOKUP(K11,天気タグ!$B$3:$AG$39,35))</f>
        <v>雨/晴</v>
      </c>
      <c r="K11" s="68">
        <f>IF(K9=0,"",(RIGHT(K9,2))-1)</f>
        <v>15</v>
      </c>
      <c r="L11" s="68" t="str">
        <f>IF(L$9=0,"",HLOOKUP(M11,天気タグ!$B$3:$AG$39,35))</f>
        <v>雨/晴</v>
      </c>
      <c r="M11" s="68">
        <f>IF(M9=0,"",(RIGHT(M9,2))-1)</f>
        <v>15</v>
      </c>
      <c r="N11" s="68" t="str">
        <f>IF(N$9=0,"",HLOOKUP(O11,天気タグ!$B$3:$AG$39,35))</f>
        <v>雨/晴</v>
      </c>
      <c r="O11" s="68">
        <f>IF(O9=0,"",(RIGHT(O9,2))-1)</f>
        <v>15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雨/晴</v>
      </c>
      <c r="S11" s="68">
        <f>IF(S9=0,"",(RIGHT(S9,2))-1)</f>
        <v>15</v>
      </c>
      <c r="T11" s="68" t="str">
        <f>IF(T$9=0,"",HLOOKUP(U11,天気タグ!$B$3:$AG$39,35))</f>
        <v>雨/晴</v>
      </c>
      <c r="U11" s="68">
        <f>IF(U9=0,"",(RIGHT(U9,2))-1)</f>
        <v>15</v>
      </c>
      <c r="V11" s="68" t="str">
        <f>IF(V$9=0,"",HLOOKUP(W11,天気タグ!$B$3:$AG$39,35))</f>
        <v>雨/晴</v>
      </c>
      <c r="W11" s="68">
        <f>IF(W9=0,"",(RIGHT(W9,2))-1)</f>
        <v>15</v>
      </c>
      <c r="X11" s="68" t="str">
        <f>IF(X$9=0,"",HLOOKUP(Y11,天気タグ!$B$3:$AG$39,35))</f>
        <v>晴/雨</v>
      </c>
      <c r="Y11" s="68">
        <f>IF(Y9=0,"",(RIGHT(Y9,2))-1)</f>
        <v>3</v>
      </c>
      <c r="Z11" s="68" t="str">
        <f>IF(Z$9=0,"",HLOOKUP(AA11,天気タグ!$B$3:$AG$39,35))</f>
        <v>晴/雨</v>
      </c>
      <c r="AA11" s="68">
        <f>IF(AA9=0,"",(RIGHT(AA9,2))-1)</f>
        <v>3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16</v>
      </c>
      <c r="F12" s="68" t="str">
        <f>IF(F$9=0,"",HLOOKUP(G12,天気タグ!$B$3:$AG$39,35))</f>
        <v>晴</v>
      </c>
      <c r="G12" s="68">
        <f>IF(G9=0,"",RIGHT(G9,2)*1)</f>
        <v>16</v>
      </c>
      <c r="H12" s="68" t="str">
        <f>IF(H$9=0,"",HLOOKUP(I12,天気タグ!$B$3:$AG$39,35))</f>
        <v>晴</v>
      </c>
      <c r="I12" s="68">
        <f>IF(I9=0,"",RIGHT(I9,2)*1)</f>
        <v>16</v>
      </c>
      <c r="J12" s="68" t="str">
        <f>IF(J$9=0,"",HLOOKUP(K12,天気タグ!$B$3:$AG$39,35))</f>
        <v>晴</v>
      </c>
      <c r="K12" s="68">
        <f>IF(K9=0,"",RIGHT(K9,2)*1)</f>
        <v>16</v>
      </c>
      <c r="L12" s="68" t="str">
        <f>IF(L$9=0,"",HLOOKUP(M12,天気タグ!$B$3:$AG$39,35))</f>
        <v>晴</v>
      </c>
      <c r="M12" s="68">
        <f>IF(M9=0,"",RIGHT(M9,2)*1)</f>
        <v>16</v>
      </c>
      <c r="N12" s="68" t="str">
        <f>IF(N$9=0,"",HLOOKUP(O12,天気タグ!$B$3:$AG$39,35))</f>
        <v>晴</v>
      </c>
      <c r="O12" s="68">
        <f>IF(O9=0,"",RIGHT(O9,2)*1)</f>
        <v>16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晴</v>
      </c>
      <c r="S12" s="68">
        <f>IF(S9=0,"",RIGHT(S9,2)*1)</f>
        <v>16</v>
      </c>
      <c r="T12" s="68" t="str">
        <f>IF(T$9=0,"",HLOOKUP(U12,天気タグ!$B$3:$AG$39,35))</f>
        <v>晴</v>
      </c>
      <c r="U12" s="68">
        <f>IF(U9=0,"",RIGHT(U9,2)*1)</f>
        <v>16</v>
      </c>
      <c r="V12" s="68" t="str">
        <f>IF(V$9=0,"",HLOOKUP(W12,天気タグ!$B$3:$AG$39,35))</f>
        <v>晴</v>
      </c>
      <c r="W12" s="68">
        <f>IF(W9=0,"",RIGHT(W9,2)*1)</f>
        <v>16</v>
      </c>
      <c r="X12" s="68" t="str">
        <f>IF(X$9=0,"",HLOOKUP(Y12,天気タグ!$B$3:$AG$39,35))</f>
        <v>雨|曇</v>
      </c>
      <c r="Y12" s="68">
        <f>IF(Y9=0,"",RIGHT(Y9,2)*1)</f>
        <v>4</v>
      </c>
      <c r="Z12" s="68" t="str">
        <f>IF(Z$9=0,"",HLOOKUP(AA12,天気タグ!$B$3:$AG$39,35))</f>
        <v>雨|曇</v>
      </c>
      <c r="AA12" s="68">
        <f>IF(AA9=0,"",RIGHT(AA9,2)*1)</f>
        <v>4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14.5</v>
      </c>
      <c r="E13" s="70"/>
      <c r="F13" s="70">
        <v>18.5</v>
      </c>
      <c r="G13" s="70"/>
      <c r="H13" s="70">
        <v>16.2</v>
      </c>
      <c r="I13" s="68"/>
      <c r="J13" s="70">
        <v>16.2</v>
      </c>
      <c r="K13" s="70"/>
      <c r="L13" s="70">
        <v>16.8</v>
      </c>
      <c r="M13" s="70"/>
      <c r="N13" s="69">
        <v>14.9</v>
      </c>
      <c r="O13" s="70"/>
      <c r="P13" s="70" t="s">
        <v>401</v>
      </c>
      <c r="Q13" s="70"/>
      <c r="R13" s="70">
        <v>17.2</v>
      </c>
      <c r="S13" s="68"/>
      <c r="T13" s="70">
        <v>13.5</v>
      </c>
      <c r="U13" s="70"/>
      <c r="V13" s="70">
        <v>18</v>
      </c>
      <c r="W13" s="70"/>
      <c r="X13" s="70">
        <v>19.3</v>
      </c>
      <c r="Y13" s="70"/>
      <c r="Z13" s="70">
        <v>21.7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14.4</v>
      </c>
      <c r="E14" s="76"/>
      <c r="F14" s="77">
        <v>20.100000000000001</v>
      </c>
      <c r="G14" s="77"/>
      <c r="H14" s="77">
        <v>20.3</v>
      </c>
      <c r="I14" s="77"/>
      <c r="J14" s="77">
        <v>18.600000000000001</v>
      </c>
      <c r="K14" s="77"/>
      <c r="L14" s="77">
        <v>22.5</v>
      </c>
      <c r="M14" s="77"/>
      <c r="N14" s="76">
        <v>14</v>
      </c>
      <c r="O14" s="76"/>
      <c r="P14" s="77" t="s">
        <v>401</v>
      </c>
      <c r="Q14" s="77"/>
      <c r="R14" s="77">
        <v>23.4</v>
      </c>
      <c r="S14" s="77"/>
      <c r="T14" s="77">
        <v>14.5</v>
      </c>
      <c r="U14" s="77"/>
      <c r="V14" s="77">
        <v>17.899999999999999</v>
      </c>
      <c r="W14" s="77"/>
      <c r="X14" s="77">
        <v>24.9</v>
      </c>
      <c r="Y14" s="77"/>
      <c r="Z14" s="77">
        <v>27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M23" si="2">J19/1000</f>
        <v>0</v>
      </c>
      <c r="L19" s="68">
        <v>0</v>
      </c>
      <c r="M19" s="67">
        <f t="shared" si="2"/>
        <v>0</v>
      </c>
      <c r="N19" s="93">
        <v>0</v>
      </c>
      <c r="O19" s="67">
        <f t="shared" ref="O19:O23" si="3">N19/1000</f>
        <v>0</v>
      </c>
      <c r="P19" s="94" t="s">
        <v>401</v>
      </c>
      <c r="Q19" s="67" t="e">
        <f t="shared" ref="Q19:Q23" si="4">P19/1000</f>
        <v>#VALUE!</v>
      </c>
      <c r="R19" s="68">
        <v>0</v>
      </c>
      <c r="S19" s="67">
        <f t="shared" ref="S19:S23" si="5">R19/1000</f>
        <v>0</v>
      </c>
      <c r="T19" s="68">
        <v>0</v>
      </c>
      <c r="U19" s="67">
        <f t="shared" ref="U19:U23" si="6">T19/1000</f>
        <v>0</v>
      </c>
      <c r="V19" s="68">
        <v>0</v>
      </c>
      <c r="W19" s="67">
        <f t="shared" ref="W19:W23" si="7">V19/1000</f>
        <v>0</v>
      </c>
      <c r="X19" s="94">
        <v>0</v>
      </c>
      <c r="Y19" s="67">
        <f t="shared" ref="Y19:Y23" si="8">X19/1000</f>
        <v>0</v>
      </c>
      <c r="Z19" s="68">
        <v>0</v>
      </c>
      <c r="AA19" s="67">
        <f t="shared" ref="AA19:AA23" si="9">Z19/1000</f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 t="s">
        <v>401</v>
      </c>
      <c r="Q25" s="67" t="e">
        <f>P25/1000</f>
        <v>#VALUE!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0.19</v>
      </c>
      <c r="E26" s="98"/>
      <c r="F26" s="98">
        <v>0.18</v>
      </c>
      <c r="G26" s="98"/>
      <c r="H26" s="68">
        <v>0.19</v>
      </c>
      <c r="I26" s="98"/>
      <c r="J26" s="68">
        <v>0.14000000000000001</v>
      </c>
      <c r="K26" s="98"/>
      <c r="L26" s="68">
        <v>0.14000000000000001</v>
      </c>
      <c r="M26" s="98"/>
      <c r="N26" s="97">
        <v>0.19</v>
      </c>
      <c r="O26" s="98"/>
      <c r="P26" s="98" t="s">
        <v>401</v>
      </c>
      <c r="Q26" s="98"/>
      <c r="R26" s="68">
        <v>0.2</v>
      </c>
      <c r="S26" s="98"/>
      <c r="T26" s="68">
        <v>0.16</v>
      </c>
      <c r="U26" s="98"/>
      <c r="V26" s="68">
        <v>0.16</v>
      </c>
      <c r="W26" s="98"/>
      <c r="X26" s="98">
        <v>0.28999999999999998</v>
      </c>
      <c r="Y26" s="98"/>
      <c r="Z26" s="68">
        <v>0.54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0.05</v>
      </c>
      <c r="E27" s="98"/>
      <c r="F27" s="98">
        <v>0.06</v>
      </c>
      <c r="G27" s="98"/>
      <c r="H27" s="68">
        <v>0.06</v>
      </c>
      <c r="I27" s="98"/>
      <c r="J27" s="68">
        <v>0.05</v>
      </c>
      <c r="K27" s="98"/>
      <c r="L27" s="68">
        <v>0.05</v>
      </c>
      <c r="M27" s="98"/>
      <c r="N27" s="97">
        <v>0.05</v>
      </c>
      <c r="O27" s="98"/>
      <c r="P27" s="98" t="s">
        <v>401</v>
      </c>
      <c r="Q27" s="98"/>
      <c r="R27" s="68">
        <v>0</v>
      </c>
      <c r="S27" s="98"/>
      <c r="T27" s="68">
        <v>0.06</v>
      </c>
      <c r="U27" s="98"/>
      <c r="V27" s="68">
        <v>0.06</v>
      </c>
      <c r="W27" s="98"/>
      <c r="X27" s="98">
        <v>0</v>
      </c>
      <c r="Y27" s="98"/>
      <c r="Z27" s="68">
        <v>0.08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0.13</v>
      </c>
      <c r="E36" s="98"/>
      <c r="F36" s="98">
        <v>0.12</v>
      </c>
      <c r="G36" s="98"/>
      <c r="H36" s="68">
        <v>0.12</v>
      </c>
      <c r="I36" s="98"/>
      <c r="J36" s="68">
        <v>0.1</v>
      </c>
      <c r="K36" s="98"/>
      <c r="L36" s="68">
        <v>0.11</v>
      </c>
      <c r="M36" s="98"/>
      <c r="N36" s="97">
        <v>0.11</v>
      </c>
      <c r="O36" s="98"/>
      <c r="P36" s="98" t="s">
        <v>401</v>
      </c>
      <c r="Q36" s="98"/>
      <c r="R36" s="68">
        <v>0.15</v>
      </c>
      <c r="S36" s="98"/>
      <c r="T36" s="68">
        <v>0.09</v>
      </c>
      <c r="U36" s="98"/>
      <c r="V36" s="68">
        <v>0.1</v>
      </c>
      <c r="W36" s="98"/>
      <c r="X36" s="98">
        <v>0.25</v>
      </c>
      <c r="Y36" s="98"/>
      <c r="Z36" s="68">
        <v>0.06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4.0000000000000001E-3</v>
      </c>
      <c r="E39" s="96"/>
      <c r="F39" s="96">
        <v>4.0000000000000001E-3</v>
      </c>
      <c r="G39" s="96"/>
      <c r="H39" s="68">
        <v>2E-3</v>
      </c>
      <c r="I39" s="96"/>
      <c r="J39" s="68">
        <v>4.0000000000000001E-3</v>
      </c>
      <c r="K39" s="96"/>
      <c r="L39" s="68">
        <v>5.0000000000000001E-3</v>
      </c>
      <c r="M39" s="96"/>
      <c r="N39" s="95">
        <v>3.0000000000000001E-3</v>
      </c>
      <c r="O39" s="96"/>
      <c r="P39" s="96" t="s">
        <v>401</v>
      </c>
      <c r="Q39" s="96"/>
      <c r="R39" s="68">
        <v>6.0000000000000001E-3</v>
      </c>
      <c r="S39" s="96"/>
      <c r="T39" s="68">
        <v>6.0000000000000001E-3</v>
      </c>
      <c r="U39" s="96"/>
      <c r="V39" s="68">
        <v>5.0000000000000001E-3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401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5.0000000000000001E-3</v>
      </c>
      <c r="E43" s="96"/>
      <c r="F43" s="96">
        <v>6.0000000000000001E-3</v>
      </c>
      <c r="G43" s="96"/>
      <c r="H43" s="68">
        <v>7.0000000000000001E-3</v>
      </c>
      <c r="I43" s="96"/>
      <c r="J43" s="68">
        <v>4.0000000000000001E-3</v>
      </c>
      <c r="K43" s="96"/>
      <c r="L43" s="68">
        <v>7.0000000000000001E-3</v>
      </c>
      <c r="M43" s="96"/>
      <c r="N43" s="95">
        <v>0</v>
      </c>
      <c r="O43" s="96"/>
      <c r="P43" s="96" t="s">
        <v>401</v>
      </c>
      <c r="Q43" s="96"/>
      <c r="R43" s="68">
        <v>2.1999999999999999E-2</v>
      </c>
      <c r="S43" s="96"/>
      <c r="T43" s="68">
        <v>6.0000000000000001E-3</v>
      </c>
      <c r="U43" s="96"/>
      <c r="V43" s="68">
        <v>0.01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3.4</v>
      </c>
      <c r="E51" s="70"/>
      <c r="F51" s="70">
        <v>3.4</v>
      </c>
      <c r="G51" s="70"/>
      <c r="H51" s="68">
        <v>3.5</v>
      </c>
      <c r="I51" s="70"/>
      <c r="J51" s="68">
        <v>3.7</v>
      </c>
      <c r="K51" s="70"/>
      <c r="L51" s="68">
        <v>3.6</v>
      </c>
      <c r="M51" s="70"/>
      <c r="N51" s="69">
        <v>2.9</v>
      </c>
      <c r="O51" s="70"/>
      <c r="P51" s="70" t="s">
        <v>401</v>
      </c>
      <c r="Q51" s="70"/>
      <c r="R51" s="68">
        <v>3.1</v>
      </c>
      <c r="S51" s="70"/>
      <c r="T51" s="68">
        <v>3.1</v>
      </c>
      <c r="U51" s="70"/>
      <c r="V51" s="68">
        <v>3.1</v>
      </c>
      <c r="W51" s="70"/>
      <c r="X51" s="70">
        <v>4.7</v>
      </c>
      <c r="Y51" s="70"/>
      <c r="Z51" s="68">
        <v>6.4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2.5</v>
      </c>
      <c r="E53" s="70"/>
      <c r="F53" s="70">
        <v>2.4</v>
      </c>
      <c r="G53" s="70"/>
      <c r="H53" s="68">
        <v>2.4</v>
      </c>
      <c r="I53" s="70"/>
      <c r="J53" s="68">
        <v>2.7</v>
      </c>
      <c r="K53" s="70"/>
      <c r="L53" s="68">
        <v>3</v>
      </c>
      <c r="M53" s="70"/>
      <c r="N53" s="69">
        <v>1.8</v>
      </c>
      <c r="O53" s="70"/>
      <c r="P53" s="70" t="s">
        <v>401</v>
      </c>
      <c r="Q53" s="70"/>
      <c r="R53" s="68">
        <v>2.2000000000000002</v>
      </c>
      <c r="S53" s="70"/>
      <c r="T53" s="68">
        <v>1.6</v>
      </c>
      <c r="U53" s="70"/>
      <c r="V53" s="68">
        <v>1.7</v>
      </c>
      <c r="W53" s="70"/>
      <c r="X53" s="70">
        <v>5.7</v>
      </c>
      <c r="Y53" s="70"/>
      <c r="Z53" s="68">
        <v>7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5.7200018999999998</v>
      </c>
      <c r="E54" s="70"/>
      <c r="F54" s="70">
        <v>5.5974377000000004</v>
      </c>
      <c r="G54" s="70"/>
      <c r="H54" s="68">
        <v>5.7030992999999999</v>
      </c>
      <c r="I54" s="70"/>
      <c r="J54" s="68">
        <v>4.2291501</v>
      </c>
      <c r="K54" s="70"/>
      <c r="L54" s="68">
        <v>4.5039708000000003</v>
      </c>
      <c r="M54" s="70"/>
      <c r="N54" s="69">
        <v>5.0100878</v>
      </c>
      <c r="O54" s="70"/>
      <c r="P54" s="70" t="s">
        <v>401</v>
      </c>
      <c r="Q54" s="70"/>
      <c r="R54" s="68">
        <v>5.2109857999999996</v>
      </c>
      <c r="S54" s="70"/>
      <c r="T54" s="68">
        <v>6.2016211000000006</v>
      </c>
      <c r="U54" s="70"/>
      <c r="V54" s="68">
        <v>6.0927331000000002</v>
      </c>
      <c r="W54" s="70"/>
      <c r="X54" s="70">
        <v>12.345178800000001</v>
      </c>
      <c r="Y54" s="70"/>
      <c r="Z54" s="68">
        <v>26.505376699999999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2E-3</v>
      </c>
      <c r="E59" s="96"/>
      <c r="F59" s="96">
        <v>0</v>
      </c>
      <c r="G59" s="96"/>
      <c r="H59" s="68">
        <v>2E-3</v>
      </c>
      <c r="I59" s="96"/>
      <c r="J59" s="68">
        <v>0</v>
      </c>
      <c r="K59" s="96"/>
      <c r="L59" s="68">
        <v>0</v>
      </c>
      <c r="M59" s="96"/>
      <c r="N59" s="95">
        <v>2E-3</v>
      </c>
      <c r="O59" s="96"/>
      <c r="P59" s="96" t="s">
        <v>401</v>
      </c>
      <c r="Q59" s="96"/>
      <c r="R59" s="68">
        <v>6.0000000000000001E-3</v>
      </c>
      <c r="S59" s="96"/>
      <c r="T59" s="68">
        <v>0</v>
      </c>
      <c r="U59" s="96"/>
      <c r="V59" s="68">
        <v>5.0000000000000001E-3</v>
      </c>
      <c r="W59" s="96"/>
      <c r="X59" s="96">
        <v>4.0000000000000001E-3</v>
      </c>
      <c r="Y59" s="96"/>
      <c r="Z59" s="68">
        <v>4.0000000000000001E-3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70">
        <v>0.7</v>
      </c>
      <c r="G61" s="70"/>
      <c r="H61" s="68">
        <v>0.8</v>
      </c>
      <c r="I61" s="70"/>
      <c r="J61" s="68">
        <v>0.7</v>
      </c>
      <c r="K61" s="70"/>
      <c r="L61" s="68">
        <v>1</v>
      </c>
      <c r="M61" s="70"/>
      <c r="N61" s="69">
        <v>0.7</v>
      </c>
      <c r="O61" s="70"/>
      <c r="P61" s="70" t="s">
        <v>401</v>
      </c>
      <c r="Q61" s="70"/>
      <c r="R61" s="68">
        <v>0.7</v>
      </c>
      <c r="S61" s="70"/>
      <c r="T61" s="68">
        <v>0.7</v>
      </c>
      <c r="U61" s="70"/>
      <c r="V61" s="68">
        <v>0.8</v>
      </c>
      <c r="W61" s="70"/>
      <c r="X61" s="70">
        <v>0.9</v>
      </c>
      <c r="Y61" s="70"/>
      <c r="Z61" s="68">
        <v>0.6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7.2</v>
      </c>
      <c r="I62" s="70"/>
      <c r="J62" s="68">
        <v>7.3</v>
      </c>
      <c r="K62" s="70"/>
      <c r="L62" s="68">
        <v>7.4</v>
      </c>
      <c r="M62" s="70"/>
      <c r="N62" s="69">
        <v>7.1</v>
      </c>
      <c r="O62" s="70"/>
      <c r="P62" s="70" t="s">
        <v>401</v>
      </c>
      <c r="Q62" s="70"/>
      <c r="R62" s="68">
        <v>7.2</v>
      </c>
      <c r="S62" s="70"/>
      <c r="T62" s="68">
        <v>7.2</v>
      </c>
      <c r="U62" s="70"/>
      <c r="V62" s="68">
        <v>7.2</v>
      </c>
      <c r="W62" s="70"/>
      <c r="X62" s="70">
        <v>7.2</v>
      </c>
      <c r="Y62" s="70"/>
      <c r="Z62" s="68">
        <v>7.2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0.6</v>
      </c>
      <c r="E65" s="70"/>
      <c r="F65" s="70">
        <v>0</v>
      </c>
      <c r="G65" s="70"/>
      <c r="H65" s="68">
        <v>0</v>
      </c>
      <c r="I65" s="70"/>
      <c r="J65" s="68">
        <v>0.5</v>
      </c>
      <c r="K65" s="70"/>
      <c r="L65" s="68">
        <v>0.6</v>
      </c>
      <c r="M65" s="70"/>
      <c r="N65" s="69">
        <v>1.3</v>
      </c>
      <c r="O65" s="70"/>
      <c r="P65" s="70" t="s">
        <v>401</v>
      </c>
      <c r="Q65" s="70"/>
      <c r="R65" s="68">
        <v>0</v>
      </c>
      <c r="S65" s="70"/>
      <c r="T65" s="68">
        <v>0.7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8"/>
      <c r="B68" s="24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0.6</v>
      </c>
      <c r="I81" s="70"/>
      <c r="J81" s="70">
        <v>0.8</v>
      </c>
      <c r="K81" s="70"/>
      <c r="L81" s="70">
        <v>0.5</v>
      </c>
      <c r="M81" s="70"/>
      <c r="N81" s="69">
        <v>1</v>
      </c>
      <c r="O81" s="69"/>
      <c r="P81" s="70" t="s">
        <v>401</v>
      </c>
      <c r="Q81" s="70"/>
      <c r="R81" s="68">
        <v>0.6</v>
      </c>
      <c r="S81" s="70"/>
      <c r="T81" s="70">
        <v>1</v>
      </c>
      <c r="U81" s="70"/>
      <c r="V81" s="70">
        <v>0.8</v>
      </c>
      <c r="W81" s="70"/>
      <c r="X81" s="70">
        <v>0.8</v>
      </c>
      <c r="Y81" s="70"/>
      <c r="Z81" s="70">
        <v>0.6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5.7200018999999998</v>
      </c>
      <c r="E82" s="69"/>
      <c r="F82" s="70">
        <v>5.5974377000000004</v>
      </c>
      <c r="G82" s="70"/>
      <c r="H82" s="68">
        <v>5.7030992999999999</v>
      </c>
      <c r="I82" s="70"/>
      <c r="J82" s="70">
        <v>4.2291501</v>
      </c>
      <c r="K82" s="70"/>
      <c r="L82" s="70">
        <v>4.5039708000000003</v>
      </c>
      <c r="M82" s="70"/>
      <c r="N82" s="69">
        <v>5.0100878</v>
      </c>
      <c r="O82" s="69"/>
      <c r="P82" s="70" t="s">
        <v>401</v>
      </c>
      <c r="Q82" s="70"/>
      <c r="R82" s="68">
        <v>5.2109857999999996</v>
      </c>
      <c r="S82" s="70"/>
      <c r="T82" s="70">
        <v>6.2016211000000006</v>
      </c>
      <c r="U82" s="70"/>
      <c r="V82" s="70">
        <v>6.0927331000000002</v>
      </c>
      <c r="W82" s="70"/>
      <c r="X82" s="70">
        <v>12.345178800000001</v>
      </c>
      <c r="Y82" s="70"/>
      <c r="Z82" s="70">
        <v>26.505376699999999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7.2</v>
      </c>
      <c r="I91" s="70"/>
      <c r="J91" s="70">
        <v>7.3</v>
      </c>
      <c r="K91" s="70"/>
      <c r="L91" s="70">
        <v>7.4</v>
      </c>
      <c r="M91" s="70"/>
      <c r="N91" s="69">
        <v>7.1</v>
      </c>
      <c r="O91" s="69"/>
      <c r="P91" s="70" t="s">
        <v>401</v>
      </c>
      <c r="Q91" s="70"/>
      <c r="R91" s="68">
        <v>7.2</v>
      </c>
      <c r="S91" s="70"/>
      <c r="T91" s="70">
        <v>7.2</v>
      </c>
      <c r="U91" s="70"/>
      <c r="V91" s="70">
        <v>7.2</v>
      </c>
      <c r="W91" s="70"/>
      <c r="X91" s="70">
        <v>7.2</v>
      </c>
      <c r="Y91" s="70"/>
      <c r="Z91" s="70">
        <v>7.2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0</v>
      </c>
      <c r="M93" s="68"/>
      <c r="N93" s="66">
        <v>0</v>
      </c>
      <c r="O93" s="66"/>
      <c r="P93" s="68" t="s">
        <v>401</v>
      </c>
      <c r="Q93" s="68"/>
      <c r="R93" s="68">
        <v>0</v>
      </c>
      <c r="S93" s="68"/>
      <c r="T93" s="68">
        <v>0</v>
      </c>
      <c r="U93" s="68"/>
      <c r="V93" s="68">
        <v>0</v>
      </c>
      <c r="W93" s="68"/>
      <c r="X93" s="68">
        <v>0</v>
      </c>
      <c r="Y93" s="68"/>
      <c r="Z93" s="68">
        <v>0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3.1</v>
      </c>
      <c r="G100" s="70"/>
      <c r="H100" s="68">
        <v>3.1</v>
      </c>
      <c r="I100" s="70"/>
      <c r="J100" s="70">
        <v>2.9</v>
      </c>
      <c r="K100" s="70"/>
      <c r="L100" s="70">
        <v>3</v>
      </c>
      <c r="M100" s="70"/>
      <c r="N100" s="69">
        <v>2.7</v>
      </c>
      <c r="O100" s="69"/>
      <c r="P100" s="70" t="s">
        <v>401</v>
      </c>
      <c r="Q100" s="70"/>
      <c r="R100" s="68">
        <v>2.9</v>
      </c>
      <c r="S100" s="70"/>
      <c r="T100" s="70">
        <v>2.9</v>
      </c>
      <c r="U100" s="70"/>
      <c r="V100" s="70">
        <v>3</v>
      </c>
      <c r="W100" s="70"/>
      <c r="X100" s="70">
        <v>5.8</v>
      </c>
      <c r="Y100" s="70"/>
      <c r="Z100" s="70">
        <v>10.199999999999999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0.19</v>
      </c>
      <c r="E101" s="69"/>
      <c r="F101" s="70">
        <v>0.18</v>
      </c>
      <c r="G101" s="70"/>
      <c r="H101" s="68">
        <v>0.19</v>
      </c>
      <c r="I101" s="70"/>
      <c r="J101" s="70">
        <v>0.14000000000000001</v>
      </c>
      <c r="K101" s="70"/>
      <c r="L101" s="70">
        <v>0.14000000000000001</v>
      </c>
      <c r="M101" s="70"/>
      <c r="N101" s="69">
        <v>0.19</v>
      </c>
      <c r="O101" s="69"/>
      <c r="P101" s="70" t="s">
        <v>401</v>
      </c>
      <c r="Q101" s="70"/>
      <c r="R101" s="68">
        <v>0.2</v>
      </c>
      <c r="S101" s="70"/>
      <c r="T101" s="70">
        <v>0.16</v>
      </c>
      <c r="U101" s="70"/>
      <c r="V101" s="70">
        <v>0.16</v>
      </c>
      <c r="W101" s="70"/>
      <c r="X101" s="70">
        <v>0.28999999999999998</v>
      </c>
      <c r="Y101" s="70"/>
      <c r="Z101" s="70">
        <v>0.54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8"/>
      <c r="B132" s="248"/>
      <c r="C132" s="203"/>
      <c r="D132" s="20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45200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45200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45201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45202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45203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45204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45205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45206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45207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45208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45209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45210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45211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45212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45213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45214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45215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45216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45217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45218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45219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45220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45221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45222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45223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45224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45225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45226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45227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45228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45229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45230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2024-01-10T05:52:58Z</cp:lastPrinted>
  <dcterms:created xsi:type="dcterms:W3CDTF">2020-11-06T01:25:08Z</dcterms:created>
  <dcterms:modified xsi:type="dcterms:W3CDTF">2024-01-10T05:53:01Z</dcterms:modified>
</cp:coreProperties>
</file>