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2月\2月（0327再出力）\"/>
    </mc:Choice>
  </mc:AlternateContent>
  <xr:revisionPtr revIDLastSave="0" documentId="13_ncr:1_{ABC4AF2C-836F-4A8D-8A0C-DE03E271ADE7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2" i="5" s="1"/>
  <c r="G9" i="5"/>
  <c r="G12" i="5" s="1"/>
  <c r="E9" i="5"/>
  <c r="E12" i="5" s="1"/>
  <c r="I11" i="5" l="1"/>
  <c r="G11" i="5"/>
  <c r="K11" i="5"/>
  <c r="E11" i="5"/>
  <c r="L12" i="5" l="1"/>
  <c r="J12" i="5"/>
  <c r="H12" i="5"/>
  <c r="F12" i="5"/>
  <c r="D12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F11" i="5"/>
  <c r="L11" i="5"/>
  <c r="D11" i="5"/>
  <c r="J11" i="5"/>
  <c r="H11" i="5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<sst xmlns="http://schemas.openxmlformats.org/spreadsheetml/2006/main" count="5795" uniqueCount="434">
  <si>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</si>
  <si>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</si>
  <si>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</si>
  <si>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</si>
  <si>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</si>
  <si>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</si>
  <si>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</si>
  <si>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</si>
  <si>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</si>
  <si>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</si>
  <si>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</si>
  <si>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</si>
  <si>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</si>
  <si>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</si>
  <si>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</si>
  <si>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</si>
  <si>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</si>
  <si>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</si>
  <si>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</si>
  <si>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</si>
  <si>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</si>
  <si>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</si>
  <si>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</si>
  <si>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</si>
  <si>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</si>
  <si>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</si>
  <si>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</si>
  <si>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</si>
  <si>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</si>
  <si>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</si>
  <si>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</si>
  <si>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</si>
  <si>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</si>
  <si>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</si>
  <si>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</si>
  <si>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</si>
  <si>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</si>
  <si>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</si>
  <si>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</si>
  <si>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</si>
  <si>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</si>
  <si>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</si>
  <si>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</si>
  <si>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</si>
  <si>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</si>
  <si>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</si>
  <si>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</si>
  <si>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</si>
  <si>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</si>
  <si>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</si>
  <si>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</si>
  <si>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</si>
  <si>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</si>
  <si>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</si>
  <si>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</si>
  <si>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</si>
  <si>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</si>
  <si>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</si>
  <si>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</si>
  <si>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</si>
  <si>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</si>
  <si>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</si>
  <si>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</si>
  <si>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</si>
  <si>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</si>
  <si>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</si>
  <si>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</si>
  <si>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</si>
  <si>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</si>
  <si>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</si>
  <si>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</si>
  <si>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</si>
  <si>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</si>
  <si>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</si>
  <si>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</si>
  <si>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</si>
  <si>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</si>
  <si>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</si>
  <si>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</si>
  <si>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</si>
  <si>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</si>
  <si>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</si>
  <si>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</si>
  <si>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</si>
  <si>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</si>
  <si>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</si>
  <si>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</si>
  <si>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</si>
  <si>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</si>
  <si>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</si>
  <si>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</si>
  <si>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</si>
  <si>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</si>
  <si>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</si>
  <si>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</si>
  <si>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</si>
  <si>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</si>
  <si>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</si>
  <si>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</si>
  <si>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</si>
  <si>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</si>
  <si>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</si>
  <si>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</si>
  <si>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</si>
  <si>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</si>
  <si>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</si>
  <si>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</si>
  <si>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</si>
  <si>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</si>
  <si>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</si>
  <si>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</si>
  <si>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</si>
  <si>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</si>
  <si>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</si>
  <si>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</si>
  <si>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</si>
  <si>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</si>
  <si>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</si>
  <si>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</si>
  <si>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</si>
  <si>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</si>
  <si>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</si>
  <si>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</si>
  <si>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</si>
  <si>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</si>
  <si>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</si>
  <si>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</si>
  <si>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</si>
  <si>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</si>
  <si>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</si>
  <si>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</si>
  <si>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</si>
  <si>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</si>
  <si>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</si>
  <si>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</si>
  <si>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</si>
  <si>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</si>
  <si>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</si>
  <si>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</si>
  <si>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</si>
  <si>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</si>
  <si>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</si>
  <si>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</si>
  <si>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</si>
  <si>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</si>
  <si>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</si>
  <si>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</si>
  <si>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</si>
  <si>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</si>
  <si>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</si>
  <si>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</si>
  <si>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</si>
  <si>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</si>
  <si>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</si>
  <si>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</si>
  <si>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</si>
  <si>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</si>
  <si>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</si>
  <si>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</si>
  <si>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</si>
  <si>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</si>
  <si>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</si>
  <si>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</si>
  <si>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</si>
  <si>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</si>
  <si>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</si>
  <si>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</si>
  <si>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</si>
  <si>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</si>
  <si>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</si>
  <si>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</si>
  <si>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</si>
  <si>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</si>
  <si>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</si>
  <si>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</si>
  <si>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</si>
  <si>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</si>
  <si>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</si>
  <si>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</si>
  <si>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</si>
  <si>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</si>
  <si>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</si>
  <si>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</si>
  <si>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</si>
  <si>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</si>
  <si>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</si>
  <si>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</si>
  <si>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</si>
  <si>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</si>
  <si>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</si>
  <si>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</si>
  <si>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</si>
  <si>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</si>
  <si>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</si>
  <si>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</si>
  <si>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</si>
  <si>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</si>
  <si>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</si>
  <si>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</si>
  <si>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</si>
  <si>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</si>
  <si>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</si>
  <si>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</si>
  <si>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</si>
  <si>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</si>
  <si>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</si>
  <si>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</si>
  <si>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</si>
  <si>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</si>
  <si>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</si>
  <si>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</si>
  <si>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</si>
  <si>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</si>
  <si>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</si>
  <si>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</si>
  <si>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</si>
  <si>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</si>
  <si>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</si>
  <si>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</si>
  <si>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</si>
  <si>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</si>
  <si>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</si>
  <si>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</si>
  <si>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</si>
  <si>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</si>
  <si>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</si>
  <si>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</si>
  <si>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</si>
  <si>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</si>
  <si>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</si>
  <si>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</si>
  <si>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</si>
  <si>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</si>
  <si>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</si>
  <si>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</si>
  <si>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</si>
  <si>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</si>
  <si>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</si>
  <si>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</si>
  <si>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</si>
  <si>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</si>
  <si>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</si>
  <si>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</si>
  <si>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</si>
  <si>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</si>
  <si>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</si>
  <si>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</si>
  <si>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</si>
  <si>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</si>
  <si>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</si>
  <si>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</si>
  <si>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</si>
  <si>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</si>
  <si>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</si>
  <si>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</si>
  <si>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</si>
  <si>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</si>
  <si>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</si>
  <si>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</si>
  <si>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</si>
  <si>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</si>
  <si>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</si>
  <si>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</si>
  <si>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</si>
  <si>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</si>
  <si>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</si>
  <si>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</si>
  <si>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</si>
  <si>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</si>
  <si>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</si>
  <si>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</si>
  <si>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</si>
  <si>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</si>
  <si>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</si>
  <si>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</si>
  <si>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</si>
  <si>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</si>
  <si>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</si>
  <si>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</si>
  <si>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</si>
  <si>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</si>
  <si>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</si>
  <si>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</si>
  <si>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</si>
  <si>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</si>
  <si>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</si>
  <si>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</si>
  <si>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</si>
  <si>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</si>
  <si>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</si>
  <si>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</si>
  <si>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</si>
  <si>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</si>
  <si>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</si>
  <si>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</si>
  <si>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</si>
  <si>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</si>
  <si>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</si>
  <si>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</si>
  <si>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</si>
  <si>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</si>
  <si>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</si>
  <si>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</si>
  <si>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</si>
  <si>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</si>
  <si>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</si>
  <si>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</si>
  <si>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</si>
  <si>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</si>
  <si>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</si>
  <si>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</si>
  <si>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</si>
  <si>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</si>
  <si>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</si>
  <si>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</si>
  <si>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</si>
  <si>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</si>
  <si>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</si>
  <si>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</si>
  <si>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</si>
  <si>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</si>
  <si>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</si>
  <si>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</si>
  <si>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</si>
  <si>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</si>
  <si>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</si>
  <si>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</si>
  <si>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</si>
  <si>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</si>
  <si>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</si>
  <si>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</si>
  <si>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</si>
  <si>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</si>
  <si>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</si>
  <si>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</si>
  <si>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</si>
  <si>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</si>
  <si>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</si>
  <si>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</si>
  <si>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</si>
  <si>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</si>
  <si>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</si>
  <si>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</si>
  <si>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</si>
  <si>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</si>
  <si>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</si>
  <si>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</si>
  <si>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</si>
  <si>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</si>
  <si>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</si>
  <si>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</si>
  <si>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</si>
  <si>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</si>
  <si>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</si>
  <si>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</si>
  <si>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</si>
  <si>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</si>
  <si>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</si>
  <si>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</si>
  <si>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</si>
  <si>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</si>
  <si>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</si>
  <si>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</si>
  <si>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</si>
  <si>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</si>
  <si>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</si>
  <si>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</si>
  <si>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</si>
  <si>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</si>
  <si>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</si>
  <si>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</si>
  <si>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</si>
  <si>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</si>
  <si>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</si>
  <si>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</si>
  <si>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</si>
  <si>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</si>
  <si>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</si>
  <si>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</si>
  <si>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</si>
  <si>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</si>
  <si>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</si>
  <si>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</si>
  <si>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</si>
  <si>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</si>
  <si>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</si>
  <si>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</si>
  <si>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</si>
  <si>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</si>
  <si>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</si>
  <si>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</si>
  <si>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</si>
  <si>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</si>
  <si>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</si>
  <si>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</si>
  <si>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</si>
  <si>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</si>
  <si>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</si>
  <si>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</si>
  <si>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</si>
  <si>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</si>
  <si>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</si>
  <si>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</si>
  <si>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</si>
  <si>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</si>
  <si>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</si>
  <si>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</si>
  <si>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</si>
  <si>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</si>
  <si>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</si>
  <si>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</si>
  <si>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</si>
  <si>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2024/02/01</t>
  </si>
  <si>
    <t>2024/02/06</t>
  </si>
  <si>
    <t>09:59</t>
  </si>
  <si>
    <t>10:25</t>
  </si>
  <si>
    <t>10:57</t>
  </si>
  <si>
    <t>09:37</t>
  </si>
  <si>
    <t>09:16</t>
  </si>
  <si>
    <t>10:45</t>
  </si>
  <si>
    <t>09:11</t>
  </si>
  <si>
    <t>10:05</t>
  </si>
  <si>
    <t>09:40</t>
  </si>
  <si>
    <t>09:05</t>
  </si>
  <si>
    <t>10:22</t>
  </si>
  <si>
    <t>0.004未満</t>
  </si>
  <si>
    <t>0.05未満</t>
  </si>
  <si>
    <t>0.002未満</t>
  </si>
  <si>
    <t>0.008未満</t>
  </si>
  <si>
    <t>異常なし</t>
  </si>
  <si>
    <t>0.5未満</t>
  </si>
  <si>
    <t>0.1未満</t>
  </si>
  <si>
    <t>曇/雨</t>
    <rPh sb="2" eb="3">
      <t>アメ</t>
    </rPh>
    <phoneticPr fontId="2"/>
  </si>
  <si>
    <t>曇/雨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</si>
</sst>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6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A3" zoomScaleNormal="100" zoomScaleSheetLayoutView="100" workbookViewId="0">
      <selection activeCell="K61" sqref="K61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05">
        <v>45231</v>
      </c>
      <c r="B2" s="205"/>
      <c r="C2" s="206">
        <v>45323</v>
      </c>
      <c r="D2" s="206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07" t="s">
        <v>350</v>
      </c>
      <c r="E4" s="223" t="s">
        <v>354</v>
      </c>
      <c r="F4" s="221" t="s">
        <v>356</v>
      </c>
      <c r="G4" s="209" t="s">
        <v>359</v>
      </c>
      <c r="H4" s="219" t="s">
        <v>362</v>
      </c>
      <c r="I4" s="209" t="s">
        <v>379</v>
      </c>
      <c r="J4" s="209" t="s">
        <v>384</v>
      </c>
      <c r="K4" s="219" t="s">
        <v>387</v>
      </c>
      <c r="L4" s="209" t="s">
        <v>390</v>
      </c>
      <c r="M4" s="235" t="s">
        <v>395</v>
      </c>
      <c r="N4" s="237" t="s">
        <v>396</v>
      </c>
      <c r="O4" s="203"/>
      <c r="P4" s="229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08"/>
      <c r="E5" s="224"/>
      <c r="F5" s="222"/>
      <c r="G5" s="210"/>
      <c r="H5" s="220"/>
      <c r="I5" s="210"/>
      <c r="J5" s="210"/>
      <c r="K5" s="220"/>
      <c r="L5" s="210"/>
      <c r="M5" s="236"/>
      <c r="N5" s="238"/>
      <c r="O5" s="204"/>
      <c r="P5" s="230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15" t="s">
        <v>349</v>
      </c>
      <c r="E6" s="217" t="s">
        <v>353</v>
      </c>
      <c r="F6" s="213" t="s">
        <v>357</v>
      </c>
      <c r="G6" s="211" t="s">
        <v>360</v>
      </c>
      <c r="H6" s="213" t="s">
        <v>363</v>
      </c>
      <c r="I6" s="211" t="s">
        <v>380</v>
      </c>
      <c r="J6" s="211" t="s">
        <v>386</v>
      </c>
      <c r="K6" s="227" t="s">
        <v>389</v>
      </c>
      <c r="L6" s="225" t="s">
        <v>400</v>
      </c>
      <c r="M6" s="239" t="s">
        <v>399</v>
      </c>
      <c r="N6" s="241" t="s">
        <v>398</v>
      </c>
      <c r="O6" s="231"/>
      <c r="P6" s="23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16"/>
      <c r="E7" s="218"/>
      <c r="F7" s="214"/>
      <c r="G7" s="212"/>
      <c r="H7" s="214"/>
      <c r="I7" s="212"/>
      <c r="J7" s="212"/>
      <c r="K7" s="228"/>
      <c r="L7" s="226"/>
      <c r="M7" s="240"/>
      <c r="N7" s="242"/>
      <c r="O7" s="232"/>
      <c r="P7" s="234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413</v>
      </c>
      <c r="J9" s="152" t="s">
        <v>412</v>
      </c>
      <c r="K9" s="152" t="s">
        <v>412</v>
      </c>
      <c r="L9" s="152" t="s">
        <v>412</v>
      </c>
      <c r="M9" s="152" t="s">
        <v>412</v>
      </c>
      <c r="N9" s="190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420</v>
      </c>
      <c r="K10" s="68" t="s">
        <v>421</v>
      </c>
      <c r="L10" s="68" t="s">
        <v>422</v>
      </c>
      <c r="M10" s="115" t="s">
        <v>423</v>
      </c>
      <c r="N10" s="155" t="s">
        <v>424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432</v>
      </c>
      <c r="E11" s="68" t="s">
        <v>433</v>
      </c>
      <c r="F11" s="68" t="s">
        <v>433</v>
      </c>
      <c r="G11" s="68" t="s">
        <v>433</v>
      </c>
      <c r="H11" s="68" t="s">
        <v>433</v>
      </c>
      <c r="I11" s="68" t="s">
        <v>433</v>
      </c>
      <c r="J11" s="68" t="s">
        <v>406</v>
      </c>
      <c r="K11" s="68" t="s">
        <v>406</v>
      </c>
      <c r="L11" s="68" t="s">
        <v>406</v>
      </c>
      <c r="M11" s="115" t="s">
        <v>406</v>
      </c>
      <c r="N11" s="155" t="s">
        <v>406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402</v>
      </c>
      <c r="E12" s="68" t="s">
        <v>402</v>
      </c>
      <c r="F12" s="68" t="s">
        <v>402</v>
      </c>
      <c r="G12" s="68" t="s">
        <v>402</v>
      </c>
      <c r="H12" s="68" t="s">
        <v>402</v>
      </c>
      <c r="I12" s="68" t="s">
        <v>407</v>
      </c>
      <c r="J12" s="68" t="s">
        <v>407</v>
      </c>
      <c r="K12" s="68" t="s">
        <v>407</v>
      </c>
      <c r="L12" s="68" t="s">
        <v>407</v>
      </c>
      <c r="M12" s="115" t="s">
        <v>407</v>
      </c>
      <c r="N12" s="155" t="s">
        <v>407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6.3</v>
      </c>
      <c r="E13" s="70">
        <v>9.3000000000000007</v>
      </c>
      <c r="F13" s="70">
        <v>8.4</v>
      </c>
      <c r="G13" s="70">
        <v>8.1999999999999993</v>
      </c>
      <c r="H13" s="70">
        <v>9.3000000000000007</v>
      </c>
      <c r="I13" s="70">
        <v>4</v>
      </c>
      <c r="J13" s="70">
        <v>9.9</v>
      </c>
      <c r="K13" s="70">
        <v>5.8</v>
      </c>
      <c r="L13" s="70">
        <v>7.8</v>
      </c>
      <c r="M13" s="177">
        <v>2.2999999999999998</v>
      </c>
      <c r="N13" s="126">
        <v>7.7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3.6</v>
      </c>
      <c r="E14" s="77">
        <v>7.8</v>
      </c>
      <c r="F14" s="77">
        <v>8.6999999999999993</v>
      </c>
      <c r="G14" s="77">
        <v>6.8</v>
      </c>
      <c r="H14" s="77">
        <v>7.2</v>
      </c>
      <c r="I14" s="77">
        <v>3.7</v>
      </c>
      <c r="J14" s="77">
        <v>10.5</v>
      </c>
      <c r="K14" s="77">
        <v>4.3</v>
      </c>
      <c r="L14" s="77">
        <v>5.7</v>
      </c>
      <c r="M14" s="178">
        <v>9</v>
      </c>
      <c r="N14" s="156">
        <v>9.1999999999999993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79">
        <v>0</v>
      </c>
      <c r="N16" s="191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0" t="s">
        <v>401</v>
      </c>
      <c r="N18" s="192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1" t="s">
        <v>401</v>
      </c>
      <c r="N19" s="193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2" t="s">
        <v>401</v>
      </c>
      <c r="N20" s="194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2" t="s">
        <v>401</v>
      </c>
      <c r="N21" s="194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2" t="s">
        <v>401</v>
      </c>
      <c r="N22" s="194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2" t="s">
        <v>401</v>
      </c>
      <c r="N23" s="194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425</v>
      </c>
      <c r="E24" s="96" t="s">
        <v>425</v>
      </c>
      <c r="F24" s="96" t="s">
        <v>425</v>
      </c>
      <c r="G24" s="96" t="s">
        <v>425</v>
      </c>
      <c r="H24" s="96" t="s">
        <v>425</v>
      </c>
      <c r="I24" s="96" t="s">
        <v>425</v>
      </c>
      <c r="J24" s="96" t="s">
        <v>425</v>
      </c>
      <c r="K24" s="96" t="s">
        <v>425</v>
      </c>
      <c r="L24" s="96" t="s">
        <v>425</v>
      </c>
      <c r="M24" s="182" t="s">
        <v>425</v>
      </c>
      <c r="N24" s="194" t="s">
        <v>425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2" t="s">
        <v>401</v>
      </c>
      <c r="N25" s="194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>
        <v>0.13</v>
      </c>
      <c r="E26" s="98">
        <v>0.13</v>
      </c>
      <c r="F26" s="98">
        <v>0.13</v>
      </c>
      <c r="G26" s="98">
        <v>0.1</v>
      </c>
      <c r="H26" s="98">
        <v>0.1</v>
      </c>
      <c r="I26" s="98">
        <v>0.15</v>
      </c>
      <c r="J26" s="98">
        <v>0.14000000000000001</v>
      </c>
      <c r="K26" s="98">
        <v>0.12</v>
      </c>
      <c r="L26" s="98">
        <v>0.13</v>
      </c>
      <c r="M26" s="183">
        <v>0.23</v>
      </c>
      <c r="N26" s="195">
        <v>0.52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 t="s">
        <v>426</v>
      </c>
      <c r="E27" s="98" t="s">
        <v>426</v>
      </c>
      <c r="F27" s="98" t="s">
        <v>426</v>
      </c>
      <c r="G27" s="98" t="s">
        <v>426</v>
      </c>
      <c r="H27" s="98" t="s">
        <v>426</v>
      </c>
      <c r="I27" s="98" t="s">
        <v>426</v>
      </c>
      <c r="J27" s="98" t="s">
        <v>426</v>
      </c>
      <c r="K27" s="98" t="s">
        <v>426</v>
      </c>
      <c r="L27" s="98" t="s">
        <v>426</v>
      </c>
      <c r="M27" s="183" t="s">
        <v>426</v>
      </c>
      <c r="N27" s="195">
        <v>7.0000000000000007E-2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3" t="s">
        <v>401</v>
      </c>
      <c r="N28" s="195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0" t="s">
        <v>401</v>
      </c>
      <c r="N29" s="192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2" t="s">
        <v>401</v>
      </c>
      <c r="N30" s="194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2" t="s">
        <v>401</v>
      </c>
      <c r="N31" s="194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2" t="s">
        <v>401</v>
      </c>
      <c r="N32" s="194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2" t="s">
        <v>401</v>
      </c>
      <c r="N33" s="194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2" t="s">
        <v>401</v>
      </c>
      <c r="N34" s="194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2" t="s">
        <v>401</v>
      </c>
      <c r="N35" s="194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 t="s">
        <v>426</v>
      </c>
      <c r="E36" s="98" t="s">
        <v>426</v>
      </c>
      <c r="F36" s="98" t="s">
        <v>426</v>
      </c>
      <c r="G36" s="98" t="s">
        <v>426</v>
      </c>
      <c r="H36" s="98" t="s">
        <v>426</v>
      </c>
      <c r="I36" s="98" t="s">
        <v>426</v>
      </c>
      <c r="J36" s="98" t="s">
        <v>426</v>
      </c>
      <c r="K36" s="98" t="s">
        <v>426</v>
      </c>
      <c r="L36" s="98" t="s">
        <v>426</v>
      </c>
      <c r="M36" s="183">
        <v>7.0000000000000007E-2</v>
      </c>
      <c r="N36" s="195" t="s">
        <v>426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427</v>
      </c>
      <c r="E37" s="96" t="s">
        <v>427</v>
      </c>
      <c r="F37" s="96" t="s">
        <v>427</v>
      </c>
      <c r="G37" s="96" t="s">
        <v>427</v>
      </c>
      <c r="H37" s="96" t="s">
        <v>427</v>
      </c>
      <c r="I37" s="96" t="s">
        <v>427</v>
      </c>
      <c r="J37" s="96" t="s">
        <v>427</v>
      </c>
      <c r="K37" s="96" t="s">
        <v>427</v>
      </c>
      <c r="L37" s="96" t="s">
        <v>427</v>
      </c>
      <c r="M37" s="182" t="s">
        <v>427</v>
      </c>
      <c r="N37" s="194" t="s">
        <v>427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2" t="s">
        <v>401</v>
      </c>
      <c r="N38" s="194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 t="s">
        <v>427</v>
      </c>
      <c r="E39" s="96" t="s">
        <v>427</v>
      </c>
      <c r="F39" s="96" t="s">
        <v>427</v>
      </c>
      <c r="G39" s="96">
        <v>3.0000000000000001E-3</v>
      </c>
      <c r="H39" s="96">
        <v>3.0000000000000001E-3</v>
      </c>
      <c r="I39" s="96" t="s">
        <v>427</v>
      </c>
      <c r="J39" s="96">
        <v>4.0000000000000001E-3</v>
      </c>
      <c r="K39" s="96">
        <v>3.0000000000000001E-3</v>
      </c>
      <c r="L39" s="96" t="s">
        <v>427</v>
      </c>
      <c r="M39" s="182">
        <v>4.0000000000000001E-3</v>
      </c>
      <c r="N39" s="194">
        <v>2E-3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2" t="s">
        <v>401</v>
      </c>
      <c r="N40" s="194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2" t="s">
        <v>401</v>
      </c>
      <c r="N41" s="194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2" t="s">
        <v>401</v>
      </c>
      <c r="N42" s="194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 t="s">
        <v>427</v>
      </c>
      <c r="E43" s="96" t="s">
        <v>427</v>
      </c>
      <c r="F43" s="96" t="s">
        <v>427</v>
      </c>
      <c r="G43" s="96">
        <v>4.0000000000000001E-3</v>
      </c>
      <c r="H43" s="96">
        <v>6.0000000000000001E-3</v>
      </c>
      <c r="I43" s="96" t="s">
        <v>427</v>
      </c>
      <c r="J43" s="96">
        <v>7.0000000000000001E-3</v>
      </c>
      <c r="K43" s="96">
        <v>4.0000000000000001E-3</v>
      </c>
      <c r="L43" s="96">
        <v>3.0000000000000001E-3</v>
      </c>
      <c r="M43" s="182">
        <v>4.0000000000000001E-3</v>
      </c>
      <c r="N43" s="194">
        <v>4.0000000000000001E-3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2" t="s">
        <v>401</v>
      </c>
      <c r="N44" s="194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2" t="s">
        <v>401</v>
      </c>
      <c r="N45" s="194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428</v>
      </c>
      <c r="E46" s="96" t="s">
        <v>428</v>
      </c>
      <c r="F46" s="96" t="s">
        <v>428</v>
      </c>
      <c r="G46" s="96" t="s">
        <v>428</v>
      </c>
      <c r="H46" s="96" t="s">
        <v>428</v>
      </c>
      <c r="I46" s="96" t="s">
        <v>428</v>
      </c>
      <c r="J46" s="96" t="s">
        <v>428</v>
      </c>
      <c r="K46" s="96" t="s">
        <v>428</v>
      </c>
      <c r="L46" s="96" t="s">
        <v>428</v>
      </c>
      <c r="M46" s="182" t="s">
        <v>428</v>
      </c>
      <c r="N46" s="194" t="s">
        <v>428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2" t="s">
        <v>401</v>
      </c>
      <c r="N47" s="194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3" t="s">
        <v>401</v>
      </c>
      <c r="N48" s="195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3" t="s">
        <v>401</v>
      </c>
      <c r="N49" s="195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2" t="s">
        <v>401</v>
      </c>
      <c r="N50" s="194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7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2" t="s">
        <v>401</v>
      </c>
      <c r="N52" s="194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2.2000000000000002</v>
      </c>
      <c r="E53" s="70">
        <v>2.2000000000000002</v>
      </c>
      <c r="F53" s="70">
        <v>2.2000000000000002</v>
      </c>
      <c r="G53" s="70">
        <v>2.8</v>
      </c>
      <c r="H53" s="70">
        <v>2.1</v>
      </c>
      <c r="I53" s="70">
        <v>1.7</v>
      </c>
      <c r="J53" s="70">
        <v>1.7</v>
      </c>
      <c r="K53" s="70">
        <v>1.5</v>
      </c>
      <c r="L53" s="70">
        <v>1.5</v>
      </c>
      <c r="M53" s="177">
        <v>5.6</v>
      </c>
      <c r="N53" s="126">
        <v>6.4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7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3" t="s">
        <v>401</v>
      </c>
      <c r="N56" s="195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4" t="s">
        <v>401</v>
      </c>
      <c r="N57" s="196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4" t="s">
        <v>401</v>
      </c>
      <c r="N58" s="196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2" t="s">
        <v>401</v>
      </c>
      <c r="N59" s="194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0" t="s">
        <v>401</v>
      </c>
      <c r="N60" s="192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0.5</v>
      </c>
      <c r="E61" s="70">
        <v>0.4</v>
      </c>
      <c r="F61" s="70">
        <v>0.4</v>
      </c>
      <c r="G61" s="70">
        <v>0.7</v>
      </c>
      <c r="H61" s="70">
        <v>0.5</v>
      </c>
      <c r="I61" s="70">
        <v>0.4</v>
      </c>
      <c r="J61" s="70">
        <v>0.6</v>
      </c>
      <c r="K61" s="70">
        <v>0.8</v>
      </c>
      <c r="L61" s="70">
        <v>0.6</v>
      </c>
      <c r="M61" s="177">
        <v>0.8</v>
      </c>
      <c r="N61" s="126">
        <v>0.4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7.2</v>
      </c>
      <c r="G62" s="70">
        <v>7.3</v>
      </c>
      <c r="H62" s="70">
        <v>7.5</v>
      </c>
      <c r="I62" s="70">
        <v>7.5</v>
      </c>
      <c r="J62" s="70">
        <v>7.3</v>
      </c>
      <c r="K62" s="70">
        <v>7.2</v>
      </c>
      <c r="L62" s="70">
        <v>7.2</v>
      </c>
      <c r="M62" s="177">
        <v>7</v>
      </c>
      <c r="N62" s="126">
        <v>7.1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115" t="s">
        <v>429</v>
      </c>
      <c r="N63" s="155" t="s">
        <v>429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115" t="s">
        <v>429</v>
      </c>
      <c r="N64" s="155" t="s">
        <v>429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 t="s">
        <v>430</v>
      </c>
      <c r="E65" s="70" t="s">
        <v>430</v>
      </c>
      <c r="F65" s="70" t="s">
        <v>430</v>
      </c>
      <c r="G65" s="70">
        <v>0.6</v>
      </c>
      <c r="H65" s="70">
        <v>0.5</v>
      </c>
      <c r="I65" s="70">
        <v>0.7</v>
      </c>
      <c r="J65" s="70" t="s">
        <v>430</v>
      </c>
      <c r="K65" s="70">
        <v>1</v>
      </c>
      <c r="L65" s="70" t="s">
        <v>430</v>
      </c>
      <c r="M65" s="177" t="s">
        <v>430</v>
      </c>
      <c r="N65" s="126" t="s">
        <v>430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85" t="s">
        <v>431</v>
      </c>
      <c r="N66" s="197" t="s">
        <v>431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01">
        <v>45231</v>
      </c>
      <c r="B68" s="201"/>
      <c r="C68" s="202">
        <v>45323</v>
      </c>
      <c r="D68" s="20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2" t="s">
        <v>401</v>
      </c>
      <c r="N70" s="194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0" t="s">
        <v>401</v>
      </c>
      <c r="N71" s="192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2" t="s">
        <v>401</v>
      </c>
      <c r="N72" s="194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0" t="s">
        <v>401</v>
      </c>
      <c r="N73" s="192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2" t="s">
        <v>401</v>
      </c>
      <c r="N74" s="194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2" t="s">
        <v>401</v>
      </c>
      <c r="N75" s="194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2" t="s">
        <v>401</v>
      </c>
      <c r="N78" s="194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2" t="s">
        <v>401</v>
      </c>
      <c r="N79" s="194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7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0.8</v>
      </c>
      <c r="G81" s="70">
        <v>0.6</v>
      </c>
      <c r="H81" s="70">
        <v>0.5</v>
      </c>
      <c r="I81" s="70">
        <v>1</v>
      </c>
      <c r="J81" s="70">
        <v>0.8</v>
      </c>
      <c r="K81" s="70">
        <v>0.8</v>
      </c>
      <c r="L81" s="70">
        <v>0.6</v>
      </c>
      <c r="M81" s="177">
        <v>1</v>
      </c>
      <c r="N81" s="126">
        <v>0.4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7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2" t="s">
        <v>401</v>
      </c>
      <c r="N83" s="194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7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2" t="s">
        <v>401</v>
      </c>
      <c r="N85" s="194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2" t="s">
        <v>401</v>
      </c>
      <c r="N86" s="194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7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177" t="s">
        <v>431</v>
      </c>
      <c r="N90" s="126" t="s">
        <v>431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7.2</v>
      </c>
      <c r="G91" s="70">
        <v>7.3</v>
      </c>
      <c r="H91" s="70">
        <v>7.5</v>
      </c>
      <c r="I91" s="70">
        <v>7.5</v>
      </c>
      <c r="J91" s="70">
        <v>7.3</v>
      </c>
      <c r="K91" s="70">
        <v>7.2</v>
      </c>
      <c r="L91" s="70">
        <v>7.2</v>
      </c>
      <c r="M91" s="177">
        <v>7</v>
      </c>
      <c r="N91" s="126">
        <v>7.1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7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2" t="s">
        <v>401</v>
      </c>
      <c r="N94" s="194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3" t="s">
        <v>401</v>
      </c>
      <c r="N95" s="195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6" t="s">
        <v>401</v>
      </c>
      <c r="N96" s="198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7" t="s">
        <v>401</v>
      </c>
      <c r="N98" s="199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7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2.9</v>
      </c>
      <c r="E100" s="70">
        <v>3</v>
      </c>
      <c r="F100" s="70">
        <v>3</v>
      </c>
      <c r="G100" s="70">
        <v>3.2</v>
      </c>
      <c r="H100" s="70">
        <v>3.1</v>
      </c>
      <c r="I100" s="70">
        <v>2.6</v>
      </c>
      <c r="J100" s="70">
        <v>2.7</v>
      </c>
      <c r="K100" s="70">
        <v>2.9</v>
      </c>
      <c r="L100" s="70">
        <v>2.9</v>
      </c>
      <c r="M100" s="177">
        <v>5.6</v>
      </c>
      <c r="N100" s="126">
        <v>8.1999999999999993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>
        <v>0.13</v>
      </c>
      <c r="E101" s="98">
        <v>0.13</v>
      </c>
      <c r="F101" s="98">
        <v>0.13</v>
      </c>
      <c r="G101" s="98">
        <v>0.1</v>
      </c>
      <c r="H101" s="98">
        <v>0.1</v>
      </c>
      <c r="I101" s="98">
        <v>0.15</v>
      </c>
      <c r="J101" s="98">
        <v>0.14000000000000001</v>
      </c>
      <c r="K101" s="98">
        <v>0.12</v>
      </c>
      <c r="L101" s="98">
        <v>0.13</v>
      </c>
      <c r="M101" s="183">
        <v>0.23</v>
      </c>
      <c r="N101" s="195">
        <v>0.52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8" t="s">
        <v>401</v>
      </c>
      <c r="N105" s="200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201">
        <v>45231</v>
      </c>
      <c r="B130" s="201"/>
      <c r="C130" s="202">
        <v>45323</v>
      </c>
      <c r="D130" s="20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P4:P5"/>
    <mergeCell ref="O6:O7"/>
    <mergeCell ref="P6:P7"/>
    <mergeCell ref="M4:M5"/>
    <mergeCell ref="N4:N5"/>
    <mergeCell ref="M6:M7"/>
    <mergeCell ref="N6:N7"/>
    <mergeCell ref="L6:L7"/>
    <mergeCell ref="K6:K7"/>
    <mergeCell ref="L4:L5"/>
    <mergeCell ref="K4:K5"/>
    <mergeCell ref="E6:E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</mergeCells>
  <phoneticPr fontId="2"/>
  <conditionalFormatting sqref="D20:P22 D32:P35 D40:P42">
    <cfRule type="containsText" dxfId="63" priority="1494" operator="containsText" text="0.001未満">
      <formula>NOT(ISERROR(SEARCH("0.001未満",D20)))</formula>
    </cfRule>
  </conditionalFormatting>
  <conditionalFormatting sqref="D18:L18">
    <cfRule type="containsText" dxfId="62" priority="357" operator="containsText" text="0.0003未満">
      <formula>NOT(ISERROR(SEARCH("0.0003未満",D18)))</formula>
    </cfRule>
  </conditionalFormatting>
  <conditionalFormatting sqref="D64:M64">
    <cfRule type="expression" dxfId="61" priority="168">
      <formula>D$64=""</formula>
    </cfRule>
    <cfRule type="containsText" priority="170" operator="containsText" text="異常なし">
      <formula>NOT(ISERROR(SEARCH("異常なし",D64)))</formula>
    </cfRule>
    <cfRule type="notContainsText" dxfId="60" priority="174" operator="notContains" text="異常なし">
      <formula>ISERROR(SEARCH("異常なし",D64))</formula>
    </cfRule>
  </conditionalFormatting>
  <conditionalFormatting sqref="D16:N105">
    <cfRule type="containsBlanks" dxfId="59" priority="2">
      <formula>LEN(TRIM(D16))=0</formula>
    </cfRule>
    <cfRule type="endsWith" dxfId="58" priority="3" operator="endsWith" text="未満">
      <formula>RIGHT(D16,LEN("未満"))="未満"</formula>
    </cfRule>
  </conditionalFormatting>
  <conditionalFormatting sqref="D63:N63">
    <cfRule type="containsText" dxfId="57" priority="141" operator="containsText" text="あり">
      <formula>NOT(ISERROR(SEARCH("あり",D63)))</formula>
    </cfRule>
  </conditionalFormatting>
  <conditionalFormatting sqref="D104:N105">
    <cfRule type="beginsWith" dxfId="56" priority="7" operator="beginsWith" text="検出">
      <formula>LEFT(D104,LEN("検出"))="検出"</formula>
    </cfRule>
  </conditionalFormatting>
  <conditionalFormatting sqref="D17:P17">
    <cfRule type="beginsWith" dxfId="55" priority="4" operator="beginsWith" text="検出">
      <formula>LEFT(D17,LEN("検出"))="検出"</formula>
    </cfRule>
  </conditionalFormatting>
  <conditionalFormatting sqref="N64">
    <cfRule type="expression" priority="1">
      <formula>N$64=""</formula>
    </cfRule>
    <cfRule type="notContainsText" dxfId="54" priority="5" operator="notContains" text="異常なし">
      <formula>ISERROR(SEARCH("異常なし",N64))</formula>
    </cfRule>
  </conditionalFormatting>
  <conditionalFormatting sqref="D21:P21">
    <cfRule type="cellIs" dxfId="53" priority="2113" operator="greaterThan">
      <formula>#REF!</formula>
    </cfRule>
    <cfRule type="cellIs" dxfId="52" priority="2114" operator="greaterThan">
      <formula>#REF!</formula>
    </cfRule>
  </conditionalFormatting>
  <conditionalFormatting sqref="D18:M18">
    <cfRule type="cellIs" dxfId="51" priority="2115" operator="greaterThan">
      <formula>#REF!</formula>
    </cfRule>
    <cfRule type="cellIs" dxfId="50" priority="2116" operator="greaterThan">
      <formula>#REF!</formula>
    </cfRule>
  </conditionalFormatting>
  <conditionalFormatting sqref="N70:N73 N75 D72:M72 D78:N79">
    <cfRule type="cellIs" dxfId="49" priority="2117" operator="greaterThan">
      <formula>#REF!</formula>
    </cfRule>
  </conditionalFormatting>
  <conditionalFormatting sqref="D70:N75 D78:N81 D83:N88 D90:N95">
    <cfRule type="cellIs" dxfId="48" priority="2118" operator="greaterThan">
      <formula>#REF!</formula>
    </cfRule>
  </conditionalFormatting>
  <conditionalFormatting sqref="D82:N82 D89:N89">
    <cfRule type="cellIs" dxfId="47" priority="2121" operator="notBetween">
      <formula>#REF!</formula>
      <formula>#REF!</formula>
    </cfRule>
  </conditionalFormatting>
  <conditionalFormatting sqref="D96:N96">
    <cfRule type="cellIs" dxfId="46" priority="2125" operator="greaterThan">
      <formula>#REF!</formula>
    </cfRule>
  </conditionalFormatting>
  <conditionalFormatting sqref="D16:P16">
    <cfRule type="cellIs" dxfId="45" priority="2126" operator="greaterThan">
      <formula>#REF!</formula>
    </cfRule>
    <cfRule type="cellIs" dxfId="44" priority="2127" operator="greaterThan">
      <formula>#REF!</formula>
    </cfRule>
  </conditionalFormatting>
  <conditionalFormatting sqref="D19:P19">
    <cfRule type="containsText" dxfId="43" priority="2128" operator="containsText" text="0.00005未満">
      <formula>NOT(ISERROR(SEARCH("0.00005未満",D19)))</formula>
    </cfRule>
    <cfRule type="cellIs" dxfId="42" priority="2129" operator="greaterThan">
      <formula>#REF!</formula>
    </cfRule>
    <cfRule type="cellIs" dxfId="41" priority="2130" operator="greaterThan">
      <formula>#REF!</formula>
    </cfRule>
  </conditionalFormatting>
  <conditionalFormatting sqref="D20:P20">
    <cfRule type="cellIs" dxfId="40" priority="2131" operator="greaterThan">
      <formula>#REF!</formula>
    </cfRule>
    <cfRule type="cellIs" dxfId="39" priority="2132" operator="greaterThan">
      <formula>#REF!</formula>
    </cfRule>
  </conditionalFormatting>
  <conditionalFormatting sqref="D22:P22 D33:P35 D41:P42 D46:P61 D65:P66">
    <cfRule type="cellIs" dxfId="38" priority="2133" operator="greaterThan">
      <formula>#REF!</formula>
    </cfRule>
    <cfRule type="cellIs" dxfId="37" priority="2134" operator="greaterThan">
      <formula>#REF!</formula>
    </cfRule>
  </conditionalFormatting>
  <conditionalFormatting sqref="D23:P23">
    <cfRule type="containsText" dxfId="36" priority="2135" operator="containsText" text="0.005未満">
      <formula>NOT(ISERROR(SEARCH("0.005未満",D23)))</formula>
    </cfRule>
    <cfRule type="cellIs" dxfId="35" priority="2136" operator="greaterThan">
      <formula>#REF!</formula>
    </cfRule>
    <cfRule type="cellIs" dxfId="34" priority="2137" operator="greaterThan">
      <formula>#REF!</formula>
    </cfRule>
  </conditionalFormatting>
  <conditionalFormatting sqref="D24:P24 D31:P31">
    <cfRule type="containsText" dxfId="33" priority="2138" operator="containsText" text="0.004未満">
      <formula>NOT(ISERROR(SEARCH("0.004未満",D24)))</formula>
    </cfRule>
    <cfRule type="cellIs" dxfId="32" priority="2139" operator="greaterThan">
      <formula>#REF!</formula>
    </cfRule>
    <cfRule type="cellIs" dxfId="31" priority="2140" operator="greaterThan">
      <formula>#REF!</formula>
    </cfRule>
  </conditionalFormatting>
  <conditionalFormatting sqref="D25:P25 D30:P30 D38:P38 D44:P44">
    <cfRule type="containsText" dxfId="30" priority="2141" operator="containsText" text="0.001未満">
      <formula>NOT(ISERROR(SEARCH("0.001未満",D25)))</formula>
    </cfRule>
    <cfRule type="cellIs" dxfId="29" priority="2142" operator="greaterThan">
      <formula>#REF!</formula>
    </cfRule>
    <cfRule type="cellIs" dxfId="28" priority="2143" operator="greaterThan">
      <formula>#REF!</formula>
    </cfRule>
  </conditionalFormatting>
  <conditionalFormatting sqref="D26:P26">
    <cfRule type="containsText" dxfId="27" priority="2144" operator="containsText" text="0.02未満">
      <formula>NOT(ISERROR(SEARCH("0.02未満",D26)))</formula>
    </cfRule>
    <cfRule type="cellIs" dxfId="26" priority="2145" operator="greaterThan">
      <formula>#REF!</formula>
    </cfRule>
    <cfRule type="cellIs" dxfId="25" priority="2146" operator="greaterThan">
      <formula>#REF!</formula>
    </cfRule>
  </conditionalFormatting>
  <conditionalFormatting sqref="D27:P27">
    <cfRule type="containsText" dxfId="24" priority="2147" operator="containsText" text="0.05未満">
      <formula>NOT(ISERROR(SEARCH("0.05未満",D27)))</formula>
    </cfRule>
    <cfRule type="cellIs" dxfId="23" priority="2148" operator="greaterThan">
      <formula>#REF!</formula>
    </cfRule>
    <cfRule type="cellIs" dxfId="22" priority="2149" operator="greaterThan">
      <formula>#REF!</formula>
    </cfRule>
  </conditionalFormatting>
  <conditionalFormatting sqref="D28:P28">
    <cfRule type="containsText" dxfId="21" priority="2150" operator="containsText" text="0.01未満">
      <formula>NOT(ISERROR(SEARCH("0.01未満",D28)))</formula>
    </cfRule>
    <cfRule type="cellIs" dxfId="20" priority="2151" operator="greaterThan">
      <formula>#REF!</formula>
    </cfRule>
    <cfRule type="cellIs" dxfId="19" priority="2152" operator="greaterThan">
      <formula>#REF!</formula>
    </cfRule>
  </conditionalFormatting>
  <conditionalFormatting sqref="D29:P29">
    <cfRule type="containsText" dxfId="18" priority="2153" operator="containsText" text="0.0002未満">
      <formula>NOT(ISERROR(SEARCH("0.0002未満",D29)))</formula>
    </cfRule>
    <cfRule type="cellIs" dxfId="17" priority="2154" operator="greaterThan">
      <formula>#REF!</formula>
    </cfRule>
    <cfRule type="cellIs" dxfId="16" priority="2155" operator="greaterThan">
      <formula>#REF!</formula>
    </cfRule>
  </conditionalFormatting>
  <conditionalFormatting sqref="D32:P32 D40:P40 D45:P45">
    <cfRule type="cellIs" dxfId="15" priority="2162" operator="greaterThan">
      <formula>#REF!</formula>
    </cfRule>
    <cfRule type="cellIs" dxfId="14" priority="2163" operator="greaterThan">
      <formula>#REF!</formula>
    </cfRule>
  </conditionalFormatting>
  <conditionalFormatting sqref="D36:P36">
    <cfRule type="containsText" dxfId="13" priority="2170" operator="containsText" text="0.05未満">
      <formula>NOT(ISERROR(SEARCH("0.05未満",D36)))</formula>
    </cfRule>
    <cfRule type="cellIs" dxfId="12" priority="2171" operator="greaterThan">
      <formula>#REF!</formula>
    </cfRule>
    <cfRule type="cellIs" dxfId="11" priority="2172" operator="greaterThan">
      <formula>#REF!</formula>
    </cfRule>
  </conditionalFormatting>
  <conditionalFormatting sqref="D37:P37 D39:P39 D43:P43">
    <cfRule type="containsText" dxfId="10" priority="2173" operator="containsText" text="0.002未満">
      <formula>NOT(ISERROR(SEARCH("0.002未満",D37)))</formula>
    </cfRule>
    <cfRule type="cellIs" dxfId="9" priority="2174" operator="greaterThan">
      <formula>#REF!</formula>
    </cfRule>
    <cfRule type="cellIs" dxfId="8" priority="2175" operator="greaterThan">
      <formula>#REF!</formula>
    </cfRule>
  </conditionalFormatting>
  <conditionalFormatting sqref="D62:P62">
    <cfRule type="cellIs" dxfId="7" priority="2228" operator="notBetween">
      <formula>#REF!</formula>
      <formula>#REF!</formula>
    </cfRule>
    <cfRule type="cellIs" dxfId="6" priority="2229" operator="greaterThan">
      <formula>#REF!</formula>
    </cfRule>
  </conditionalFormatting>
  <conditionalFormatting sqref="N74">
    <cfRule type="cellIs" dxfId="5" priority="2237" operator="greaterThan">
      <formula>#REF!</formula>
    </cfRule>
  </conditionalFormatting>
  <conditionalFormatting sqref="N18:P18">
    <cfRule type="containsText" dxfId="4" priority="2239" operator="containsText" text="0.0003未満">
      <formula>NOT(ISERROR(SEARCH("0.0003未満",N18)))</formula>
    </cfRule>
    <cfRule type="cellIs" dxfId="3" priority="2240" operator="greaterThan">
      <formula>#REF!</formula>
    </cfRule>
    <cfRule type="cellIs" dxfId="2" priority="2241" operator="greaterThan">
      <formula>#REF!</formula>
    </cfRule>
  </conditionalFormatting>
  <conditionalFormatting sqref="O72:P72 O78:P79">
    <cfRule type="cellIs" dxfId="1" priority="2244" operator="greaterThan">
      <formula>#REF!</formula>
    </cfRule>
    <cfRule type="cellIs" dxfId="0" priority="2245" operator="greaterThan">
      <formula>#REF!</formula>
    </cfRule>
  </conditionalFormatting>
  <printOptions verticalCentered="1"/>
  <pageMargins left="1.0236220472440944" right="0.23622047244094491" top="0.55118110236220474" bottom="0.35433070866141736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8.5" thickBot="1">
      <c r="A5" t="s">
        <v>184</v>
      </c>
      <c r="B5">
        <v>8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21</v>
      </c>
      <c r="AI6" s="169">
        <f>AH6*1</f>
        <v>21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  <c r="C31" t="s">
        <v>402</v>
      </c>
      <c r="D31" t="s">
        <v>403</v>
      </c>
      <c r="E31" t="s">
        <v>404</v>
      </c>
      <c r="F31" t="s">
        <v>405</v>
      </c>
      <c r="G31" t="s">
        <v>406</v>
      </c>
      <c r="H31" t="s">
        <v>407</v>
      </c>
      <c r="I31" t="s">
        <v>405</v>
      </c>
      <c r="J31" t="s">
        <v>405</v>
      </c>
      <c r="K31" t="s">
        <v>405</v>
      </c>
      <c r="L31" t="s">
        <v>408</v>
      </c>
      <c r="M31" t="s">
        <v>405</v>
      </c>
      <c r="N31" t="s">
        <v>405</v>
      </c>
      <c r="O31" t="s">
        <v>405</v>
      </c>
      <c r="P31" t="s">
        <v>404</v>
      </c>
      <c r="Q31" t="s">
        <v>406</v>
      </c>
      <c r="R31" t="s">
        <v>404</v>
      </c>
      <c r="S31" t="s">
        <v>409</v>
      </c>
      <c r="T31" t="s">
        <v>410</v>
      </c>
      <c r="U31" t="s">
        <v>411</v>
      </c>
      <c r="V31" t="s">
        <v>402</v>
      </c>
      <c r="W31" t="s">
        <v>406</v>
      </c>
      <c r="X31" t="s">
        <v>409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晴/曇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曇/雨</v>
      </c>
      <c r="R37" s="2" t="str">
        <f t="shared" si="0"/>
        <v>晴/曇</v>
      </c>
      <c r="S37" s="2" t="str">
        <f t="shared" si="0"/>
        <v>曇|雨</v>
      </c>
      <c r="T37" s="2" t="str">
        <f t="shared" si="0"/>
        <v>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曇/雨</v>
      </c>
      <c r="X37" s="2" t="str">
        <f t="shared" si="0"/>
        <v>曇|雨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11</v>
      </c>
      <c r="D41" s="2">
        <f>IF(D37="","",VLOOKUP(D37,変換!$B$31:$C$58,2,FALSE))</f>
        <v>20</v>
      </c>
      <c r="E41" s="2">
        <f>IF(E37="","",VLOOKUP(E37,変換!$B$31:$C$58,2,FALSE))</f>
        <v>5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9</v>
      </c>
      <c r="R41" s="2">
        <f>IF(R37="","",VLOOKUP(R37,変換!$B$31:$C$58,2,FALSE))</f>
        <v>5</v>
      </c>
      <c r="S41" s="2">
        <f>IF(S37="","",VLOOKUP(S37,変換!$B$31:$C$58,2,FALSE))</f>
        <v>21</v>
      </c>
      <c r="T41" s="2">
        <f>IF(T37="","",VLOOKUP(T37,変換!$B$31:$C$58,2,FALSE))</f>
        <v>2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9</v>
      </c>
      <c r="X41" s="2">
        <f>IF(X37="","",VLOOKUP(X37,変換!$B$31:$C$58,2,FALSE))</f>
        <v>21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4" t="s">
        <v>369</v>
      </c>
      <c r="B30" s="264"/>
      <c r="C30" s="264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45323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8"/>
      <c r="B2" s="258"/>
      <c r="C2" s="206"/>
      <c r="D2" s="206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48" t="s">
        <v>352</v>
      </c>
      <c r="G4" s="252"/>
      <c r="H4" s="248" t="s">
        <v>355</v>
      </c>
      <c r="I4" s="249"/>
      <c r="J4" s="243" t="s">
        <v>358</v>
      </c>
      <c r="K4" s="244"/>
      <c r="L4" s="243" t="s">
        <v>361</v>
      </c>
      <c r="M4" s="244"/>
      <c r="N4" s="254" t="s">
        <v>382</v>
      </c>
      <c r="O4" s="255"/>
      <c r="P4" s="248" t="s">
        <v>383</v>
      </c>
      <c r="Q4" s="252"/>
      <c r="R4" s="248" t="s">
        <v>385</v>
      </c>
      <c r="S4" s="249"/>
      <c r="T4" s="243" t="s">
        <v>388</v>
      </c>
      <c r="U4" s="244"/>
      <c r="V4" s="243" t="s">
        <v>391</v>
      </c>
      <c r="W4" s="244"/>
      <c r="X4" s="248" t="s">
        <v>394</v>
      </c>
      <c r="Y4" s="252"/>
      <c r="Z4" s="243" t="s">
        <v>397</v>
      </c>
      <c r="AA4" s="24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50"/>
      <c r="G5" s="253"/>
      <c r="H5" s="250"/>
      <c r="I5" s="251"/>
      <c r="J5" s="245"/>
      <c r="K5" s="246"/>
      <c r="L5" s="245"/>
      <c r="M5" s="246"/>
      <c r="N5" s="256"/>
      <c r="O5" s="257"/>
      <c r="P5" s="250"/>
      <c r="Q5" s="253"/>
      <c r="R5" s="250"/>
      <c r="S5" s="251"/>
      <c r="T5" s="245"/>
      <c r="U5" s="246"/>
      <c r="V5" s="245"/>
      <c r="W5" s="246"/>
      <c r="X5" s="250"/>
      <c r="Y5" s="253"/>
      <c r="Z5" s="245"/>
      <c r="AA5" s="24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5"/>
      <c r="E6" s="43"/>
      <c r="F6" s="217"/>
      <c r="G6" s="44"/>
      <c r="H6" s="213"/>
      <c r="I6" s="43"/>
      <c r="J6" s="211"/>
      <c r="K6" s="43"/>
      <c r="L6" s="213"/>
      <c r="M6" s="43"/>
      <c r="N6" s="215"/>
      <c r="O6" s="43"/>
      <c r="P6" s="217"/>
      <c r="Q6" s="44"/>
      <c r="R6" s="213"/>
      <c r="S6" s="43"/>
      <c r="T6" s="211"/>
      <c r="U6" s="43"/>
      <c r="V6" s="213"/>
      <c r="W6" s="43"/>
      <c r="X6" s="211" t="s">
        <v>392</v>
      </c>
      <c r="Y6" s="43"/>
      <c r="Z6" s="227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6"/>
      <c r="E7" s="48" t="s">
        <v>124</v>
      </c>
      <c r="F7" s="218"/>
      <c r="G7" s="49" t="s">
        <v>124</v>
      </c>
      <c r="H7" s="214"/>
      <c r="I7" s="48" t="s">
        <v>124</v>
      </c>
      <c r="J7" s="212"/>
      <c r="K7" s="48" t="s">
        <v>124</v>
      </c>
      <c r="L7" s="214"/>
      <c r="M7" s="48" t="s">
        <v>124</v>
      </c>
      <c r="N7" s="216"/>
      <c r="O7" s="48" t="s">
        <v>124</v>
      </c>
      <c r="P7" s="218"/>
      <c r="Q7" s="49" t="s">
        <v>124</v>
      </c>
      <c r="R7" s="214"/>
      <c r="S7" s="48" t="s">
        <v>124</v>
      </c>
      <c r="T7" s="212"/>
      <c r="U7" s="48" t="s">
        <v>124</v>
      </c>
      <c r="V7" s="214"/>
      <c r="W7" s="48" t="s">
        <v>124</v>
      </c>
      <c r="X7" s="212"/>
      <c r="Y7" s="48" t="s">
        <v>124</v>
      </c>
      <c r="Z7" s="228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20240201</v>
      </c>
      <c r="E9" s="59" t="str">
        <f>IF(手入力!C3="",REPLACE(D9,5,0,"/"),REPLACE(手入力!C3,5,0,"/"))</f>
        <v>2024/0201</v>
      </c>
      <c r="F9" s="58">
        <v>20240201</v>
      </c>
      <c r="G9" s="59" t="str">
        <f>IF(手入力!D3="",REPLACE(F9,5,0,"/"),REPLACE(手入力!D3,5,0,"/"))</f>
        <v>2024/0201</v>
      </c>
      <c r="H9" s="58">
        <v>20240201</v>
      </c>
      <c r="I9" s="59" t="str">
        <f>IF(手入力!E3="",REPLACE(H9,5,0,"/"),REPLACE(手入力!E3,5,0,"/"))</f>
        <v>2024/0201</v>
      </c>
      <c r="J9" s="58">
        <v>20240201</v>
      </c>
      <c r="K9" s="59" t="str">
        <f>IF(手入力!F3="",REPLACE(J9,5,0,"/"),REPLACE(手入力!F3,5,0,"/"))</f>
        <v>2024/0201</v>
      </c>
      <c r="L9" s="58">
        <v>20240201</v>
      </c>
      <c r="M9" s="59" t="str">
        <f>IF(手入力!G3="",REPLACE(L9,5,0,"/"),REPLACE(手入力!G3,5,0,"/"))</f>
        <v>2024/0201</v>
      </c>
      <c r="N9" s="58">
        <v>20240206</v>
      </c>
      <c r="O9" s="59" t="str">
        <f>IF(手入力!H3="",REPLACE(N9,5,0,"/"),REPLACE(手入力!H3,5,0,"/"))</f>
        <v>2024/0206</v>
      </c>
      <c r="P9" s="58" t="s">
        <v>401</v>
      </c>
      <c r="Q9" s="59" t="str">
        <f>IF(手入力!I3="",REPLACE(P9,5,0,"/"),REPLACE(手入力!I3,5,0,"/"))</f>
        <v>/</v>
      </c>
      <c r="R9" s="58">
        <v>20240206</v>
      </c>
      <c r="S9" s="59" t="str">
        <f>IF(手入力!J3="",REPLACE(R9,5,0,"/"),REPLACE(手入力!J3,5,0,"/"))</f>
        <v>2024/0206</v>
      </c>
      <c r="T9" s="58">
        <v>20240206</v>
      </c>
      <c r="U9" s="59" t="str">
        <f>IF(手入力!K3="",REPLACE(T9,5,0,"/"),REPLACE(手入力!K3,5,0,"/"))</f>
        <v>2024/0206</v>
      </c>
      <c r="V9" s="58">
        <v>20240206</v>
      </c>
      <c r="W9" s="59" t="str">
        <f>IF(手入力!L3="",REPLACE(V9,5,0,"/"),REPLACE(手入力!L3,5,0,"/"))</f>
        <v>2024/0206</v>
      </c>
      <c r="X9" s="58">
        <v>20240206</v>
      </c>
      <c r="Y9" s="59" t="str">
        <f>IF(手入力!M3="",REPLACE(X9,5,0,"/"),REPLACE(手入力!M3,5,0,"/"))</f>
        <v>2024/0206</v>
      </c>
      <c r="Z9" s="58">
        <v>20240206</v>
      </c>
      <c r="AA9" s="59" t="str">
        <f>IF(手入力!N3="",REPLACE(Z9,5,0,"/"),REPLACE(手入力!N3,5,0,"/"))</f>
        <v>2024/0206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959</v>
      </c>
      <c r="E10" s="67" t="str">
        <f>TEXT(D10,"0000")</f>
        <v>0959</v>
      </c>
      <c r="F10" s="68">
        <v>1025</v>
      </c>
      <c r="G10" s="67" t="str">
        <f>TEXT(F10,"0000")</f>
        <v>1025</v>
      </c>
      <c r="H10" s="68">
        <v>1057</v>
      </c>
      <c r="I10" s="67" t="str">
        <f>TEXT(H10,"0000")</f>
        <v>1057</v>
      </c>
      <c r="J10" s="68">
        <v>937</v>
      </c>
      <c r="K10" s="67" t="str">
        <f>TEXT(J10,"0000")</f>
        <v>0937</v>
      </c>
      <c r="L10" s="68">
        <v>916</v>
      </c>
      <c r="M10" s="67" t="str">
        <f>TEXT(L10,"0000")</f>
        <v>0916</v>
      </c>
      <c r="N10" s="66">
        <v>1045</v>
      </c>
      <c r="O10" s="67" t="str">
        <f>TEXT(N10,"0000")</f>
        <v>1045</v>
      </c>
      <c r="P10" s="68" t="s">
        <v>401</v>
      </c>
      <c r="Q10" s="67" t="str">
        <f>TEXT(P10,"0000")</f>
        <v/>
      </c>
      <c r="R10" s="68">
        <v>911</v>
      </c>
      <c r="S10" s="67" t="str">
        <f>TEXT(R10,"0000")</f>
        <v>0911</v>
      </c>
      <c r="T10" s="68">
        <v>1005</v>
      </c>
      <c r="U10" s="67" t="str">
        <f>TEXT(T10,"0000")</f>
        <v>1005</v>
      </c>
      <c r="V10" s="68">
        <v>940</v>
      </c>
      <c r="W10" s="67" t="str">
        <f>TEXT(V10,"0000")</f>
        <v>0940</v>
      </c>
      <c r="X10" s="68">
        <v>905</v>
      </c>
      <c r="Y10" s="67" t="str">
        <f>TEXT(X10,"0000")</f>
        <v>0905</v>
      </c>
      <c r="Z10" s="68">
        <v>1022</v>
      </c>
      <c r="AA10" s="67" t="str">
        <f>TEXT(Z10,"0000")</f>
        <v>1022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曇/晴</v>
      </c>
      <c r="E11" s="68">
        <f>IF(E9=0,"",(RIGHT(E9,2))-1)</f>
        <v>0</v>
      </c>
      <c r="F11" s="68" t="str">
        <f>IF(F$9=0,"",HLOOKUP(G11,天気タグ!$B$3:$AG$39,35))</f>
        <v>曇/晴</v>
      </c>
      <c r="G11" s="68">
        <f>IF(G9=0,"",(RIGHT(G9,2))-1)</f>
        <v>0</v>
      </c>
      <c r="H11" s="68" t="str">
        <f>IF(H$9=0,"",HLOOKUP(I11,天気タグ!$B$3:$AG$39,35))</f>
        <v>曇/晴</v>
      </c>
      <c r="I11" s="68">
        <f>IF(I9=0,"",(RIGHT(I9,2))-1)</f>
        <v>0</v>
      </c>
      <c r="J11" s="68" t="str">
        <f>IF(J$9=0,"",HLOOKUP(K11,天気タグ!$B$3:$AG$39,35))</f>
        <v>曇/晴</v>
      </c>
      <c r="K11" s="68">
        <f>IF(K9=0,"",(RIGHT(K9,2))-1)</f>
        <v>0</v>
      </c>
      <c r="L11" s="68" t="str">
        <f>IF(L$9=0,"",HLOOKUP(M11,天気タグ!$B$3:$AG$39,35))</f>
        <v>曇/晴</v>
      </c>
      <c r="M11" s="68">
        <f>IF(M9=0,"",(RIGHT(M9,2))-1)</f>
        <v>0</v>
      </c>
      <c r="N11" s="68" t="str">
        <f>IF(N$9=0,"",HLOOKUP(O11,天気タグ!$B$3:$AG$39,35))</f>
        <v>曇/雨</v>
      </c>
      <c r="O11" s="68">
        <f>IF(O9=0,"",(RIGHT(O9,2))-1)</f>
        <v>5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曇/雨</v>
      </c>
      <c r="S11" s="68">
        <f>IF(S9=0,"",(RIGHT(S9,2))-1)</f>
        <v>5</v>
      </c>
      <c r="T11" s="68" t="str">
        <f>IF(T$9=0,"",HLOOKUP(U11,天気タグ!$B$3:$AG$39,35))</f>
        <v>曇/雨</v>
      </c>
      <c r="U11" s="68">
        <f>IF(U9=0,"",(RIGHT(U9,2))-1)</f>
        <v>5</v>
      </c>
      <c r="V11" s="68" t="str">
        <f>IF(V$9=0,"",HLOOKUP(W11,天気タグ!$B$3:$AG$39,35))</f>
        <v>曇/雨</v>
      </c>
      <c r="W11" s="68">
        <f>IF(W9=0,"",(RIGHT(W9,2))-1)</f>
        <v>5</v>
      </c>
      <c r="X11" s="68" t="str">
        <f>IF(X$9=0,"",HLOOKUP(Y11,天気タグ!$B$3:$AG$39,35))</f>
        <v>曇/雨</v>
      </c>
      <c r="Y11" s="68">
        <f>IF(Y9=0,"",(RIGHT(Y9,2))-1)</f>
        <v>5</v>
      </c>
      <c r="Z11" s="68" t="str">
        <f>IF(Z$9=0,"",HLOOKUP(AA11,天気タグ!$B$3:$AG$39,35))</f>
        <v>曇/雨</v>
      </c>
      <c r="AA11" s="68">
        <f>IF(AA9=0,"",(RIGHT(AA9,2))-1)</f>
        <v>5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1</v>
      </c>
      <c r="F12" s="68" t="str">
        <f>IF(F$9=0,"",HLOOKUP(G12,天気タグ!$B$3:$AG$39,35))</f>
        <v>雨/晴</v>
      </c>
      <c r="G12" s="68">
        <f>IF(G9=0,"",RIGHT(G9,2)*1)</f>
        <v>1</v>
      </c>
      <c r="H12" s="68" t="str">
        <f>IF(H$9=0,"",HLOOKUP(I12,天気タグ!$B$3:$AG$39,35))</f>
        <v>雨/晴</v>
      </c>
      <c r="I12" s="68">
        <f>IF(I9=0,"",RIGHT(I9,2)*1)</f>
        <v>1</v>
      </c>
      <c r="J12" s="68" t="str">
        <f>IF(J$9=0,"",HLOOKUP(K12,天気タグ!$B$3:$AG$39,35))</f>
        <v>雨/晴</v>
      </c>
      <c r="K12" s="68">
        <f>IF(K9=0,"",RIGHT(K9,2)*1)</f>
        <v>1</v>
      </c>
      <c r="L12" s="68" t="str">
        <f>IF(L$9=0,"",HLOOKUP(M12,天気タグ!$B$3:$AG$39,35))</f>
        <v>雨/晴</v>
      </c>
      <c r="M12" s="68">
        <f>IF(M9=0,"",RIGHT(M9,2)*1)</f>
        <v>1</v>
      </c>
      <c r="N12" s="68" t="str">
        <f>IF(N$9=0,"",HLOOKUP(O12,天気タグ!$B$3:$AG$39,35))</f>
        <v>曇/晴</v>
      </c>
      <c r="O12" s="68">
        <f>IF(O9=0,"",RIGHT(O9,2)*1)</f>
        <v>6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曇/晴</v>
      </c>
      <c r="S12" s="68">
        <f>IF(S9=0,"",RIGHT(S9,2)*1)</f>
        <v>6</v>
      </c>
      <c r="T12" s="68" t="str">
        <f>IF(T$9=0,"",HLOOKUP(U12,天気タグ!$B$3:$AG$39,35))</f>
        <v>曇/晴</v>
      </c>
      <c r="U12" s="68">
        <f>IF(U9=0,"",RIGHT(U9,2)*1)</f>
        <v>6</v>
      </c>
      <c r="V12" s="68" t="str">
        <f>IF(V$9=0,"",HLOOKUP(W12,天気タグ!$B$3:$AG$39,35))</f>
        <v>曇/晴</v>
      </c>
      <c r="W12" s="68">
        <f>IF(W9=0,"",RIGHT(W9,2)*1)</f>
        <v>6</v>
      </c>
      <c r="X12" s="68" t="str">
        <f>IF(X$9=0,"",HLOOKUP(Y12,天気タグ!$B$3:$AG$39,35))</f>
        <v>曇/晴</v>
      </c>
      <c r="Y12" s="68">
        <f>IF(Y9=0,"",RIGHT(Y9,2)*1)</f>
        <v>6</v>
      </c>
      <c r="Z12" s="68" t="str">
        <f>IF(Z$9=0,"",HLOOKUP(AA12,天気タグ!$B$3:$AG$39,35))</f>
        <v>曇/晴</v>
      </c>
      <c r="AA12" s="68">
        <f>IF(AA9=0,"",RIGHT(AA9,2)*1)</f>
        <v>6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6.3</v>
      </c>
      <c r="E13" s="70"/>
      <c r="F13" s="70">
        <v>9.3000000000000007</v>
      </c>
      <c r="G13" s="70"/>
      <c r="H13" s="70">
        <v>8.4</v>
      </c>
      <c r="I13" s="68"/>
      <c r="J13" s="70">
        <v>8.1999999999999993</v>
      </c>
      <c r="K13" s="70"/>
      <c r="L13" s="70">
        <v>9.3000000000000007</v>
      </c>
      <c r="M13" s="70"/>
      <c r="N13" s="69">
        <v>4</v>
      </c>
      <c r="O13" s="70"/>
      <c r="P13" s="70" t="s">
        <v>401</v>
      </c>
      <c r="Q13" s="70"/>
      <c r="R13" s="70">
        <v>9.9</v>
      </c>
      <c r="S13" s="68"/>
      <c r="T13" s="70">
        <v>5.8</v>
      </c>
      <c r="U13" s="70"/>
      <c r="V13" s="70">
        <v>7.8</v>
      </c>
      <c r="W13" s="70"/>
      <c r="X13" s="70">
        <v>2.2999999999999998</v>
      </c>
      <c r="Y13" s="70"/>
      <c r="Z13" s="70">
        <v>7.7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3.6</v>
      </c>
      <c r="E14" s="76"/>
      <c r="F14" s="77">
        <v>7.8</v>
      </c>
      <c r="G14" s="77"/>
      <c r="H14" s="77">
        <v>8.6999999999999993</v>
      </c>
      <c r="I14" s="77"/>
      <c r="J14" s="77">
        <v>6.8</v>
      </c>
      <c r="K14" s="77"/>
      <c r="L14" s="77">
        <v>7.2</v>
      </c>
      <c r="M14" s="77"/>
      <c r="N14" s="76">
        <v>3.7</v>
      </c>
      <c r="O14" s="76"/>
      <c r="P14" s="77" t="s">
        <v>401</v>
      </c>
      <c r="Q14" s="77"/>
      <c r="R14" s="77">
        <v>10.5</v>
      </c>
      <c r="S14" s="77"/>
      <c r="T14" s="77">
        <v>4.3</v>
      </c>
      <c r="U14" s="77"/>
      <c r="V14" s="77">
        <v>5.7</v>
      </c>
      <c r="W14" s="77"/>
      <c r="X14" s="77">
        <v>9</v>
      </c>
      <c r="Y14" s="77"/>
      <c r="Z14" s="77">
        <v>9.1999999999999993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0.13</v>
      </c>
      <c r="E26" s="98"/>
      <c r="F26" s="98">
        <v>0.13</v>
      </c>
      <c r="G26" s="98"/>
      <c r="H26" s="68">
        <v>0.13</v>
      </c>
      <c r="I26" s="98"/>
      <c r="J26" s="68">
        <v>0.1</v>
      </c>
      <c r="K26" s="98"/>
      <c r="L26" s="68">
        <v>0.1</v>
      </c>
      <c r="M26" s="98"/>
      <c r="N26" s="97">
        <v>0.15</v>
      </c>
      <c r="O26" s="98"/>
      <c r="P26" s="98" t="s">
        <v>401</v>
      </c>
      <c r="Q26" s="98"/>
      <c r="R26" s="68">
        <v>0.14000000000000001</v>
      </c>
      <c r="S26" s="98"/>
      <c r="T26" s="68">
        <v>0.12</v>
      </c>
      <c r="U26" s="98"/>
      <c r="V26" s="68">
        <v>0.13</v>
      </c>
      <c r="W26" s="98"/>
      <c r="X26" s="98">
        <v>0.23</v>
      </c>
      <c r="Y26" s="98"/>
      <c r="Z26" s="68">
        <v>0.52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7.0000000000000007E-2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401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7.0000000000000007E-2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>
        <v>0</v>
      </c>
      <c r="Y37" s="96"/>
      <c r="Z37" s="68">
        <v>0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3.0000000000000001E-3</v>
      </c>
      <c r="K39" s="96"/>
      <c r="L39" s="68">
        <v>3.0000000000000001E-3</v>
      </c>
      <c r="M39" s="96"/>
      <c r="N39" s="95">
        <v>0</v>
      </c>
      <c r="O39" s="96"/>
      <c r="P39" s="96" t="s">
        <v>401</v>
      </c>
      <c r="Q39" s="96"/>
      <c r="R39" s="68">
        <v>4.0000000000000001E-3</v>
      </c>
      <c r="S39" s="96"/>
      <c r="T39" s="68">
        <v>3.0000000000000001E-3</v>
      </c>
      <c r="U39" s="96"/>
      <c r="V39" s="68">
        <v>0</v>
      </c>
      <c r="W39" s="96"/>
      <c r="X39" s="96">
        <v>4.0000000000000001E-3</v>
      </c>
      <c r="Y39" s="96"/>
      <c r="Z39" s="68">
        <v>2E-3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4.0000000000000001E-3</v>
      </c>
      <c r="K43" s="96"/>
      <c r="L43" s="68">
        <v>6.0000000000000001E-3</v>
      </c>
      <c r="M43" s="96"/>
      <c r="N43" s="95">
        <v>0</v>
      </c>
      <c r="O43" s="96"/>
      <c r="P43" s="96" t="s">
        <v>401</v>
      </c>
      <c r="Q43" s="96"/>
      <c r="R43" s="68">
        <v>7.0000000000000001E-3</v>
      </c>
      <c r="S43" s="96"/>
      <c r="T43" s="68">
        <v>4.0000000000000001E-3</v>
      </c>
      <c r="U43" s="96"/>
      <c r="V43" s="68">
        <v>3.0000000000000001E-3</v>
      </c>
      <c r="W43" s="96"/>
      <c r="X43" s="96">
        <v>4.0000000000000001E-3</v>
      </c>
      <c r="Y43" s="96"/>
      <c r="Z43" s="68">
        <v>4.0000000000000001E-3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 t="s">
        <v>401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96">
        <v>0</v>
      </c>
      <c r="Y46" s="96"/>
      <c r="Z46" s="68">
        <v>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2.2000000000000002</v>
      </c>
      <c r="E53" s="70"/>
      <c r="F53" s="70">
        <v>2.2000000000000002</v>
      </c>
      <c r="G53" s="70"/>
      <c r="H53" s="68">
        <v>2.2000000000000002</v>
      </c>
      <c r="I53" s="70"/>
      <c r="J53" s="68">
        <v>2.8</v>
      </c>
      <c r="K53" s="70"/>
      <c r="L53" s="68">
        <v>2.1</v>
      </c>
      <c r="M53" s="70"/>
      <c r="N53" s="69">
        <v>1.7</v>
      </c>
      <c r="O53" s="70"/>
      <c r="P53" s="70" t="s">
        <v>401</v>
      </c>
      <c r="Q53" s="70"/>
      <c r="R53" s="68">
        <v>1.7</v>
      </c>
      <c r="S53" s="70"/>
      <c r="T53" s="68">
        <v>1.5</v>
      </c>
      <c r="U53" s="70"/>
      <c r="V53" s="68">
        <v>1.5</v>
      </c>
      <c r="W53" s="70"/>
      <c r="X53" s="70">
        <v>5.6</v>
      </c>
      <c r="Y53" s="70"/>
      <c r="Z53" s="68">
        <v>6.4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0.5</v>
      </c>
      <c r="E61" s="70"/>
      <c r="F61" s="70">
        <v>0.4</v>
      </c>
      <c r="G61" s="70"/>
      <c r="H61" s="68">
        <v>0.4</v>
      </c>
      <c r="I61" s="70"/>
      <c r="J61" s="68">
        <v>0.7</v>
      </c>
      <c r="K61" s="70"/>
      <c r="L61" s="68">
        <v>0.5</v>
      </c>
      <c r="M61" s="70"/>
      <c r="N61" s="69" t="s">
        <v>401</v>
      </c>
      <c r="O61" s="70"/>
      <c r="P61" s="70" t="s">
        <v>401</v>
      </c>
      <c r="Q61" s="70"/>
      <c r="R61" s="68">
        <v>0.6</v>
      </c>
      <c r="S61" s="70"/>
      <c r="T61" s="68">
        <v>0.8</v>
      </c>
      <c r="U61" s="70"/>
      <c r="V61" s="68">
        <v>0.6</v>
      </c>
      <c r="W61" s="70"/>
      <c r="X61" s="70">
        <v>0.8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7.2</v>
      </c>
      <c r="I62" s="70"/>
      <c r="J62" s="68">
        <v>7.3</v>
      </c>
      <c r="K62" s="70"/>
      <c r="L62" s="68">
        <v>7.5</v>
      </c>
      <c r="M62" s="70"/>
      <c r="N62" s="69">
        <v>7.5</v>
      </c>
      <c r="O62" s="70"/>
      <c r="P62" s="70" t="s">
        <v>401</v>
      </c>
      <c r="Q62" s="70"/>
      <c r="R62" s="68">
        <v>7.3</v>
      </c>
      <c r="S62" s="70"/>
      <c r="T62" s="68">
        <v>7.2</v>
      </c>
      <c r="U62" s="70"/>
      <c r="V62" s="68">
        <v>7.2</v>
      </c>
      <c r="W62" s="70"/>
      <c r="X62" s="70">
        <v>7</v>
      </c>
      <c r="Y62" s="70"/>
      <c r="Z62" s="68">
        <v>7.1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0.5</v>
      </c>
      <c r="M65" s="70"/>
      <c r="N65" s="69">
        <v>0.7</v>
      </c>
      <c r="O65" s="70"/>
      <c r="P65" s="70" t="s">
        <v>401</v>
      </c>
      <c r="Q65" s="70"/>
      <c r="R65" s="68">
        <v>0</v>
      </c>
      <c r="S65" s="70"/>
      <c r="T65" s="68">
        <v>1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0.8</v>
      </c>
      <c r="I81" s="70"/>
      <c r="J81" s="70">
        <v>0.6</v>
      </c>
      <c r="K81" s="70"/>
      <c r="L81" s="70">
        <v>0.5</v>
      </c>
      <c r="M81" s="70"/>
      <c r="N81" s="69">
        <v>1</v>
      </c>
      <c r="O81" s="69"/>
      <c r="P81" s="70" t="s">
        <v>401</v>
      </c>
      <c r="Q81" s="70"/>
      <c r="R81" s="68">
        <v>0.8</v>
      </c>
      <c r="S81" s="70"/>
      <c r="T81" s="70">
        <v>0.8</v>
      </c>
      <c r="U81" s="70"/>
      <c r="V81" s="70">
        <v>0.6</v>
      </c>
      <c r="W81" s="70"/>
      <c r="X81" s="70">
        <v>1</v>
      </c>
      <c r="Y81" s="70"/>
      <c r="Z81" s="70">
        <v>0.4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7.2</v>
      </c>
      <c r="I91" s="70"/>
      <c r="J91" s="70">
        <v>7.3</v>
      </c>
      <c r="K91" s="70"/>
      <c r="L91" s="70">
        <v>7.5</v>
      </c>
      <c r="M91" s="70"/>
      <c r="N91" s="69">
        <v>7.5</v>
      </c>
      <c r="O91" s="69"/>
      <c r="P91" s="70" t="s">
        <v>401</v>
      </c>
      <c r="Q91" s="70"/>
      <c r="R91" s="68">
        <v>7.3</v>
      </c>
      <c r="S91" s="70"/>
      <c r="T91" s="70">
        <v>7.2</v>
      </c>
      <c r="U91" s="70"/>
      <c r="V91" s="70">
        <v>7.2</v>
      </c>
      <c r="W91" s="70"/>
      <c r="X91" s="70">
        <v>7</v>
      </c>
      <c r="Y91" s="70"/>
      <c r="Z91" s="70">
        <v>7.1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89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</v>
      </c>
      <c r="G100" s="70"/>
      <c r="H100" s="68">
        <v>3</v>
      </c>
      <c r="I100" s="70"/>
      <c r="J100" s="70">
        <v>3.2</v>
      </c>
      <c r="K100" s="70"/>
      <c r="L100" s="70">
        <v>3.1</v>
      </c>
      <c r="M100" s="70"/>
      <c r="N100" s="69">
        <v>2.6</v>
      </c>
      <c r="O100" s="69"/>
      <c r="P100" s="70" t="s">
        <v>401</v>
      </c>
      <c r="Q100" s="70"/>
      <c r="R100" s="68">
        <v>2.7</v>
      </c>
      <c r="S100" s="70"/>
      <c r="T100" s="70">
        <v>2.9</v>
      </c>
      <c r="U100" s="70"/>
      <c r="V100" s="70">
        <v>2.9</v>
      </c>
      <c r="W100" s="70"/>
      <c r="X100" s="70">
        <v>5.6</v>
      </c>
      <c r="Y100" s="70"/>
      <c r="Z100" s="70">
        <v>8.1999999999999993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0.13</v>
      </c>
      <c r="E101" s="69"/>
      <c r="F101" s="70">
        <v>0.13</v>
      </c>
      <c r="G101" s="70"/>
      <c r="H101" s="68">
        <v>0.13</v>
      </c>
      <c r="I101" s="70"/>
      <c r="J101" s="70">
        <v>0.1</v>
      </c>
      <c r="K101" s="70"/>
      <c r="L101" s="70">
        <v>0.1</v>
      </c>
      <c r="M101" s="70"/>
      <c r="N101" s="69">
        <v>0.15</v>
      </c>
      <c r="O101" s="69"/>
      <c r="P101" s="70" t="s">
        <v>401</v>
      </c>
      <c r="Q101" s="70"/>
      <c r="R101" s="68">
        <v>0.14000000000000001</v>
      </c>
      <c r="S101" s="70"/>
      <c r="T101" s="70">
        <v>0.12</v>
      </c>
      <c r="U101" s="70"/>
      <c r="V101" s="70">
        <v>0.13</v>
      </c>
      <c r="W101" s="70"/>
      <c r="X101" s="70">
        <v>0.23</v>
      </c>
      <c r="Y101" s="70"/>
      <c r="Z101" s="70">
        <v>0.52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7"/>
      <c r="B132" s="247"/>
      <c r="C132" s="202"/>
      <c r="D132" s="20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45323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45323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45324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45325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45326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45327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45328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45329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45330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45331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45332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45333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45334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45335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45336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45337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45338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45339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45340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45341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45342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45343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45344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45345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45346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45347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45348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45349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45350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45351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2024-03-29T00:51:21Z</dcterms:modified>
</cp:coreProperties>
</file>