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０月\"/>
    </mc:Choice>
  </mc:AlternateContent>
  <xr:revisionPtr revIDLastSave="0" documentId="13_ncr:1_{8C887AE1-C8D9-4427-A0EA-2567DBCD40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I11" i="5" s="1"/>
  <c r="G9" i="5"/>
  <c r="G12" i="5" s="1"/>
  <c r="E9" i="5"/>
  <c r="E11" i="5" s="1"/>
  <c r="O9" i="5"/>
  <c r="O12" i="5" s="1"/>
  <c r="M9" i="5"/>
  <c r="M11" i="5" s="1"/>
  <c r="K9" i="5"/>
  <c r="K12" i="5" s="1"/>
  <c r="O11" i="5" l="1"/>
  <c r="M12" i="5"/>
  <c r="G11" i="5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<sst xmlns="http://schemas.openxmlformats.org/spreadsheetml/2006/main" count="2831" uniqueCount="408">
  <si>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</si>
  <si>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</si>
  <si>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</si>
  <si>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</si>
  <si>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</si>
  <si>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</si>
  <si>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</si>
  <si>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</si>
  <si>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</si>
  <si>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</si>
  <si>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</si>
  <si>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</si>
  <si>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</si>
  <si>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</si>
  <si>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</si>
  <si>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</si>
  <si>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</si>
  <si>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</si>
  <si>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</si>
  <si>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</si>
  <si>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</si>
  <si>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</si>
  <si>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</si>
  <si>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</si>
  <si>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</si>
  <si>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</si>
  <si>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</si>
  <si>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</si>
  <si>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</si>
  <si>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</si>
  <si>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</si>
  <si>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</si>
  <si>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</si>
  <si>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</si>
  <si>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</si>
  <si>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</si>
  <si>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</si>
  <si>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</si>
  <si>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</si>
  <si>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</si>
  <si>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</si>
  <si>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</si>
  <si>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</si>
  <si>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</si>
  <si>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</si>
  <si>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</si>
  <si>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</si>
  <si>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</si>
  <si>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</si>
  <si>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</si>
  <si>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</si>
  <si>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</si>
  <si>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</si>
  <si>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</si>
  <si>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</si>
  <si>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</si>
  <si>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</si>
  <si>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</si>
  <si>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</si>
  <si>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</si>
  <si>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</si>
  <si>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</si>
  <si>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</si>
  <si>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</si>
  <si>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</si>
  <si>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</si>
  <si>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</si>
  <si>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</si>
  <si>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</si>
  <si>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</si>
  <si>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</si>
  <si>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</si>
  <si>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</si>
  <si>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</si>
  <si>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</si>
  <si>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</si>
  <si>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</si>
  <si>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</si>
  <si>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</si>
  <si>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</si>
  <si>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</si>
  <si>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</si>
  <si>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</si>
  <si>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</si>
  <si>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</si>
  <si>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</si>
  <si>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</si>
  <si>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</si>
  <si>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</si>
  <si>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</si>
  <si>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</si>
  <si>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</si>
  <si>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</si>
  <si>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</si>
  <si>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</si>
  <si>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</si>
  <si>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</si>
  <si>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</si>
  <si>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</si>
  <si>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</si>
  <si>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</si>
  <si>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</si>
  <si>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</si>
  <si>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</si>
  <si>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</si>
  <si>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</si>
  <si>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</si>
  <si>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</si>
  <si>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</si>
  <si>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</si>
  <si>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</si>
  <si>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</si>
  <si>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</si>
  <si>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</si>
  <si>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</si>
  <si>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</si>
  <si>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</si>
  <si>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</si>
  <si>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</si>
  <si>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</si>
  <si>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</si>
  <si>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</si>
  <si>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</si>
  <si>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</si>
  <si>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</si>
  <si>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</si>
  <si>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</si>
  <si>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</si>
  <si>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</si>
  <si>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</si>
  <si>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</si>
  <si>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</si>
  <si>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</si>
  <si>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</si>
  <si>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</si>
  <si>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</si>
  <si>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</si>
  <si>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</si>
  <si>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</si>
  <si>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</si>
  <si>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</si>
  <si>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</si>
  <si>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</si>
  <si>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</si>
  <si>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</si>
  <si>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</si>
  <si>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</si>
  <si>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</si>
  <si>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</si>
  <si>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</si>
  <si>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</si>
  <si>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</si>
  <si>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</si>
  <si>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</si>
  <si>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</si>
  <si>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</si>
  <si>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</si>
  <si>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</si>
  <si>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</si>
  <si>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</si>
  <si>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</si>
  <si>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</si>
  <si>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</si>
  <si>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</si>
  <si>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</si>
  <si>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</si>
  <si>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</si>
  <si>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</si>
  <si>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</si>
  <si>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</si>
  <si>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</si>
  <si>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</si>
  <si>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</si>
  <si>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</si>
  <si>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</si>
  <si>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</si>
  <si>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</si>
  <si>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</si>
  <si>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</si>
  <si>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</si>
  <si>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</si>
  <si>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</si>
  <si>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</si>
  <si>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</si>
  <si>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</si>
  <si>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</si>
  <si>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</si>
  <si>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</si>
  <si>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</si>
  <si>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</si>
  <si>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</si>
  <si>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</si>
  <si>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</si>
  <si>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</si>
  <si>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</si>
  <si>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</si>
  <si>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</si>
  <si>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</si>
  <si>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</si>
  <si>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</si>
  <si>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</si>
  <si>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</si>
  <si>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</si>
  <si>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</si>
  <si>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</si>
  <si>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</si>
  <si>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</si>
  <si>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</si>
  <si>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</si>
  <si>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</si>
  <si>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</si>
  <si>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</si>
  <si>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</si>
  <si>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</si>
  <si>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</si>
  <si>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</si>
  <si>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</si>
  <si>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</si>
  <si>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</si>
  <si>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</si>
  <si>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</si>
  <si>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</si>
  <si>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</si>
  <si>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</si>
  <si>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</si>
  <si>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</si>
  <si>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</si>
  <si>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</si>
  <si>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</si>
  <si>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</si>
  <si>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</si>
  <si>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</si>
  <si>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</si>
  <si>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</si>
  <si>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</si>
  <si>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</si>
  <si>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</si>
  <si>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</si>
  <si>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</si>
  <si>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</si>
  <si>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</si>
  <si>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</si>
  <si>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</si>
  <si>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</si>
  <si>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</si>
  <si>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</si>
  <si>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</si>
  <si>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</si>
  <si>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</si>
  <si>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</si>
  <si>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</si>
  <si>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</si>
  <si>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</si>
  <si>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</si>
  <si>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</si>
  <si>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</si>
  <si>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</si>
  <si>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</si>
  <si>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</si>
  <si>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</si>
  <si>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</si>
  <si>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</si>
  <si>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</si>
  <si>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</si>
  <si>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</si>
  <si>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</si>
  <si>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</si>
  <si>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</si>
  <si>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</si>
  <si>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</si>
  <si>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</si>
  <si>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</si>
  <si>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</si>
  <si>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</si>
  <si>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</si>
  <si>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</si>
  <si>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</si>
  <si>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</si>
  <si>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</si>
  <si>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</si>
  <si>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</si>
  <si>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</si>
  <si>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</si>
  <si>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</si>
  <si>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</si>
  <si>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</si>
  <si>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</si>
  <si>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</si>
  <si>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</si>
  <si>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</si>
  <si>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</si>
  <si>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</si>
  <si>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</si>
  <si>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</si>
  <si>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</si>
  <si>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</si>
  <si>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</si>
  <si>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</si>
  <si>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</si>
  <si>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</si>
  <si>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</si>
  <si>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</si>
  <si>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</si>
  <si>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</si>
  <si>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</si>
  <si>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</si>
  <si>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</si>
  <si>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</si>
  <si>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</si>
  <si>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</si>
  <si>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</si>
  <si>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</si>
  <si>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</si>
  <si>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</si>
  <si>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</si>
  <si>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</si>
  <si>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</si>
  <si>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</si>
  <si>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</si>
  <si>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</si>
  <si>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</si>
  <si>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</si>
  <si>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</si>
  <si>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</si>
  <si>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</si>
  <si>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</si>
  <si>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</si>
  <si>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</si>
  <si>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</si>
  <si>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</si>
  <si>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</si>
  <si>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</si>
  <si>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</si>
  <si>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</si>
  <si>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</si>
  <si>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</si>
  <si>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</si>
  <si>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</si>
  <si>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</si>
  <si>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</si>
  <si>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</si>
  <si>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</si>
  <si>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</si>
  <si>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</si>
  <si>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</si>
  <si>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</si>
  <si>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</si>
  <si>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</si>
  <si>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</si>
  <si>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</si>
  <si>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</si>
  <si>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</si>
  <si>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</si>
  <si>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</si>
  <si>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</si>
  <si>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</si>
  <si>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</si>
  <si>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</si>
  <si>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</si>
  <si>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</si>
  <si>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</si>
  <si>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</si>
  <si>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</si>
  <si>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</si>
  <si>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</si>
  <si>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</si>
  <si>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</si>
  <si>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</si>
  <si>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</si>
  <si>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</si>
  <si>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</si>
  <si>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</si>
  <si>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</si>
  <si>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</si>
  <si>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</si>
  <si>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</si>
  <si>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</si>
  <si>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</si>
  <si>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</si>
  <si>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</si>
  <si>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</si>
  <si>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</si>
  <si>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</si>
  <si>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</si>
  <si>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曇|晴</t>
  </si>
  <si>
    <t>晴|曇</t>
  </si>
  <si>
    <t>曇</t>
  </si>
  <si>
    <t>雨|曇</t>
  </si>
  <si>
    <t>曇/雨</t>
  </si>
  <si>
    <t>曇|雨</t>
  </si>
  <si>
    <t>晴/曇</t>
  </si>
  <si>
    <t>晴</t>
  </si>
  <si>
    <t>曇/晴</t>
  </si>
  <si>
    <t>雨/曇</t>
  </si>
  <si>
    <t>2025/10/09</t>
  </si>
  <si>
    <t>09:51</t>
  </si>
  <si>
    <t>09:36</t>
  </si>
  <si>
    <t>10:09</t>
  </si>
  <si>
    <t>09:16</t>
  </si>
  <si>
    <t>10:46</t>
  </si>
  <si>
    <t>10:27</t>
  </si>
  <si>
    <t>0.00005未満</t>
  </si>
  <si>
    <t>0.004未満</t>
  </si>
  <si>
    <t>0.001未満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</si>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</sst>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1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0" xfId="0" applyNumberFormat="1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2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J1" sqref="J1:BB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6384" width="9" style="31"/>
  </cols>
  <sheetData>
    <row r="2" spans="1:9" ht="10.8">
      <c r="A2" s="185">
        <f>EDATE(演算タグ!B1,-3)</f>
        <v>45839</v>
      </c>
      <c r="B2" s="185"/>
      <c r="C2" s="186">
        <f>演算タグ!B1</f>
        <v>45931</v>
      </c>
      <c r="D2" s="186"/>
    </row>
    <row r="3" spans="1:9" ht="9.9" customHeight="1" thickBot="1"/>
    <row r="4" spans="1:9" ht="11.1" customHeight="1">
      <c r="A4" s="35"/>
      <c r="B4" s="36"/>
      <c r="C4" s="37" t="s">
        <v>87</v>
      </c>
      <c r="D4" s="187" t="s">
        <v>349</v>
      </c>
      <c r="E4" s="181" t="s">
        <v>352</v>
      </c>
      <c r="F4" s="179" t="s">
        <v>354</v>
      </c>
      <c r="G4" s="175" t="s">
        <v>358</v>
      </c>
      <c r="H4" s="169" t="s">
        <v>361</v>
      </c>
      <c r="I4" s="175" t="s">
        <v>364</v>
      </c>
    </row>
    <row r="5" spans="1:9" ht="11.1" customHeight="1">
      <c r="A5" s="38"/>
      <c r="B5" s="39"/>
      <c r="C5" s="40"/>
      <c r="D5" s="188"/>
      <c r="E5" s="182"/>
      <c r="F5" s="180"/>
      <c r="G5" s="176"/>
      <c r="H5" s="170"/>
      <c r="I5" s="176"/>
    </row>
    <row r="6" spans="1:9" ht="11.1" customHeight="1">
      <c r="A6" s="38"/>
      <c r="B6" s="41"/>
      <c r="C6" s="42" t="s">
        <v>88</v>
      </c>
      <c r="D6" s="193" t="s">
        <v>350</v>
      </c>
      <c r="E6" s="177" t="s">
        <v>382</v>
      </c>
      <c r="F6" s="191" t="s">
        <v>355</v>
      </c>
      <c r="G6" s="189" t="s">
        <v>359</v>
      </c>
      <c r="H6" s="191" t="s">
        <v>362</v>
      </c>
      <c r="I6" s="189" t="s">
        <v>365</v>
      </c>
    </row>
    <row r="7" spans="1:9" ht="11.1" customHeight="1" thickBot="1">
      <c r="A7" s="45" t="s">
        <v>85</v>
      </c>
      <c r="B7" s="46" t="s">
        <v>86</v>
      </c>
      <c r="C7" s="47"/>
      <c r="D7" s="194"/>
      <c r="E7" s="178"/>
      <c r="F7" s="192"/>
      <c r="G7" s="190"/>
      <c r="H7" s="192"/>
      <c r="I7" s="190"/>
    </row>
    <row r="8" spans="1: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</row>
    <row r="9" spans="1:9" ht="11.1" customHeight="1">
      <c r="A9" s="55">
        <v>1</v>
      </c>
      <c r="B9" s="56" t="s">
        <v>80</v>
      </c>
      <c r="C9" s="57" t="s">
        <v>75</v>
      </c>
      <c r="D9" s="150" t="s">
        <v>394</v>
      </c>
      <c r="E9" s="150" t="s">
        <v>394</v>
      </c>
      <c r="F9" s="150" t="s">
        <v>394</v>
      </c>
      <c r="G9" s="150" t="s">
        <v>394</v>
      </c>
      <c r="H9" s="150" t="s">
        <v>394</v>
      </c>
      <c r="I9" s="150" t="s">
        <v>394</v>
      </c>
    </row>
    <row r="10" spans="1:9" ht="11.1" customHeight="1">
      <c r="A10" s="63">
        <v>2</v>
      </c>
      <c r="B10" s="64" t="s">
        <v>81</v>
      </c>
      <c r="C10" s="65" t="s">
        <v>75</v>
      </c>
      <c r="D10" s="66" t="s">
        <v>395</v>
      </c>
      <c r="E10" s="68" t="s">
        <v>396</v>
      </c>
      <c r="F10" s="68" t="s">
        <v>397</v>
      </c>
      <c r="G10" s="68" t="s">
        <v>398</v>
      </c>
      <c r="H10" s="68" t="s">
        <v>399</v>
      </c>
      <c r="I10" s="68" t="s">
        <v>400</v>
      </c>
    </row>
    <row r="11" spans="1:9" ht="11.1" customHeight="1">
      <c r="A11" s="63">
        <v>3</v>
      </c>
      <c r="B11" s="64" t="s">
        <v>82</v>
      </c>
      <c r="C11" s="65" t="s">
        <v>75</v>
      </c>
      <c r="D11" s="66" t="s">
        <v>390</v>
      </c>
      <c r="E11" s="68" t="s">
        <v>390</v>
      </c>
      <c r="F11" s="68" t="s">
        <v>390</v>
      </c>
      <c r="G11" s="68" t="s">
        <v>390</v>
      </c>
      <c r="H11" s="68" t="s">
        <v>390</v>
      </c>
      <c r="I11" s="68" t="s">
        <v>390</v>
      </c>
    </row>
    <row r="12" spans="1:9" ht="11.1" customHeight="1">
      <c r="A12" s="63">
        <v>4</v>
      </c>
      <c r="B12" s="64" t="s">
        <v>83</v>
      </c>
      <c r="C12" s="65" t="s">
        <v>75</v>
      </c>
      <c r="D12" s="66" t="s">
        <v>385</v>
      </c>
      <c r="E12" s="68" t="s">
        <v>385</v>
      </c>
      <c r="F12" s="68" t="s">
        <v>385</v>
      </c>
      <c r="G12" s="68" t="s">
        <v>385</v>
      </c>
      <c r="H12" s="68" t="s">
        <v>385</v>
      </c>
      <c r="I12" s="68" t="s">
        <v>385</v>
      </c>
    </row>
    <row r="13" spans="1:9" ht="11.1" customHeight="1">
      <c r="A13" s="63">
        <v>5</v>
      </c>
      <c r="B13" s="64" t="s">
        <v>44</v>
      </c>
      <c r="C13" s="65" t="s">
        <v>84</v>
      </c>
      <c r="D13" s="69">
        <v>22.5</v>
      </c>
      <c r="E13" s="70">
        <v>25.1</v>
      </c>
      <c r="F13" s="70">
        <v>22.5</v>
      </c>
      <c r="G13" s="70">
        <v>25.1</v>
      </c>
      <c r="H13" s="70">
        <v>22.2</v>
      </c>
      <c r="I13" s="70">
        <v>20.9</v>
      </c>
    </row>
    <row r="14" spans="1:9" ht="11.1" customHeight="1" thickBot="1">
      <c r="A14" s="73">
        <v>6</v>
      </c>
      <c r="B14" s="74" t="s">
        <v>45</v>
      </c>
      <c r="C14" s="75" t="s">
        <v>84</v>
      </c>
      <c r="D14" s="76">
        <v>23.9</v>
      </c>
      <c r="E14" s="77">
        <v>27.3</v>
      </c>
      <c r="F14" s="77">
        <v>21.6</v>
      </c>
      <c r="G14" s="77">
        <v>26.2</v>
      </c>
      <c r="H14" s="77">
        <v>18.100000000000001</v>
      </c>
      <c r="I14" s="77">
        <v>21.4</v>
      </c>
    </row>
    <row r="15" spans="1: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</row>
    <row r="16" spans="1: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</row>
    <row r="17" spans="1: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</row>
    <row r="18" spans="1:9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92" t="s">
        <v>383</v>
      </c>
    </row>
    <row r="19" spans="1:9" ht="11.1" customHeight="1">
      <c r="A19" s="87">
        <v>4</v>
      </c>
      <c r="B19" s="64" t="s">
        <v>2</v>
      </c>
      <c r="C19" s="90" t="s">
        <v>78</v>
      </c>
      <c r="D19" s="94" t="s">
        <v>401</v>
      </c>
      <c r="E19" s="94" t="s">
        <v>401</v>
      </c>
      <c r="F19" s="94" t="s">
        <v>401</v>
      </c>
      <c r="G19" s="94" t="s">
        <v>401</v>
      </c>
      <c r="H19" s="94" t="s">
        <v>401</v>
      </c>
      <c r="I19" s="94" t="s">
        <v>401</v>
      </c>
    </row>
    <row r="20" spans="1:9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96" t="s">
        <v>383</v>
      </c>
    </row>
    <row r="21" spans="1:9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96" t="s">
        <v>383</v>
      </c>
    </row>
    <row r="22" spans="1:9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96" t="s">
        <v>383</v>
      </c>
    </row>
    <row r="23" spans="1:9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96" t="s">
        <v>383</v>
      </c>
    </row>
    <row r="24" spans="1:9" ht="11.1" customHeight="1">
      <c r="A24" s="87">
        <v>9</v>
      </c>
      <c r="B24" s="64" t="s">
        <v>7</v>
      </c>
      <c r="C24" s="90" t="s">
        <v>78</v>
      </c>
      <c r="D24" s="96" t="s">
        <v>402</v>
      </c>
      <c r="E24" s="96" t="s">
        <v>402</v>
      </c>
      <c r="F24" s="96" t="s">
        <v>402</v>
      </c>
      <c r="G24" s="96" t="s">
        <v>402</v>
      </c>
      <c r="H24" s="96" t="s">
        <v>402</v>
      </c>
      <c r="I24" s="96" t="s">
        <v>402</v>
      </c>
    </row>
    <row r="25" spans="1:9" ht="11.1" customHeight="1">
      <c r="A25" s="87">
        <v>10</v>
      </c>
      <c r="B25" s="64" t="s">
        <v>8</v>
      </c>
      <c r="C25" s="90" t="s">
        <v>78</v>
      </c>
      <c r="D25" s="96" t="s">
        <v>403</v>
      </c>
      <c r="E25" s="96" t="s">
        <v>403</v>
      </c>
      <c r="F25" s="96" t="s">
        <v>403</v>
      </c>
      <c r="G25" s="96" t="s">
        <v>403</v>
      </c>
      <c r="H25" s="96" t="s">
        <v>403</v>
      </c>
      <c r="I25" s="96" t="s">
        <v>403</v>
      </c>
    </row>
    <row r="26" spans="1:9" ht="11.1" customHeight="1">
      <c r="A26" s="87">
        <v>11</v>
      </c>
      <c r="B26" s="64" t="s">
        <v>9</v>
      </c>
      <c r="C26" s="90" t="s">
        <v>78</v>
      </c>
      <c r="D26" s="98">
        <v>0.6</v>
      </c>
      <c r="E26" s="98">
        <v>0.62</v>
      </c>
      <c r="F26" s="98">
        <v>0.47</v>
      </c>
      <c r="G26" s="98">
        <v>0.46</v>
      </c>
      <c r="H26" s="98">
        <v>0.2</v>
      </c>
      <c r="I26" s="98">
        <v>0.19</v>
      </c>
    </row>
    <row r="27" spans="1:9" ht="11.1" customHeight="1">
      <c r="A27" s="87">
        <v>12</v>
      </c>
      <c r="B27" s="64" t="s">
        <v>10</v>
      </c>
      <c r="C27" s="90" t="s">
        <v>78</v>
      </c>
      <c r="D27" s="98">
        <v>0.08</v>
      </c>
      <c r="E27" s="98">
        <v>0.06</v>
      </c>
      <c r="F27" s="98">
        <v>0.13</v>
      </c>
      <c r="G27" s="98">
        <v>0.12</v>
      </c>
      <c r="H27" s="98">
        <v>0.06</v>
      </c>
      <c r="I27" s="98">
        <v>7.0000000000000007E-2</v>
      </c>
    </row>
    <row r="28" spans="1:9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98" t="s">
        <v>383</v>
      </c>
    </row>
    <row r="29" spans="1:9" ht="11.1" customHeight="1">
      <c r="A29" s="87">
        <v>14</v>
      </c>
      <c r="B29" s="64" t="s">
        <v>12</v>
      </c>
      <c r="C29" s="90" t="s">
        <v>78</v>
      </c>
      <c r="D29" s="92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92" t="s">
        <v>383</v>
      </c>
    </row>
    <row r="30" spans="1:9" ht="11.1" customHeight="1">
      <c r="A30" s="87">
        <v>15</v>
      </c>
      <c r="B30" s="64" t="s">
        <v>100</v>
      </c>
      <c r="C30" s="90" t="s">
        <v>78</v>
      </c>
      <c r="D30" s="96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96" t="s">
        <v>383</v>
      </c>
    </row>
    <row r="31" spans="1:9" ht="11.1" customHeight="1">
      <c r="A31" s="87">
        <v>16</v>
      </c>
      <c r="B31" s="64" t="s">
        <v>101</v>
      </c>
      <c r="C31" s="90" t="s">
        <v>78</v>
      </c>
      <c r="D31" s="96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96" t="s">
        <v>383</v>
      </c>
    </row>
    <row r="32" spans="1:9" ht="11.1" customHeight="1">
      <c r="A32" s="87">
        <v>17</v>
      </c>
      <c r="B32" s="64" t="s">
        <v>13</v>
      </c>
      <c r="C32" s="90" t="s">
        <v>78</v>
      </c>
      <c r="D32" s="96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96" t="s">
        <v>383</v>
      </c>
    </row>
    <row r="33" spans="1:9" ht="11.1" customHeight="1">
      <c r="A33" s="87">
        <v>18</v>
      </c>
      <c r="B33" s="64" t="s">
        <v>14</v>
      </c>
      <c r="C33" s="90" t="s">
        <v>78</v>
      </c>
      <c r="D33" s="96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96" t="s">
        <v>383</v>
      </c>
    </row>
    <row r="34" spans="1:9" ht="11.1" customHeight="1">
      <c r="A34" s="87">
        <v>19</v>
      </c>
      <c r="B34" s="64" t="s">
        <v>15</v>
      </c>
      <c r="C34" s="90" t="s">
        <v>78</v>
      </c>
      <c r="D34" s="96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96" t="s">
        <v>383</v>
      </c>
    </row>
    <row r="35" spans="1:9" ht="11.1" customHeight="1">
      <c r="A35" s="87">
        <v>20</v>
      </c>
      <c r="B35" s="64" t="s">
        <v>16</v>
      </c>
      <c r="C35" s="90" t="s">
        <v>78</v>
      </c>
      <c r="D35" s="96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96" t="s">
        <v>383</v>
      </c>
    </row>
    <row r="36" spans="1:9" ht="11.1" customHeight="1">
      <c r="A36" s="87">
        <v>21</v>
      </c>
      <c r="B36" s="64" t="s">
        <v>17</v>
      </c>
      <c r="C36" s="90" t="s">
        <v>78</v>
      </c>
      <c r="D36" s="98">
        <v>0.19</v>
      </c>
      <c r="E36" s="98">
        <v>0.19</v>
      </c>
      <c r="F36" s="98">
        <v>0.18</v>
      </c>
      <c r="G36" s="98">
        <v>0.19</v>
      </c>
      <c r="H36" s="98">
        <v>0.25</v>
      </c>
      <c r="I36" s="98">
        <v>0.3</v>
      </c>
    </row>
    <row r="37" spans="1:9" ht="11.1" customHeight="1">
      <c r="A37" s="87">
        <v>22</v>
      </c>
      <c r="B37" s="64" t="s">
        <v>18</v>
      </c>
      <c r="C37" s="90" t="s">
        <v>78</v>
      </c>
      <c r="D37" s="96" t="s">
        <v>383</v>
      </c>
      <c r="E37" s="96" t="s">
        <v>383</v>
      </c>
      <c r="F37" s="96" t="s">
        <v>383</v>
      </c>
      <c r="G37" s="96" t="s">
        <v>383</v>
      </c>
      <c r="H37" s="96" t="s">
        <v>383</v>
      </c>
      <c r="I37" s="96" t="s">
        <v>383</v>
      </c>
    </row>
    <row r="38" spans="1:9" ht="11.1" customHeight="1">
      <c r="A38" s="87">
        <v>23</v>
      </c>
      <c r="B38" s="64" t="s">
        <v>19</v>
      </c>
      <c r="C38" s="90" t="s">
        <v>78</v>
      </c>
      <c r="D38" s="96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96" t="s">
        <v>383</v>
      </c>
    </row>
    <row r="39" spans="1:9" ht="11.1" customHeight="1">
      <c r="A39" s="87">
        <v>24</v>
      </c>
      <c r="B39" s="64" t="s">
        <v>20</v>
      </c>
      <c r="C39" s="90" t="s">
        <v>78</v>
      </c>
      <c r="D39" s="96" t="s">
        <v>383</v>
      </c>
      <c r="E39" s="96" t="s">
        <v>383</v>
      </c>
      <c r="F39" s="96" t="s">
        <v>383</v>
      </c>
      <c r="G39" s="96" t="s">
        <v>383</v>
      </c>
      <c r="H39" s="96" t="s">
        <v>383</v>
      </c>
      <c r="I39" s="96" t="s">
        <v>383</v>
      </c>
    </row>
    <row r="40" spans="1:9" ht="11.1" customHeight="1">
      <c r="A40" s="87">
        <v>25</v>
      </c>
      <c r="B40" s="64" t="s">
        <v>21</v>
      </c>
      <c r="C40" s="90" t="s">
        <v>78</v>
      </c>
      <c r="D40" s="96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96" t="s">
        <v>383</v>
      </c>
    </row>
    <row r="41" spans="1:9" ht="11.1" customHeight="1">
      <c r="A41" s="87">
        <v>26</v>
      </c>
      <c r="B41" s="64" t="s">
        <v>22</v>
      </c>
      <c r="C41" s="90" t="s">
        <v>78</v>
      </c>
      <c r="D41" s="96" t="s">
        <v>403</v>
      </c>
      <c r="E41" s="96" t="s">
        <v>403</v>
      </c>
      <c r="F41" s="96" t="s">
        <v>403</v>
      </c>
      <c r="G41" s="96" t="s">
        <v>403</v>
      </c>
      <c r="H41" s="96" t="s">
        <v>403</v>
      </c>
      <c r="I41" s="96" t="s">
        <v>403</v>
      </c>
    </row>
    <row r="42" spans="1:9" ht="11.1" customHeight="1">
      <c r="A42" s="87">
        <v>27</v>
      </c>
      <c r="B42" s="64" t="s">
        <v>23</v>
      </c>
      <c r="C42" s="90" t="s">
        <v>78</v>
      </c>
      <c r="D42" s="96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96" t="s">
        <v>383</v>
      </c>
    </row>
    <row r="43" spans="1:9" ht="11.1" customHeight="1">
      <c r="A43" s="87">
        <v>28</v>
      </c>
      <c r="B43" s="64" t="s">
        <v>24</v>
      </c>
      <c r="C43" s="90" t="s">
        <v>78</v>
      </c>
      <c r="D43" s="96" t="s">
        <v>383</v>
      </c>
      <c r="E43" s="96" t="s">
        <v>383</v>
      </c>
      <c r="F43" s="96" t="s">
        <v>383</v>
      </c>
      <c r="G43" s="96" t="s">
        <v>383</v>
      </c>
      <c r="H43" s="96" t="s">
        <v>383</v>
      </c>
      <c r="I43" s="96" t="s">
        <v>383</v>
      </c>
    </row>
    <row r="44" spans="1:9" ht="11.1" customHeight="1">
      <c r="A44" s="87">
        <v>29</v>
      </c>
      <c r="B44" s="64" t="s">
        <v>25</v>
      </c>
      <c r="C44" s="90" t="s">
        <v>78</v>
      </c>
      <c r="D44" s="96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96" t="s">
        <v>383</v>
      </c>
    </row>
    <row r="45" spans="1:9" ht="11.1" customHeight="1">
      <c r="A45" s="87">
        <v>30</v>
      </c>
      <c r="B45" s="64" t="s">
        <v>26</v>
      </c>
      <c r="C45" s="90" t="s">
        <v>78</v>
      </c>
      <c r="D45" s="96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96" t="s">
        <v>383</v>
      </c>
    </row>
    <row r="46" spans="1:9" ht="11.1" customHeight="1">
      <c r="A46" s="87">
        <v>31</v>
      </c>
      <c r="B46" s="64" t="s">
        <v>27</v>
      </c>
      <c r="C46" s="90" t="s">
        <v>78</v>
      </c>
      <c r="D46" s="96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96" t="s">
        <v>383</v>
      </c>
    </row>
    <row r="47" spans="1:9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96" t="s">
        <v>383</v>
      </c>
    </row>
    <row r="48" spans="1:9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98" t="s">
        <v>383</v>
      </c>
    </row>
    <row r="49" spans="1:9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98" t="s">
        <v>383</v>
      </c>
    </row>
    <row r="50" spans="1:9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96" t="s">
        <v>383</v>
      </c>
    </row>
    <row r="51" spans="1:9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</row>
    <row r="52" spans="1:9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96" t="s">
        <v>383</v>
      </c>
    </row>
    <row r="53" spans="1:9" ht="11.1" customHeight="1">
      <c r="A53" s="87">
        <v>38</v>
      </c>
      <c r="B53" s="64" t="s">
        <v>35</v>
      </c>
      <c r="C53" s="90" t="s">
        <v>78</v>
      </c>
      <c r="D53" s="70">
        <v>3.7</v>
      </c>
      <c r="E53" s="70">
        <v>3.8</v>
      </c>
      <c r="F53" s="70">
        <v>4.9000000000000004</v>
      </c>
      <c r="G53" s="70">
        <v>5.0999999999999996</v>
      </c>
      <c r="H53" s="70">
        <v>2.2000000000000002</v>
      </c>
      <c r="I53" s="70">
        <v>2.5</v>
      </c>
    </row>
    <row r="54" spans="1:9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</row>
    <row r="55" spans="1:9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</row>
    <row r="56" spans="1:9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</row>
    <row r="57" spans="1:9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</row>
    <row r="58" spans="1:9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</row>
    <row r="59" spans="1:9" ht="11.1" customHeight="1">
      <c r="A59" s="87">
        <v>44</v>
      </c>
      <c r="B59" s="64" t="s">
        <v>39</v>
      </c>
      <c r="C59" s="90" t="s">
        <v>78</v>
      </c>
      <c r="D59" s="96" t="s">
        <v>404</v>
      </c>
      <c r="E59" s="96">
        <v>3.0000000000000001E-3</v>
      </c>
      <c r="F59" s="96" t="s">
        <v>404</v>
      </c>
      <c r="G59" s="96" t="s">
        <v>404</v>
      </c>
      <c r="H59" s="96" t="s">
        <v>404</v>
      </c>
      <c r="I59" s="96" t="s">
        <v>404</v>
      </c>
    </row>
    <row r="60" spans="1:9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</row>
    <row r="61" spans="1:9" ht="10.5" customHeight="1">
      <c r="A61" s="87">
        <v>46</v>
      </c>
      <c r="B61" s="64" t="s">
        <v>348</v>
      </c>
      <c r="C61" s="90" t="s">
        <v>78</v>
      </c>
      <c r="D61" s="70">
        <v>0.2</v>
      </c>
      <c r="E61" s="70">
        <v>0.3</v>
      </c>
      <c r="F61" s="70">
        <v>0.4</v>
      </c>
      <c r="G61" s="70">
        <v>0.4</v>
      </c>
      <c r="H61" s="70">
        <v>0.6</v>
      </c>
      <c r="I61" s="70">
        <v>0.5</v>
      </c>
    </row>
    <row r="62" spans="1:9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7.2</v>
      </c>
      <c r="F62" s="70">
        <v>7.6</v>
      </c>
      <c r="G62" s="70">
        <v>7.7</v>
      </c>
      <c r="H62" s="70">
        <v>6.8</v>
      </c>
      <c r="I62" s="70">
        <v>7</v>
      </c>
    </row>
    <row r="63" spans="1:9" ht="11.1" customHeight="1">
      <c r="A63" s="87">
        <v>48</v>
      </c>
      <c r="B63" s="64" t="s">
        <v>33</v>
      </c>
      <c r="C63" s="103" t="s">
        <v>75</v>
      </c>
      <c r="D63" s="68" t="s">
        <v>405</v>
      </c>
      <c r="E63" s="68" t="s">
        <v>405</v>
      </c>
      <c r="F63" s="68" t="s">
        <v>405</v>
      </c>
      <c r="G63" s="68" t="s">
        <v>405</v>
      </c>
      <c r="H63" s="68" t="s">
        <v>405</v>
      </c>
      <c r="I63" s="68" t="s">
        <v>405</v>
      </c>
    </row>
    <row r="64" spans="1:9" ht="11.1" customHeight="1">
      <c r="A64" s="87">
        <v>49</v>
      </c>
      <c r="B64" s="64" t="s">
        <v>41</v>
      </c>
      <c r="C64" s="103" t="s">
        <v>75</v>
      </c>
      <c r="D64" s="68" t="s">
        <v>405</v>
      </c>
      <c r="E64" s="68" t="s">
        <v>405</v>
      </c>
      <c r="F64" s="68" t="s">
        <v>405</v>
      </c>
      <c r="G64" s="68" t="s">
        <v>405</v>
      </c>
      <c r="H64" s="68" t="s">
        <v>405</v>
      </c>
      <c r="I64" s="68" t="s">
        <v>405</v>
      </c>
    </row>
    <row r="65" spans="1:9" ht="11.1" customHeight="1">
      <c r="A65" s="87">
        <v>50</v>
      </c>
      <c r="B65" s="64" t="s">
        <v>42</v>
      </c>
      <c r="C65" s="90" t="s">
        <v>79</v>
      </c>
      <c r="D65" s="70" t="s">
        <v>406</v>
      </c>
      <c r="E65" s="70" t="s">
        <v>406</v>
      </c>
      <c r="F65" s="70" t="s">
        <v>406</v>
      </c>
      <c r="G65" s="70" t="s">
        <v>406</v>
      </c>
      <c r="H65" s="70">
        <v>0.9</v>
      </c>
      <c r="I65" s="70">
        <v>0.5</v>
      </c>
    </row>
    <row r="66" spans="1:9" ht="11.1" customHeight="1" thickBot="1">
      <c r="A66" s="105">
        <v>51</v>
      </c>
      <c r="B66" s="106" t="s">
        <v>43</v>
      </c>
      <c r="C66" s="107" t="s">
        <v>79</v>
      </c>
      <c r="D66" s="109" t="s">
        <v>407</v>
      </c>
      <c r="E66" s="109" t="s">
        <v>407</v>
      </c>
      <c r="F66" s="109" t="s">
        <v>407</v>
      </c>
      <c r="G66" s="109" t="s">
        <v>407</v>
      </c>
      <c r="H66" s="109" t="s">
        <v>407</v>
      </c>
      <c r="I66" s="109" t="s">
        <v>407</v>
      </c>
    </row>
    <row r="67" spans="1:9" ht="11.1" customHeight="1" thickBot="1">
      <c r="B67" s="111"/>
      <c r="C67" s="33"/>
      <c r="D67" s="168"/>
      <c r="E67" s="168"/>
      <c r="F67" s="168"/>
      <c r="G67" s="168"/>
      <c r="H67" s="168"/>
      <c r="I67" s="168"/>
    </row>
    <row r="68" spans="1:9" ht="11.1" customHeight="1" thickTop="1">
      <c r="A68" s="183">
        <f>EDATE(演算タグ!B1,-3)</f>
        <v>45839</v>
      </c>
      <c r="B68" s="183"/>
      <c r="C68" s="184">
        <f>演算タグ!B1</f>
        <v>45931</v>
      </c>
      <c r="D68" s="184"/>
      <c r="E68" s="113"/>
      <c r="F68" s="113"/>
      <c r="G68" s="113"/>
      <c r="H68" s="113"/>
      <c r="I68" s="113"/>
    </row>
    <row r="69" spans="1: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</row>
    <row r="70" spans="1:9" ht="11.1" customHeight="1">
      <c r="A70" s="82">
        <v>1</v>
      </c>
      <c r="B70" s="120" t="s">
        <v>61</v>
      </c>
      <c r="C70" s="83" t="s">
        <v>78</v>
      </c>
      <c r="D70" s="96" t="s">
        <v>383</v>
      </c>
      <c r="E70" s="96" t="s">
        <v>383</v>
      </c>
      <c r="F70" s="96" t="s">
        <v>383</v>
      </c>
      <c r="G70" s="96" t="s">
        <v>383</v>
      </c>
      <c r="H70" s="96" t="s">
        <v>383</v>
      </c>
      <c r="I70" s="96" t="s">
        <v>383</v>
      </c>
    </row>
    <row r="71" spans="1:9" ht="11.1" customHeight="1">
      <c r="A71" s="87">
        <v>2</v>
      </c>
      <c r="B71" s="123" t="s">
        <v>62</v>
      </c>
      <c r="C71" s="90" t="s">
        <v>78</v>
      </c>
      <c r="D71" s="92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92" t="s">
        <v>383</v>
      </c>
    </row>
    <row r="72" spans="1:9" ht="11.1" customHeight="1">
      <c r="A72" s="87">
        <v>3</v>
      </c>
      <c r="B72" s="123" t="s">
        <v>63</v>
      </c>
      <c r="C72" s="90" t="s">
        <v>78</v>
      </c>
      <c r="D72" s="96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96" t="s">
        <v>383</v>
      </c>
    </row>
    <row r="73" spans="1:9" ht="11.1" customHeight="1">
      <c r="A73" s="87">
        <v>4</v>
      </c>
      <c r="B73" s="123" t="s">
        <v>97</v>
      </c>
      <c r="C73" s="90" t="s">
        <v>78</v>
      </c>
      <c r="D73" s="92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92" t="s">
        <v>383</v>
      </c>
    </row>
    <row r="74" spans="1:9" ht="11.1" customHeight="1">
      <c r="A74" s="87">
        <v>5</v>
      </c>
      <c r="B74" s="123" t="s">
        <v>49</v>
      </c>
      <c r="C74" s="90" t="s">
        <v>78</v>
      </c>
      <c r="D74" s="96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96" t="s">
        <v>383</v>
      </c>
    </row>
    <row r="75" spans="1:9" ht="11.1" customHeight="1">
      <c r="A75" s="87">
        <v>6</v>
      </c>
      <c r="B75" s="123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</row>
    <row r="76" spans="1:9" ht="11.1" customHeight="1">
      <c r="A76" s="87">
        <v>7</v>
      </c>
      <c r="B76" s="123" t="s">
        <v>50</v>
      </c>
      <c r="C76" s="90" t="s">
        <v>78</v>
      </c>
      <c r="D76" s="68"/>
      <c r="E76" s="68"/>
      <c r="F76" s="68"/>
      <c r="G76" s="68"/>
      <c r="H76" s="68"/>
      <c r="I76" s="68"/>
    </row>
    <row r="77" spans="1:9" ht="11.1" customHeight="1">
      <c r="A77" s="87">
        <v>8</v>
      </c>
      <c r="B77" s="123" t="s">
        <v>51</v>
      </c>
      <c r="C77" s="90" t="s">
        <v>78</v>
      </c>
      <c r="D77" s="68"/>
      <c r="E77" s="68"/>
      <c r="F77" s="68"/>
      <c r="G77" s="68"/>
      <c r="H77" s="68"/>
      <c r="I77" s="68"/>
    </row>
    <row r="78" spans="1:9" ht="11.1" customHeight="1">
      <c r="A78" s="87">
        <v>9</v>
      </c>
      <c r="B78" s="123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</row>
    <row r="79" spans="1:9" ht="11.1" customHeight="1">
      <c r="A79" s="87">
        <v>10</v>
      </c>
      <c r="B79" s="123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</row>
    <row r="80" spans="1:9" ht="11.1" customHeight="1">
      <c r="A80" s="87">
        <v>11</v>
      </c>
      <c r="B80" s="123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</row>
    <row r="81" spans="1:9" ht="11.1" customHeight="1">
      <c r="A81" s="87">
        <v>12</v>
      </c>
      <c r="B81" s="123" t="s">
        <v>54</v>
      </c>
      <c r="C81" s="90" t="s">
        <v>78</v>
      </c>
      <c r="D81" s="70">
        <v>0.6</v>
      </c>
      <c r="E81" s="70">
        <v>0.5</v>
      </c>
      <c r="F81" s="70">
        <v>0.8</v>
      </c>
      <c r="G81" s="70">
        <v>0.5</v>
      </c>
      <c r="H81" s="70">
        <v>0.8</v>
      </c>
      <c r="I81" s="70">
        <v>0.3</v>
      </c>
    </row>
    <row r="82" spans="1:9" ht="11.1" customHeight="1">
      <c r="A82" s="87">
        <v>13</v>
      </c>
      <c r="B82" s="123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</row>
    <row r="83" spans="1:9" ht="11.1" customHeight="1">
      <c r="A83" s="87">
        <v>14</v>
      </c>
      <c r="B83" s="123" t="s">
        <v>65</v>
      </c>
      <c r="C83" s="90" t="s">
        <v>78</v>
      </c>
      <c r="D83" s="96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96" t="s">
        <v>383</v>
      </c>
    </row>
    <row r="84" spans="1:9" ht="11.1" customHeight="1">
      <c r="A84" s="87">
        <v>15</v>
      </c>
      <c r="B84" s="123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</row>
    <row r="85" spans="1:9" ht="11.1" customHeight="1">
      <c r="A85" s="87">
        <v>16</v>
      </c>
      <c r="B85" s="123" t="s">
        <v>95</v>
      </c>
      <c r="C85" s="90" t="s">
        <v>78</v>
      </c>
      <c r="D85" s="96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96" t="s">
        <v>383</v>
      </c>
    </row>
    <row r="86" spans="1:9" ht="11.1" customHeight="1">
      <c r="A86" s="87">
        <v>17</v>
      </c>
      <c r="B86" s="123" t="s">
        <v>66</v>
      </c>
      <c r="C86" s="90" t="s">
        <v>78</v>
      </c>
      <c r="D86" s="96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96" t="s">
        <v>383</v>
      </c>
    </row>
    <row r="87" spans="1:9" ht="11.1" customHeight="1">
      <c r="A87" s="87">
        <v>18</v>
      </c>
      <c r="B87" s="123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</row>
    <row r="88" spans="1:9" ht="11.1" customHeight="1">
      <c r="A88" s="87">
        <v>19</v>
      </c>
      <c r="B88" s="123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</row>
    <row r="89" spans="1:9" ht="11.1" customHeight="1">
      <c r="A89" s="87">
        <v>20</v>
      </c>
      <c r="B89" s="123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</row>
    <row r="90" spans="1:9" ht="11.1" customHeight="1">
      <c r="A90" s="87">
        <v>21</v>
      </c>
      <c r="B90" s="123" t="s">
        <v>43</v>
      </c>
      <c r="C90" s="125" t="s">
        <v>91</v>
      </c>
      <c r="D90" s="70" t="s">
        <v>407</v>
      </c>
      <c r="E90" s="70" t="s">
        <v>407</v>
      </c>
      <c r="F90" s="70" t="s">
        <v>407</v>
      </c>
      <c r="G90" s="70" t="s">
        <v>407</v>
      </c>
      <c r="H90" s="70" t="s">
        <v>407</v>
      </c>
      <c r="I90" s="70" t="s">
        <v>407</v>
      </c>
    </row>
    <row r="91" spans="1:9" ht="11.1" customHeight="1">
      <c r="A91" s="87">
        <v>22</v>
      </c>
      <c r="B91" s="123" t="s">
        <v>103</v>
      </c>
      <c r="C91" s="103" t="s">
        <v>90</v>
      </c>
      <c r="D91" s="70">
        <v>7.2</v>
      </c>
      <c r="E91" s="70">
        <v>7.2</v>
      </c>
      <c r="F91" s="70">
        <v>7.6</v>
      </c>
      <c r="G91" s="70">
        <v>7.7</v>
      </c>
      <c r="H91" s="70">
        <v>6.8</v>
      </c>
      <c r="I91" s="70">
        <v>7</v>
      </c>
    </row>
    <row r="92" spans="1:9" ht="11.1" customHeight="1">
      <c r="A92" s="87">
        <v>23</v>
      </c>
      <c r="B92" s="123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</row>
    <row r="93" spans="1:9" ht="11.1" customHeight="1">
      <c r="A93" s="87">
        <v>24</v>
      </c>
      <c r="B93" s="126" t="s">
        <v>58</v>
      </c>
      <c r="C93" s="127" t="s">
        <v>92</v>
      </c>
      <c r="D93" s="68" t="s">
        <v>383</v>
      </c>
      <c r="E93" s="68" t="s">
        <v>383</v>
      </c>
      <c r="F93" s="68" t="s">
        <v>383</v>
      </c>
      <c r="G93" s="68"/>
      <c r="H93" s="68" t="s">
        <v>383</v>
      </c>
      <c r="I93" s="68" t="s">
        <v>383</v>
      </c>
    </row>
    <row r="94" spans="1:9" ht="11.1" customHeight="1">
      <c r="A94" s="87">
        <v>25</v>
      </c>
      <c r="B94" s="123" t="s">
        <v>104</v>
      </c>
      <c r="C94" s="90" t="s">
        <v>78</v>
      </c>
      <c r="D94" s="96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96" t="s">
        <v>383</v>
      </c>
    </row>
    <row r="95" spans="1:9" ht="11.1" customHeight="1">
      <c r="A95" s="87">
        <v>26</v>
      </c>
      <c r="B95" s="151" t="s">
        <v>68</v>
      </c>
      <c r="C95" s="90" t="s">
        <v>78</v>
      </c>
      <c r="D95" s="98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98" t="s">
        <v>383</v>
      </c>
    </row>
    <row r="96" spans="1:9" ht="11.1" customHeight="1" thickBot="1">
      <c r="A96" s="130">
        <v>27</v>
      </c>
      <c r="B96" s="131" t="s">
        <v>176</v>
      </c>
      <c r="C96" s="107" t="s">
        <v>368</v>
      </c>
      <c r="D96" s="165" t="s">
        <v>383</v>
      </c>
      <c r="E96" s="165" t="s">
        <v>383</v>
      </c>
      <c r="F96" s="165" t="s">
        <v>383</v>
      </c>
      <c r="G96" s="165" t="s">
        <v>383</v>
      </c>
      <c r="H96" s="165" t="s">
        <v>383</v>
      </c>
      <c r="I96" s="165" t="s">
        <v>383</v>
      </c>
    </row>
    <row r="97" spans="1:9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</row>
    <row r="98" spans="1:9" ht="11.1" customHeight="1">
      <c r="A98" s="82">
        <v>1</v>
      </c>
      <c r="B98" s="135" t="s">
        <v>178</v>
      </c>
      <c r="C98" s="152" t="s">
        <v>60</v>
      </c>
      <c r="D98" s="138" t="s">
        <v>383</v>
      </c>
      <c r="E98" s="138" t="s">
        <v>383</v>
      </c>
      <c r="F98" s="138" t="s">
        <v>383</v>
      </c>
      <c r="G98" s="138" t="s">
        <v>383</v>
      </c>
      <c r="H98" s="138" t="s">
        <v>383</v>
      </c>
      <c r="I98" s="138" t="s">
        <v>383</v>
      </c>
    </row>
    <row r="99" spans="1:9" ht="11.1" customHeight="1">
      <c r="A99" s="87">
        <v>2</v>
      </c>
      <c r="B99" s="139" t="s">
        <v>179</v>
      </c>
      <c r="C99" s="153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</row>
    <row r="100" spans="1:9" ht="11.1" customHeight="1">
      <c r="A100" s="87">
        <v>3</v>
      </c>
      <c r="B100" s="139" t="s">
        <v>59</v>
      </c>
      <c r="C100" s="153" t="s">
        <v>370</v>
      </c>
      <c r="D100" s="70">
        <v>7</v>
      </c>
      <c r="E100" s="70">
        <v>6.9</v>
      </c>
      <c r="F100" s="70">
        <v>9.5</v>
      </c>
      <c r="G100" s="70">
        <v>9.8000000000000007</v>
      </c>
      <c r="H100" s="70">
        <v>5.0999999999999996</v>
      </c>
      <c r="I100" s="70">
        <v>5.0999999999999996</v>
      </c>
    </row>
    <row r="101" spans="1:9" ht="11.1" customHeight="1">
      <c r="A101" s="87">
        <v>4</v>
      </c>
      <c r="B101" s="139" t="s">
        <v>219</v>
      </c>
      <c r="C101" s="153" t="s">
        <v>368</v>
      </c>
      <c r="D101" s="98">
        <v>0.6</v>
      </c>
      <c r="E101" s="98">
        <v>0.62</v>
      </c>
      <c r="F101" s="98">
        <v>0.47</v>
      </c>
      <c r="G101" s="98">
        <v>0.46</v>
      </c>
      <c r="H101" s="98">
        <v>0.2</v>
      </c>
      <c r="I101" s="98">
        <v>0.19</v>
      </c>
    </row>
    <row r="102" spans="1:9" ht="11.1" customHeight="1">
      <c r="A102" s="87">
        <v>5</v>
      </c>
      <c r="B102" s="144" t="s">
        <v>177</v>
      </c>
      <c r="C102" s="125" t="s">
        <v>60</v>
      </c>
      <c r="D102" s="68"/>
      <c r="E102" s="68"/>
      <c r="F102" s="68"/>
      <c r="G102" s="68"/>
      <c r="H102" s="68"/>
      <c r="I102" s="68"/>
    </row>
    <row r="103" spans="1:9" ht="11.1" customHeight="1">
      <c r="A103" s="87">
        <v>6</v>
      </c>
      <c r="B103" s="154" t="s">
        <v>69</v>
      </c>
      <c r="C103" s="125" t="s">
        <v>60</v>
      </c>
      <c r="D103" s="68"/>
      <c r="E103" s="68"/>
      <c r="F103" s="68"/>
      <c r="G103" s="68"/>
      <c r="H103" s="68"/>
      <c r="I103" s="68"/>
    </row>
    <row r="104" spans="1:9" ht="11.1" customHeight="1">
      <c r="A104" s="87">
        <v>7</v>
      </c>
      <c r="B104" s="144" t="s">
        <v>70</v>
      </c>
      <c r="C104" s="125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</row>
    <row r="105" spans="1:9" ht="11.1" customHeight="1" thickBot="1">
      <c r="A105" s="105">
        <v>8</v>
      </c>
      <c r="B105" s="145" t="s">
        <v>71</v>
      </c>
      <c r="C105" s="146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83">
        <f>EDATE(演算タグ!B1,-3)</f>
        <v>45839</v>
      </c>
      <c r="B130" s="183"/>
      <c r="C130" s="184">
        <f>演算タグ!B1</f>
        <v>45931</v>
      </c>
      <c r="D130" s="184"/>
      <c r="E130" s="148"/>
      <c r="F130" s="113"/>
      <c r="G130" s="113"/>
      <c r="H130" s="113"/>
      <c r="I130" s="113"/>
    </row>
  </sheetData>
  <mergeCells count="18">
    <mergeCell ref="A130:B130"/>
    <mergeCell ref="C130:D130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</mergeCells>
  <phoneticPr fontId="2"/>
  <conditionalFormatting sqref="D21:E21">
    <cfRule type="containsText" dxfId="128" priority="1325" operator="containsText" text="0.001未満">
      <formula>NOT(ISERROR(SEARCH("0.001未満",D21)))</formula>
    </cfRule>
  </conditionalFormatting>
  <conditionalFormatting sqref="D16:I105">
    <cfRule type="containsBlanks" dxfId="127" priority="570">
      <formula>LEN(TRIM(D16))=0</formula>
    </cfRule>
    <cfRule type="endsWith" dxfId="126" priority="571" operator="endsWith" text="未満">
      <formula>RIGHT(D16,LEN("未満"))="未満"</formula>
    </cfRule>
  </conditionalFormatting>
  <conditionalFormatting sqref="D63:I63">
    <cfRule type="containsText" dxfId="125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124" priority="1329" operator="notContains" text="異常なし">
      <formula>ISERROR(SEARCH("異常なし",D64))</formula>
    </cfRule>
  </conditionalFormatting>
  <conditionalFormatting sqref="D17:I17">
    <cfRule type="beginsWith" dxfId="123" priority="580" operator="beginsWith" text="検出">
      <formula>LEFT(D17,LEN("検出"))="検出"</formula>
    </cfRule>
  </conditionalFormatting>
  <conditionalFormatting sqref="D104:I105">
    <cfRule type="beginsWith" dxfId="122" priority="578" operator="beginsWith" text="検出">
      <formula>LEFT(D104,LEN("検出"))="検出"</formula>
    </cfRule>
  </conditionalFormatting>
  <conditionalFormatting sqref="D18:I18">
    <cfRule type="containsText" dxfId="121" priority="188" operator="containsText" text="0.0003未満">
      <formula>NOT(ISERROR(SEARCH("0.0003未満",D18)))</formula>
    </cfRule>
  </conditionalFormatting>
  <conditionalFormatting sqref="D19:I19">
    <cfRule type="containsText" dxfId="120" priority="45" operator="containsText" text="0.00005未満">
      <formula>NOT(ISERROR(SEARCH("0.00005未満",D19)))</formula>
    </cfRule>
  </conditionalFormatting>
  <conditionalFormatting sqref="D20:I22">
    <cfRule type="containsText" dxfId="119" priority="18" operator="containsText" text="0.001未満">
      <formula>NOT(ISERROR(SEARCH("0.001未満",D20)))</formula>
    </cfRule>
  </conditionalFormatting>
  <conditionalFormatting sqref="D23:I23">
    <cfRule type="containsText" dxfId="118" priority="42" operator="containsText" text="0.005未満">
      <formula>NOT(ISERROR(SEARCH("0.005未満",D23)))</formula>
    </cfRule>
  </conditionalFormatting>
  <conditionalFormatting sqref="D24:I24">
    <cfRule type="containsText" dxfId="117" priority="41" operator="containsText" text="0.004未満">
      <formula>NOT(ISERROR(SEARCH("0.004未満",D24)))</formula>
    </cfRule>
  </conditionalFormatting>
  <conditionalFormatting sqref="D25:I25">
    <cfRule type="containsText" dxfId="116" priority="40" operator="containsText" text="0.001未満">
      <formula>NOT(ISERROR(SEARCH("0.001未満",D25)))</formula>
    </cfRule>
  </conditionalFormatting>
  <conditionalFormatting sqref="D26:I26">
    <cfRule type="containsText" dxfId="115" priority="39" operator="containsText" text="0.02未満">
      <formula>NOT(ISERROR(SEARCH("0.02未満",D26)))</formula>
    </cfRule>
  </conditionalFormatting>
  <conditionalFormatting sqref="D27:I27">
    <cfRule type="containsText" dxfId="114" priority="38" operator="containsText" text="0.05未満">
      <formula>NOT(ISERROR(SEARCH("0.05未満",D27)))</formula>
    </cfRule>
  </conditionalFormatting>
  <conditionalFormatting sqref="D28:I28">
    <cfRule type="containsText" dxfId="113" priority="37" operator="containsText" text="0.01未満">
      <formula>NOT(ISERROR(SEARCH("0.01未満",D28)))</formula>
    </cfRule>
  </conditionalFormatting>
  <conditionalFormatting sqref="D29:I29">
    <cfRule type="containsText" dxfId="112" priority="36" operator="containsText" text="0.0002未満">
      <formula>NOT(ISERROR(SEARCH("0.0002未満",D29)))</formula>
    </cfRule>
  </conditionalFormatting>
  <conditionalFormatting sqref="D30:I30">
    <cfRule type="containsText" dxfId="111" priority="35" operator="containsText" text="0.001未満">
      <formula>NOT(ISERROR(SEARCH("0.001未満",D30)))</formula>
    </cfRule>
  </conditionalFormatting>
  <conditionalFormatting sqref="D31:I31">
    <cfRule type="containsText" dxfId="110" priority="34" operator="containsText" text="0.004未満">
      <formula>NOT(ISERROR(SEARCH("0.004未満",D31)))</formula>
    </cfRule>
  </conditionalFormatting>
  <conditionalFormatting sqref="D32:I35">
    <cfRule type="containsText" dxfId="109" priority="30" operator="containsText" text="0.001未満">
      <formula>NOT(ISERROR(SEARCH("0.001未満",D32)))</formula>
    </cfRule>
  </conditionalFormatting>
  <conditionalFormatting sqref="D36:I36">
    <cfRule type="containsText" dxfId="108" priority="29" operator="containsText" text="0.05未満">
      <formula>NOT(ISERROR(SEARCH("0.05未満",D36)))</formula>
    </cfRule>
  </conditionalFormatting>
  <conditionalFormatting sqref="D37:I37">
    <cfRule type="containsText" dxfId="107" priority="28" operator="containsText" text="0.002未満">
      <formula>NOT(ISERROR(SEARCH("0.002未満",D37)))</formula>
    </cfRule>
  </conditionalFormatting>
  <conditionalFormatting sqref="D38:I38">
    <cfRule type="containsText" dxfId="106" priority="27" operator="containsText" text="0.001未満">
      <formula>NOT(ISERROR(SEARCH("0.001未満",D38)))</formula>
    </cfRule>
  </conditionalFormatting>
  <conditionalFormatting sqref="D39:I39">
    <cfRule type="containsText" dxfId="105" priority="26" operator="containsText" text="0.002未満">
      <formula>NOT(ISERROR(SEARCH("0.002未満",D39)))</formula>
    </cfRule>
  </conditionalFormatting>
  <conditionalFormatting sqref="D40:I42">
    <cfRule type="containsText" dxfId="104" priority="23" operator="containsText" text="0.001未満">
      <formula>NOT(ISERROR(SEARCH("0.001未満",D40)))</formula>
    </cfRule>
  </conditionalFormatting>
  <conditionalFormatting sqref="D43:I43">
    <cfRule type="containsText" dxfId="103" priority="22" operator="containsText" text="0.002未満">
      <formula>NOT(ISERROR(SEARCH("0.002未満",D43)))</formula>
    </cfRule>
  </conditionalFormatting>
  <conditionalFormatting sqref="D44:I44">
    <cfRule type="containsText" dxfId="102" priority="21" operator="containsText" text="0.001未満">
      <formula>NOT(ISERROR(SEARCH("0.001未満",D44)))</formula>
    </cfRule>
  </conditionalFormatting>
  <conditionalFormatting sqref="G21:I21">
    <cfRule type="containsText" dxfId="101" priority="7" operator="containsText" text="0.001未満">
      <formula>NOT(ISERROR(SEARCH("0.001未満",G21)))</formula>
    </cfRule>
  </conditionalFormatting>
  <conditionalFormatting sqref="D21:I21">
    <cfRule type="cellIs" dxfId="100" priority="1945" operator="greaterThan">
      <formula>#REF!</formula>
    </cfRule>
    <cfRule type="cellIs" dxfId="99" priority="1946" operator="greaterThan">
      <formula>#REF!</formula>
    </cfRule>
  </conditionalFormatting>
  <conditionalFormatting sqref="D62:I62">
    <cfRule type="cellIs" dxfId="98" priority="1947" operator="notBetween">
      <formula>#REF!</formula>
      <formula>#REF!</formula>
    </cfRule>
    <cfRule type="cellIs" dxfId="97" priority="1948" operator="greaterThan">
      <formula>#REF!</formula>
    </cfRule>
  </conditionalFormatting>
  <conditionalFormatting sqref="D72:I72 D78:I79">
    <cfRule type="cellIs" dxfId="96" priority="1949" operator="greaterThan">
      <formula>#REF!</formula>
    </cfRule>
  </conditionalFormatting>
  <conditionalFormatting sqref="D82:I82">
    <cfRule type="cellIs" dxfId="95" priority="1950" operator="notBetween">
      <formula>#REF!</formula>
      <formula>#REF!</formula>
    </cfRule>
  </conditionalFormatting>
  <conditionalFormatting sqref="D89:I89">
    <cfRule type="cellIs" dxfId="94" priority="1951" operator="notBetween">
      <formula>#REF!</formula>
      <formula>#REF!</formula>
    </cfRule>
  </conditionalFormatting>
  <conditionalFormatting sqref="D90:I95 D70:I75 D78:I81 D83:I88">
    <cfRule type="cellIs" dxfId="93" priority="1952" operator="greaterThan">
      <formula>#REF!</formula>
    </cfRule>
  </conditionalFormatting>
  <conditionalFormatting sqref="D96:I96">
    <cfRule type="cellIs" dxfId="92" priority="1953" operator="greaterThan">
      <formula>#REF!</formula>
    </cfRule>
  </conditionalFormatting>
  <conditionalFormatting sqref="D16:I16">
    <cfRule type="cellIs" dxfId="91" priority="1954" operator="greaterThan">
      <formula>#REF!</formula>
    </cfRule>
    <cfRule type="cellIs" dxfId="90" priority="1955" operator="greaterThan">
      <formula>#REF!</formula>
    </cfRule>
  </conditionalFormatting>
  <conditionalFormatting sqref="D18:I18">
    <cfRule type="cellIs" dxfId="89" priority="1956" operator="greaterThan">
      <formula>#REF!</formula>
    </cfRule>
    <cfRule type="cellIs" dxfId="88" priority="1957" operator="greaterThan">
      <formula>#REF!</formula>
    </cfRule>
  </conditionalFormatting>
  <conditionalFormatting sqref="D19:I19">
    <cfRule type="cellIs" dxfId="87" priority="1958" operator="greaterThan">
      <formula>#REF!</formula>
    </cfRule>
    <cfRule type="cellIs" dxfId="86" priority="1959" operator="greaterThan">
      <formula>#REF!</formula>
    </cfRule>
  </conditionalFormatting>
  <conditionalFormatting sqref="D20:I20">
    <cfRule type="cellIs" dxfId="85" priority="1960" operator="greaterThan">
      <formula>#REF!</formula>
    </cfRule>
    <cfRule type="cellIs" dxfId="84" priority="1961" operator="greaterThan">
      <formula>#REF!</formula>
    </cfRule>
  </conditionalFormatting>
  <conditionalFormatting sqref="D22:I22">
    <cfRule type="cellIs" dxfId="83" priority="1962" operator="greaterThan">
      <formula>#REF!</formula>
    </cfRule>
    <cfRule type="cellIs" dxfId="82" priority="1963" operator="greaterThan">
      <formula>#REF!</formula>
    </cfRule>
  </conditionalFormatting>
  <conditionalFormatting sqref="D23:I23">
    <cfRule type="cellIs" dxfId="81" priority="1964" operator="greaterThan">
      <formula>#REF!</formula>
    </cfRule>
    <cfRule type="cellIs" dxfId="80" priority="1965" operator="greaterThan">
      <formula>#REF!</formula>
    </cfRule>
  </conditionalFormatting>
  <conditionalFormatting sqref="D24:I24">
    <cfRule type="cellIs" dxfId="79" priority="1966" operator="greaterThan">
      <formula>#REF!</formula>
    </cfRule>
    <cfRule type="cellIs" dxfId="78" priority="1967" operator="greaterThan">
      <formula>#REF!</formula>
    </cfRule>
  </conditionalFormatting>
  <conditionalFormatting sqref="D25:I25">
    <cfRule type="cellIs" dxfId="77" priority="1968" operator="greaterThan">
      <formula>#REF!</formula>
    </cfRule>
    <cfRule type="cellIs" dxfId="76" priority="1969" operator="greaterThan">
      <formula>#REF!</formula>
    </cfRule>
  </conditionalFormatting>
  <conditionalFormatting sqref="D26:I26">
    <cfRule type="cellIs" dxfId="75" priority="1970" operator="greaterThan">
      <formula>#REF!</formula>
    </cfRule>
    <cfRule type="cellIs" dxfId="74" priority="1971" operator="greaterThan">
      <formula>#REF!</formula>
    </cfRule>
  </conditionalFormatting>
  <conditionalFormatting sqref="D27:I27">
    <cfRule type="cellIs" dxfId="73" priority="1972" operator="greaterThan">
      <formula>#REF!</formula>
    </cfRule>
    <cfRule type="cellIs" dxfId="72" priority="1973" operator="greaterThan">
      <formula>#REF!</formula>
    </cfRule>
  </conditionalFormatting>
  <conditionalFormatting sqref="D28:I28">
    <cfRule type="cellIs" dxfId="71" priority="1974" operator="greaterThan">
      <formula>#REF!</formula>
    </cfRule>
    <cfRule type="cellIs" dxfId="70" priority="1975" operator="greaterThan">
      <formula>#REF!</formula>
    </cfRule>
  </conditionalFormatting>
  <conditionalFormatting sqref="D29:I29">
    <cfRule type="cellIs" dxfId="69" priority="1976" operator="greaterThan">
      <formula>#REF!</formula>
    </cfRule>
    <cfRule type="cellIs" dxfId="68" priority="1977" operator="greaterThan">
      <formula>#REF!</formula>
    </cfRule>
  </conditionalFormatting>
  <conditionalFormatting sqref="D30:I30">
    <cfRule type="cellIs" dxfId="67" priority="1978" operator="greaterThan">
      <formula>#REF!</formula>
    </cfRule>
    <cfRule type="cellIs" dxfId="66" priority="1979" operator="greaterThan">
      <formula>#REF!</formula>
    </cfRule>
  </conditionalFormatting>
  <conditionalFormatting sqref="D31:I31">
    <cfRule type="cellIs" dxfId="65" priority="1980" operator="greaterThan">
      <formula>#REF!</formula>
    </cfRule>
    <cfRule type="cellIs" dxfId="64" priority="1981" operator="greaterThan">
      <formula>#REF!</formula>
    </cfRule>
  </conditionalFormatting>
  <conditionalFormatting sqref="D32:I32">
    <cfRule type="cellIs" dxfId="63" priority="1982" operator="greaterThan">
      <formula>#REF!</formula>
    </cfRule>
    <cfRule type="cellIs" dxfId="62" priority="1983" operator="greaterThan">
      <formula>#REF!</formula>
    </cfRule>
  </conditionalFormatting>
  <conditionalFormatting sqref="D33:I33">
    <cfRule type="cellIs" dxfId="61" priority="1984" operator="greaterThan">
      <formula>#REF!</formula>
    </cfRule>
    <cfRule type="cellIs" dxfId="60" priority="1985" operator="greaterThan">
      <formula>#REF!</formula>
    </cfRule>
  </conditionalFormatting>
  <conditionalFormatting sqref="D34:I34">
    <cfRule type="cellIs" dxfId="59" priority="1986" operator="greaterThan">
      <formula>#REF!</formula>
    </cfRule>
    <cfRule type="cellIs" dxfId="58" priority="1987" operator="greaterThan">
      <formula>#REF!</formula>
    </cfRule>
  </conditionalFormatting>
  <conditionalFormatting sqref="D35:I35">
    <cfRule type="cellIs" dxfId="57" priority="1988" operator="greaterThan">
      <formula>#REF!</formula>
    </cfRule>
    <cfRule type="cellIs" dxfId="56" priority="1989" operator="greaterThan">
      <formula>#REF!</formula>
    </cfRule>
  </conditionalFormatting>
  <conditionalFormatting sqref="D36:I36">
    <cfRule type="cellIs" dxfId="55" priority="1990" operator="greaterThan">
      <formula>#REF!</formula>
    </cfRule>
    <cfRule type="cellIs" dxfId="54" priority="1991" operator="greaterThan">
      <formula>#REF!</formula>
    </cfRule>
  </conditionalFormatting>
  <conditionalFormatting sqref="D37:I37">
    <cfRule type="cellIs" dxfId="53" priority="1992" operator="greaterThan">
      <formula>#REF!</formula>
    </cfRule>
    <cfRule type="cellIs" dxfId="52" priority="1993" operator="greaterThan">
      <formula>#REF!</formula>
    </cfRule>
  </conditionalFormatting>
  <conditionalFormatting sqref="D38:I38">
    <cfRule type="cellIs" dxfId="51" priority="1994" operator="greaterThan">
      <formula>#REF!</formula>
    </cfRule>
    <cfRule type="cellIs" dxfId="50" priority="1995" operator="greaterThan">
      <formula>#REF!</formula>
    </cfRule>
  </conditionalFormatting>
  <conditionalFormatting sqref="D39:I39">
    <cfRule type="cellIs" dxfId="49" priority="1996" operator="greaterThan">
      <formula>#REF!</formula>
    </cfRule>
    <cfRule type="cellIs" dxfId="48" priority="1997" operator="greaterThan">
      <formula>#REF!</formula>
    </cfRule>
  </conditionalFormatting>
  <conditionalFormatting sqref="D40:I40">
    <cfRule type="cellIs" dxfId="47" priority="1998" operator="greaterThan">
      <formula>#REF!</formula>
    </cfRule>
    <cfRule type="cellIs" dxfId="46" priority="1999" operator="greaterThan">
      <formula>#REF!</formula>
    </cfRule>
  </conditionalFormatting>
  <conditionalFormatting sqref="D41:I41">
    <cfRule type="cellIs" dxfId="45" priority="2000" operator="greaterThan">
      <formula>#REF!</formula>
    </cfRule>
    <cfRule type="cellIs" dxfId="44" priority="2001" operator="greaterThan">
      <formula>#REF!</formula>
    </cfRule>
  </conditionalFormatting>
  <conditionalFormatting sqref="D42:I42">
    <cfRule type="cellIs" dxfId="43" priority="2002" operator="greaterThan">
      <formula>#REF!</formula>
    </cfRule>
    <cfRule type="cellIs" dxfId="42" priority="2003" operator="greaterThan">
      <formula>#REF!</formula>
    </cfRule>
  </conditionalFormatting>
  <conditionalFormatting sqref="D43:I43">
    <cfRule type="cellIs" dxfId="41" priority="2004" operator="greaterThan">
      <formula>#REF!</formula>
    </cfRule>
    <cfRule type="cellIs" dxfId="40" priority="2005" operator="greaterThan">
      <formula>#REF!</formula>
    </cfRule>
  </conditionalFormatting>
  <conditionalFormatting sqref="D44:I44">
    <cfRule type="cellIs" dxfId="39" priority="2006" operator="greaterThan">
      <formula>#REF!</formula>
    </cfRule>
    <cfRule type="cellIs" dxfId="38" priority="2007" operator="greaterThan">
      <formula>#REF!</formula>
    </cfRule>
  </conditionalFormatting>
  <conditionalFormatting sqref="D45:I45">
    <cfRule type="cellIs" dxfId="37" priority="2008" operator="greaterThan">
      <formula>#REF!</formula>
    </cfRule>
    <cfRule type="cellIs" dxfId="36" priority="2009" operator="greaterThan">
      <formula>#REF!</formula>
    </cfRule>
  </conditionalFormatting>
  <conditionalFormatting sqref="D46:I46">
    <cfRule type="cellIs" dxfId="35" priority="2010" operator="greaterThan">
      <formula>#REF!</formula>
    </cfRule>
    <cfRule type="cellIs" dxfId="34" priority="2011" operator="greaterThan">
      <formula>#REF!</formula>
    </cfRule>
  </conditionalFormatting>
  <conditionalFormatting sqref="D47:I47">
    <cfRule type="cellIs" dxfId="33" priority="2012" operator="greaterThan">
      <formula>#REF!</formula>
    </cfRule>
    <cfRule type="cellIs" dxfId="32" priority="2013" operator="greaterThan">
      <formula>#REF!</formula>
    </cfRule>
  </conditionalFormatting>
  <conditionalFormatting sqref="D48:I48">
    <cfRule type="cellIs" dxfId="31" priority="2014" operator="greaterThan">
      <formula>#REF!</formula>
    </cfRule>
    <cfRule type="cellIs" dxfId="30" priority="2015" operator="greaterThan">
      <formula>#REF!</formula>
    </cfRule>
  </conditionalFormatting>
  <conditionalFormatting sqref="D49:I49">
    <cfRule type="cellIs" dxfId="29" priority="2016" operator="greaterThan">
      <formula>#REF!</formula>
    </cfRule>
    <cfRule type="cellIs" dxfId="28" priority="2017" operator="greaterThan">
      <formula>#REF!</formula>
    </cfRule>
  </conditionalFormatting>
  <conditionalFormatting sqref="D50:I50">
    <cfRule type="cellIs" dxfId="27" priority="2018" operator="greaterThan">
      <formula>#REF!</formula>
    </cfRule>
    <cfRule type="cellIs" dxfId="26" priority="2019" operator="greaterThan">
      <formula>#REF!</formula>
    </cfRule>
  </conditionalFormatting>
  <conditionalFormatting sqref="D51:I51">
    <cfRule type="cellIs" dxfId="25" priority="2020" operator="greaterThan">
      <formula>#REF!</formula>
    </cfRule>
    <cfRule type="cellIs" dxfId="24" priority="2021" operator="greaterThan">
      <formula>#REF!</formula>
    </cfRule>
  </conditionalFormatting>
  <conditionalFormatting sqref="D52:I52">
    <cfRule type="cellIs" dxfId="23" priority="2022" operator="greaterThan">
      <formula>#REF!</formula>
    </cfRule>
    <cfRule type="cellIs" dxfId="22" priority="2023" operator="greaterThan">
      <formula>#REF!</formula>
    </cfRule>
  </conditionalFormatting>
  <conditionalFormatting sqref="D53:I53">
    <cfRule type="cellIs" dxfId="21" priority="2024" operator="greaterThan">
      <formula>#REF!</formula>
    </cfRule>
    <cfRule type="cellIs" dxfId="20" priority="2025" operator="greaterThan">
      <formula>#REF!</formula>
    </cfRule>
  </conditionalFormatting>
  <conditionalFormatting sqref="D54:I54">
    <cfRule type="cellIs" dxfId="19" priority="2026" operator="greaterThan">
      <formula>#REF!</formula>
    </cfRule>
    <cfRule type="cellIs" dxfId="18" priority="2027" operator="greaterThan">
      <formula>#REF!</formula>
    </cfRule>
  </conditionalFormatting>
  <conditionalFormatting sqref="D55:I55">
    <cfRule type="cellIs" dxfId="17" priority="2028" operator="greaterThan">
      <formula>#REF!</formula>
    </cfRule>
    <cfRule type="cellIs" dxfId="16" priority="2029" operator="greaterThan">
      <formula>#REF!</formula>
    </cfRule>
  </conditionalFormatting>
  <conditionalFormatting sqref="D56:I56">
    <cfRule type="cellIs" dxfId="15" priority="2030" operator="greaterThan">
      <formula>#REF!</formula>
    </cfRule>
    <cfRule type="cellIs" dxfId="14" priority="2031" operator="greaterThan">
      <formula>#REF!</formula>
    </cfRule>
  </conditionalFormatting>
  <conditionalFormatting sqref="D57:I57">
    <cfRule type="cellIs" dxfId="13" priority="2032" operator="greaterThan">
      <formula>#REF!</formula>
    </cfRule>
    <cfRule type="cellIs" dxfId="12" priority="2033" operator="greaterThan">
      <formula>#REF!</formula>
    </cfRule>
  </conditionalFormatting>
  <conditionalFormatting sqref="D58:I58">
    <cfRule type="cellIs" dxfId="11" priority="2034" operator="greaterThan">
      <formula>#REF!</formula>
    </cfRule>
    <cfRule type="cellIs" dxfId="10" priority="2035" operator="greaterThan">
      <formula>#REF!</formula>
    </cfRule>
  </conditionalFormatting>
  <conditionalFormatting sqref="D59:I59">
    <cfRule type="cellIs" dxfId="9" priority="2036" operator="greaterThan">
      <formula>#REF!</formula>
    </cfRule>
    <cfRule type="cellIs" dxfId="8" priority="2037" operator="greaterThan">
      <formula>#REF!</formula>
    </cfRule>
  </conditionalFormatting>
  <conditionalFormatting sqref="D60:I60">
    <cfRule type="cellIs" dxfId="7" priority="2038" operator="greaterThan">
      <formula>#REF!</formula>
    </cfRule>
    <cfRule type="cellIs" dxfId="6" priority="2039" operator="greaterThan">
      <formula>#REF!</formula>
    </cfRule>
  </conditionalFormatting>
  <conditionalFormatting sqref="D61:I61">
    <cfRule type="cellIs" dxfId="5" priority="2040" operator="greaterThan">
      <formula>#REF!</formula>
    </cfRule>
    <cfRule type="cellIs" dxfId="4" priority="2041" operator="greaterThan">
      <formula>#REF!</formula>
    </cfRule>
  </conditionalFormatting>
  <conditionalFormatting sqref="D65:I65">
    <cfRule type="cellIs" dxfId="3" priority="2042" operator="greaterThan">
      <formula>#REF!</formula>
    </cfRule>
    <cfRule type="cellIs" dxfId="2" priority="2043" operator="greaterThan">
      <formula>#REF!</formula>
    </cfRule>
  </conditionalFormatting>
  <conditionalFormatting sqref="D66:I67">
    <cfRule type="cellIs" dxfId="1" priority="2044" operator="greaterThan">
      <formula>#REF!</formula>
    </cfRule>
    <cfRule type="cellIs" dxfId="0" priority="204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13" t="s">
        <v>180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16" t="s">
        <v>373</v>
      </c>
      <c r="AI3" s="163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17"/>
      <c r="AI4" s="163"/>
    </row>
    <row r="5" spans="1:35" ht="18.600000000000001" thickBot="1">
      <c r="A5" t="s">
        <v>184</v>
      </c>
      <c r="B5">
        <v>20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64">
        <f>INDEX(C41:AG41,MATCH(MAX(C41:AG41)+1,C41:AG41,1))</f>
        <v>21</v>
      </c>
      <c r="AI6" s="164">
        <f>AH6*1</f>
        <v>21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384</v>
      </c>
      <c r="D34" t="s">
        <v>385</v>
      </c>
      <c r="E34" t="s">
        <v>386</v>
      </c>
      <c r="F34" t="s">
        <v>387</v>
      </c>
      <c r="G34" t="s">
        <v>388</v>
      </c>
      <c r="H34" t="s">
        <v>386</v>
      </c>
      <c r="I34" t="s">
        <v>389</v>
      </c>
      <c r="J34" t="s">
        <v>390</v>
      </c>
      <c r="K34" t="s">
        <v>385</v>
      </c>
      <c r="L34" t="s">
        <v>390</v>
      </c>
      <c r="M34" t="s">
        <v>389</v>
      </c>
      <c r="N34" t="s">
        <v>386</v>
      </c>
      <c r="O34" t="s">
        <v>391</v>
      </c>
      <c r="P34" t="s">
        <v>388</v>
      </c>
      <c r="Q34" t="s">
        <v>389</v>
      </c>
      <c r="R34" t="s">
        <v>389</v>
      </c>
      <c r="S34" t="s">
        <v>385</v>
      </c>
      <c r="T34" t="s">
        <v>386</v>
      </c>
      <c r="U34" t="s">
        <v>389</v>
      </c>
      <c r="V34" t="s">
        <v>392</v>
      </c>
      <c r="W34" t="s">
        <v>386</v>
      </c>
      <c r="X34" t="s">
        <v>393</v>
      </c>
      <c r="Y34" t="s">
        <v>391</v>
      </c>
      <c r="Z34" t="s">
        <v>389</v>
      </c>
      <c r="AA34" t="s">
        <v>388</v>
      </c>
      <c r="AB34" t="s">
        <v>389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2" t="str">
        <f t="shared" si="0"/>
        <v>曇</v>
      </c>
      <c r="F37" s="2" t="str">
        <f t="shared" si="0"/>
        <v>雨|曇</v>
      </c>
      <c r="G37" s="2" t="str">
        <f t="shared" si="0"/>
        <v>曇/雨</v>
      </c>
      <c r="H37" s="2" t="str">
        <f t="shared" si="0"/>
        <v>曇</v>
      </c>
      <c r="I37" s="2" t="str">
        <f t="shared" si="0"/>
        <v>曇|雨</v>
      </c>
      <c r="J37" s="2" t="str">
        <f t="shared" si="0"/>
        <v>晴/曇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晴</v>
      </c>
      <c r="P37" s="2" t="str">
        <f t="shared" si="0"/>
        <v>曇/雨</v>
      </c>
      <c r="Q37" s="2" t="str">
        <f t="shared" si="0"/>
        <v>曇|雨</v>
      </c>
      <c r="R37" s="2" t="str">
        <f t="shared" si="0"/>
        <v>曇|雨</v>
      </c>
      <c r="S37" s="2" t="str">
        <f t="shared" si="0"/>
        <v>晴|曇</v>
      </c>
      <c r="T37" s="2" t="str">
        <f t="shared" si="0"/>
        <v>曇</v>
      </c>
      <c r="U37" s="2" t="str">
        <f t="shared" si="0"/>
        <v>曇|雨</v>
      </c>
      <c r="V37" s="2" t="str">
        <f t="shared" si="0"/>
        <v>曇/晴</v>
      </c>
      <c r="W37" s="2" t="str">
        <f t="shared" si="0"/>
        <v>曇</v>
      </c>
      <c r="X37" s="2" t="str">
        <f t="shared" si="0"/>
        <v>雨/曇</v>
      </c>
      <c r="Y37" s="2" t="str">
        <f t="shared" si="0"/>
        <v>晴</v>
      </c>
      <c r="Z37" s="2" t="str">
        <f t="shared" si="0"/>
        <v>曇|雨</v>
      </c>
      <c r="AA37" s="2" t="str">
        <f t="shared" si="0"/>
        <v>曇/雨</v>
      </c>
      <c r="AB37" s="2" t="str">
        <f t="shared" si="0"/>
        <v>曇|雨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2"/>
      <c r="C41" s="2">
        <f>IF(C37="","",VLOOKUP(C37,変換!$B$31:$C$58,2,FALSE))</f>
        <v>20</v>
      </c>
      <c r="D41" s="2">
        <f>IF(D37="","",VLOOKUP(D37,変換!$B$31:$C$58,2,FALSE))</f>
        <v>17</v>
      </c>
      <c r="E41" s="2">
        <f>IF(E37="","",VLOOKUP(E37,変換!$B$31:$C$58,2,FALSE))</f>
        <v>2</v>
      </c>
      <c r="F41" s="2">
        <f>IF(F37="","",VLOOKUP(F37,変換!$B$31:$C$58,2,FALSE))</f>
        <v>24</v>
      </c>
      <c r="G41" s="2">
        <f>IF(G37="","",VLOOKUP(G37,変換!$B$31:$C$58,2,FALSE))</f>
        <v>9</v>
      </c>
      <c r="H41" s="2">
        <f>IF(H37="","",VLOOKUP(H37,変換!$B$31:$C$58,2,FALSE))</f>
        <v>2</v>
      </c>
      <c r="I41" s="2">
        <f>IF(I37="","",VLOOKUP(I37,変換!$B$31:$C$58,2,FALSE))</f>
        <v>21</v>
      </c>
      <c r="J41" s="2">
        <f>IF(J37="","",VLOOKUP(J37,変換!$B$31:$C$58,2,FALSE))</f>
        <v>5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1</v>
      </c>
      <c r="P41" s="2">
        <f>IF(P37="","",VLOOKUP(P37,変換!$B$31:$C$58,2,FALSE))</f>
        <v>9</v>
      </c>
      <c r="Q41" s="2">
        <f>IF(Q37="","",VLOOKUP(Q37,変換!$B$31:$C$58,2,FALSE))</f>
        <v>21</v>
      </c>
      <c r="R41" s="2">
        <f>IF(R37="","",VLOOKUP(R37,変換!$B$31:$C$58,2,FALSE))</f>
        <v>21</v>
      </c>
      <c r="S41" s="2">
        <f>IF(S37="","",VLOOKUP(S37,変換!$B$31:$C$58,2,FALSE))</f>
        <v>17</v>
      </c>
      <c r="T41" s="2">
        <f>IF(T37="","",VLOOKUP(T37,変換!$B$31:$C$58,2,FALSE))</f>
        <v>2</v>
      </c>
      <c r="U41" s="2">
        <f>IF(U37="","",VLOOKUP(U37,変換!$B$31:$C$58,2,FALSE))</f>
        <v>21</v>
      </c>
      <c r="V41" s="2">
        <f>IF(V37="","",VLOOKUP(V37,変換!$B$31:$C$58,2,FALSE))</f>
        <v>8</v>
      </c>
      <c r="W41" s="2">
        <f>IF(W37="","",VLOOKUP(W37,変換!$B$31:$C$58,2,FALSE))</f>
        <v>2</v>
      </c>
      <c r="X41" s="2">
        <f>IF(X37="","",VLOOKUP(X37,変換!$B$31:$C$58,2,FALSE))</f>
        <v>12</v>
      </c>
      <c r="Y41" s="2">
        <f>IF(Y37="","",VLOOKUP(Y37,変換!$B$31:$C$58,2,FALSE))</f>
        <v>1</v>
      </c>
      <c r="Z41" s="2">
        <f>IF(Z37="","",VLOOKUP(Z37,変換!$B$31:$C$58,2,FALSE))</f>
        <v>21</v>
      </c>
      <c r="AA41" s="2">
        <f>IF(AA37="","",VLOOKUP(AA37,変換!$B$31:$C$58,2,FALSE))</f>
        <v>9</v>
      </c>
      <c r="AB41" s="2">
        <f>IF(AB37="","",VLOOKUP(AB37,変換!$B$31:$C$58,2,FALSE))</f>
        <v>21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18" t="s">
        <v>371</v>
      </c>
      <c r="B30" s="218"/>
      <c r="C30" s="21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45931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195"/>
      <c r="B2" s="195"/>
      <c r="C2" s="186"/>
      <c r="D2" s="186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196" t="s">
        <v>351</v>
      </c>
      <c r="E4" s="197"/>
      <c r="F4" s="200" t="s">
        <v>353</v>
      </c>
      <c r="G4" s="201"/>
      <c r="H4" s="200" t="s">
        <v>356</v>
      </c>
      <c r="I4" s="204"/>
      <c r="J4" s="206" t="s">
        <v>357</v>
      </c>
      <c r="K4" s="207"/>
      <c r="L4" s="206" t="s">
        <v>360</v>
      </c>
      <c r="M4" s="207"/>
      <c r="N4" s="206" t="s">
        <v>363</v>
      </c>
      <c r="O4" s="207"/>
      <c r="P4" s="206"/>
      <c r="Q4" s="207"/>
      <c r="R4" s="206"/>
      <c r="S4" s="207"/>
      <c r="T4" s="206"/>
      <c r="U4" s="207"/>
      <c r="V4" s="206"/>
      <c r="W4" s="207"/>
      <c r="X4" s="206"/>
      <c r="Y4" s="21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198"/>
      <c r="E5" s="199"/>
      <c r="F5" s="202"/>
      <c r="G5" s="203"/>
      <c r="H5" s="202"/>
      <c r="I5" s="205"/>
      <c r="J5" s="208"/>
      <c r="K5" s="209"/>
      <c r="L5" s="208"/>
      <c r="M5" s="209"/>
      <c r="N5" s="208"/>
      <c r="O5" s="209"/>
      <c r="P5" s="208"/>
      <c r="Q5" s="209"/>
      <c r="R5" s="208"/>
      <c r="S5" s="209"/>
      <c r="T5" s="208"/>
      <c r="U5" s="209"/>
      <c r="V5" s="208"/>
      <c r="W5" s="209"/>
      <c r="X5" s="208"/>
      <c r="Y5" s="21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93"/>
      <c r="E6" s="43"/>
      <c r="F6" s="177"/>
      <c r="G6" s="44"/>
      <c r="H6" s="191"/>
      <c r="I6" s="43"/>
      <c r="J6" s="189"/>
      <c r="K6" s="43"/>
      <c r="L6" s="191"/>
      <c r="M6" s="43"/>
      <c r="N6" s="189"/>
      <c r="O6" s="43"/>
      <c r="P6" s="191"/>
      <c r="Q6" s="43"/>
      <c r="R6" s="189"/>
      <c r="S6" s="43"/>
      <c r="T6" s="173"/>
      <c r="U6" s="43"/>
      <c r="V6" s="171"/>
      <c r="W6" s="43"/>
      <c r="X6" s="17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94"/>
      <c r="E7" s="48" t="s">
        <v>124</v>
      </c>
      <c r="F7" s="178"/>
      <c r="G7" s="49" t="s">
        <v>124</v>
      </c>
      <c r="H7" s="192"/>
      <c r="I7" s="48" t="s">
        <v>124</v>
      </c>
      <c r="J7" s="190"/>
      <c r="K7" s="48" t="s">
        <v>124</v>
      </c>
      <c r="L7" s="192"/>
      <c r="M7" s="48" t="s">
        <v>124</v>
      </c>
      <c r="N7" s="190"/>
      <c r="O7" s="48" t="s">
        <v>124</v>
      </c>
      <c r="P7" s="192"/>
      <c r="Q7" s="48" t="s">
        <v>124</v>
      </c>
      <c r="R7" s="190"/>
      <c r="S7" s="48" t="s">
        <v>124</v>
      </c>
      <c r="T7" s="174"/>
      <c r="U7" s="48" t="s">
        <v>124</v>
      </c>
      <c r="V7" s="172"/>
      <c r="W7" s="48" t="s">
        <v>124</v>
      </c>
      <c r="X7" s="17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20251009</v>
      </c>
      <c r="E9" s="59" t="str">
        <f>IF(手入力!C3="",REPLACE(D9,5,0,"/"),REPLACE(手入力!C3,5,0,"/"))</f>
        <v>2025/1009</v>
      </c>
      <c r="F9" s="58">
        <v>20251009</v>
      </c>
      <c r="G9" s="59" t="str">
        <f>IF(手入力!D3="",REPLACE(F9,5,0,"/"),REPLACE(手入力!D3,5,0,"/"))</f>
        <v>2025/1009</v>
      </c>
      <c r="H9" s="58">
        <v>20251009</v>
      </c>
      <c r="I9" s="59" t="str">
        <f>IF(手入力!E3="",REPLACE(H9,5,0,"/"),REPLACE(手入力!E3,5,0,"/"))</f>
        <v>2025/1009</v>
      </c>
      <c r="J9" s="58">
        <v>20251009</v>
      </c>
      <c r="K9" s="59" t="str">
        <f>IF(手入力!F3="",REPLACE(J9,5,0,"/"),REPLACE(手入力!F3,5,0,"/"))</f>
        <v>2025/1009</v>
      </c>
      <c r="L9" s="58">
        <v>20251009</v>
      </c>
      <c r="M9" s="59" t="str">
        <f>IF(手入力!G3="",REPLACE(L9,5,0,"/"),REPLACE(手入力!G3,5,0,"/"))</f>
        <v>2025/1009</v>
      </c>
      <c r="N9" s="58">
        <v>20251009</v>
      </c>
      <c r="O9" s="59" t="str">
        <f>IF(手入力!H3="",REPLACE(N9,5,0,"/"),REPLACE(手入力!H3,5,0,"/"))</f>
        <v>2025/1009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951</v>
      </c>
      <c r="E10" s="67" t="str">
        <f>TEXT(D10,"0000")</f>
        <v>0951</v>
      </c>
      <c r="F10" s="68">
        <v>936</v>
      </c>
      <c r="G10" s="67" t="str">
        <f>TEXT(F10,"0000")</f>
        <v>0936</v>
      </c>
      <c r="H10" s="68">
        <v>1009</v>
      </c>
      <c r="I10" s="67" t="str">
        <f>TEXT(H10,"0000")</f>
        <v>1009</v>
      </c>
      <c r="J10" s="68">
        <v>916</v>
      </c>
      <c r="K10" s="67" t="str">
        <f>TEXT(J10,"0000")</f>
        <v>0916</v>
      </c>
      <c r="L10" s="68">
        <v>1046</v>
      </c>
      <c r="M10" s="67" t="str">
        <f>TEXT(L10,"0000")</f>
        <v>1046</v>
      </c>
      <c r="N10" s="68">
        <v>1027</v>
      </c>
      <c r="O10" s="67" t="str">
        <f>TEXT(N10,"0000")</f>
        <v>1027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8</v>
      </c>
      <c r="F11" s="68" t="str">
        <f>IF(F$9=0,"",HLOOKUP(G11,天気タグ!$B$3:$AG$39,35))</f>
        <v>晴/曇</v>
      </c>
      <c r="G11" s="68">
        <f>IF(G9=0,"",(RIGHT(G9,2))-1)</f>
        <v>8</v>
      </c>
      <c r="H11" s="68" t="str">
        <f>IF(H$9=0,"",HLOOKUP(I11,天気タグ!$B$3:$AG$39,35))</f>
        <v>晴/曇</v>
      </c>
      <c r="I11" s="68">
        <f>IF(I9=0,"",(RIGHT(I9,2))-1)</f>
        <v>8</v>
      </c>
      <c r="J11" s="68" t="str">
        <f>IF(J$9=0,"",HLOOKUP(K11,天気タグ!$B$3:$AG$39,35))</f>
        <v>晴/曇</v>
      </c>
      <c r="K11" s="68">
        <f>IF(K9=0,"",(RIGHT(K9,2))-1)</f>
        <v>8</v>
      </c>
      <c r="L11" s="68" t="str">
        <f>IF(L$9=0,"",HLOOKUP(M11,天気タグ!$B$3:$AG$39,35))</f>
        <v>晴/曇</v>
      </c>
      <c r="M11" s="68">
        <f>IF(M9=0,"",(RIGHT(M9,2))-1)</f>
        <v>8</v>
      </c>
      <c r="N11" s="68" t="str">
        <f>IF(N$9=0,"",HLOOKUP(O11,天気タグ!$B$3:$AG$39,35))</f>
        <v>晴/曇</v>
      </c>
      <c r="O11" s="68">
        <f>IF(O9=0,"",(RIGHT(O9,2))-1)</f>
        <v>8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9</v>
      </c>
      <c r="F12" s="68" t="str">
        <f>IF(F$9=0,"",HLOOKUP(G12,天気タグ!$B$3:$AG$39,35))</f>
        <v>晴|曇</v>
      </c>
      <c r="G12" s="68">
        <f>IF(G9=0,"",RIGHT(G9,2)*1)</f>
        <v>9</v>
      </c>
      <c r="H12" s="68" t="str">
        <f>IF(H$9=0,"",HLOOKUP(I12,天気タグ!$B$3:$AG$39,35))</f>
        <v>晴|曇</v>
      </c>
      <c r="I12" s="68">
        <f>IF(I9=0,"",RIGHT(I9,2)*1)</f>
        <v>9</v>
      </c>
      <c r="J12" s="68" t="str">
        <f>IF(J$9=0,"",HLOOKUP(K12,天気タグ!$B$3:$AG$39,35))</f>
        <v>晴|曇</v>
      </c>
      <c r="K12" s="68">
        <f>IF(K9=0,"",RIGHT(K9,2)*1)</f>
        <v>9</v>
      </c>
      <c r="L12" s="68" t="str">
        <f>IF(L$9=0,"",HLOOKUP(M12,天気タグ!$B$3:$AG$39,35))</f>
        <v>晴|曇</v>
      </c>
      <c r="M12" s="68">
        <f>IF(M9=0,"",RIGHT(M9,2)*1)</f>
        <v>9</v>
      </c>
      <c r="N12" s="68" t="str">
        <f>IF(N$9=0,"",HLOOKUP(O12,天気タグ!$B$3:$AG$39,35))</f>
        <v>晴|曇</v>
      </c>
      <c r="O12" s="68">
        <f>IF(O9=0,"",RIGHT(O9,2)*1)</f>
        <v>9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22.5</v>
      </c>
      <c r="E13" s="70"/>
      <c r="F13" s="70">
        <v>25.1</v>
      </c>
      <c r="G13" s="70"/>
      <c r="H13" s="70">
        <v>22.5</v>
      </c>
      <c r="I13" s="68"/>
      <c r="J13" s="70">
        <v>25.1</v>
      </c>
      <c r="K13" s="70"/>
      <c r="L13" s="70">
        <v>22.2</v>
      </c>
      <c r="M13" s="70"/>
      <c r="N13" s="70">
        <v>20.9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23.9</v>
      </c>
      <c r="E14" s="76"/>
      <c r="F14" s="77">
        <v>27.3</v>
      </c>
      <c r="G14" s="77"/>
      <c r="H14" s="77">
        <v>21.6</v>
      </c>
      <c r="I14" s="77"/>
      <c r="J14" s="77">
        <v>26.2</v>
      </c>
      <c r="K14" s="77"/>
      <c r="L14" s="77">
        <v>18.100000000000001</v>
      </c>
      <c r="M14" s="77"/>
      <c r="N14" s="77">
        <v>21.4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0">D19/1000</f>
        <v>0</v>
      </c>
      <c r="F19" s="94">
        <v>0</v>
      </c>
      <c r="G19" s="67">
        <f t="shared" ref="G19:I23" si="1">F19/1000</f>
        <v>0</v>
      </c>
      <c r="H19" s="68">
        <v>0</v>
      </c>
      <c r="I19" s="67">
        <f t="shared" si="1"/>
        <v>0</v>
      </c>
      <c r="J19" s="68">
        <v>0</v>
      </c>
      <c r="K19" s="67">
        <f t="shared" ref="K19:Y23" si="2">J19/1000</f>
        <v>0</v>
      </c>
      <c r="L19" s="68">
        <v>0</v>
      </c>
      <c r="M19" s="67">
        <f t="shared" si="2"/>
        <v>0</v>
      </c>
      <c r="N19" s="68">
        <v>0</v>
      </c>
      <c r="O19" s="67">
        <f t="shared" si="2"/>
        <v>0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0.6</v>
      </c>
      <c r="E26" s="98"/>
      <c r="F26" s="98">
        <v>0.62</v>
      </c>
      <c r="G26" s="98"/>
      <c r="H26" s="68">
        <v>0.47</v>
      </c>
      <c r="I26" s="98"/>
      <c r="J26" s="68">
        <v>0.46</v>
      </c>
      <c r="K26" s="98"/>
      <c r="L26" s="68">
        <v>0.2</v>
      </c>
      <c r="M26" s="98"/>
      <c r="N26" s="68">
        <v>0.19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0.08</v>
      </c>
      <c r="E27" s="98"/>
      <c r="F27" s="98">
        <v>0.06</v>
      </c>
      <c r="G27" s="98"/>
      <c r="H27" s="68">
        <v>0.13</v>
      </c>
      <c r="I27" s="98"/>
      <c r="J27" s="68">
        <v>0.12</v>
      </c>
      <c r="K27" s="98"/>
      <c r="L27" s="68">
        <v>0.06</v>
      </c>
      <c r="M27" s="98"/>
      <c r="N27" s="68">
        <v>7.0000000000000007E-2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0.19</v>
      </c>
      <c r="E36" s="98"/>
      <c r="F36" s="98">
        <v>0.19</v>
      </c>
      <c r="G36" s="98"/>
      <c r="H36" s="68">
        <v>0.18</v>
      </c>
      <c r="I36" s="98"/>
      <c r="J36" s="68">
        <v>0.19</v>
      </c>
      <c r="K36" s="98"/>
      <c r="L36" s="68">
        <v>0.25</v>
      </c>
      <c r="M36" s="98"/>
      <c r="N36" s="68">
        <v>0.3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 t="s">
        <v>383</v>
      </c>
      <c r="I37" s="96"/>
      <c r="J37" s="68" t="s">
        <v>383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57" t="e">
        <f t="shared" ref="E38:Y40" si="6">D38/1000</f>
        <v>#VALUE!</v>
      </c>
      <c r="F38" s="96" t="s">
        <v>383</v>
      </c>
      <c r="G38" s="157" t="e">
        <f t="shared" si="6"/>
        <v>#VALUE!</v>
      </c>
      <c r="H38" s="68" t="s">
        <v>383</v>
      </c>
      <c r="I38" s="157" t="e">
        <f t="shared" si="6"/>
        <v>#VALUE!</v>
      </c>
      <c r="J38" s="68" t="s">
        <v>383</v>
      </c>
      <c r="K38" s="157" t="e">
        <f t="shared" si="6"/>
        <v>#VALUE!</v>
      </c>
      <c r="L38" s="68" t="s">
        <v>383</v>
      </c>
      <c r="M38" s="157" t="e">
        <f t="shared" si="6"/>
        <v>#VALUE!</v>
      </c>
      <c r="N38" s="68" t="s">
        <v>383</v>
      </c>
      <c r="O38" s="157" t="e">
        <f t="shared" si="6"/>
        <v>#VALUE!</v>
      </c>
      <c r="P38" s="68"/>
      <c r="Q38" s="157">
        <f t="shared" si="6"/>
        <v>0</v>
      </c>
      <c r="R38" s="68"/>
      <c r="S38" s="157">
        <f t="shared" si="6"/>
        <v>0</v>
      </c>
      <c r="T38" s="68"/>
      <c r="U38" s="157">
        <f t="shared" si="6"/>
        <v>0</v>
      </c>
      <c r="V38" s="68"/>
      <c r="W38" s="157">
        <f t="shared" si="6"/>
        <v>0</v>
      </c>
      <c r="X38" s="68"/>
      <c r="Y38" s="157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 t="s">
        <v>383</v>
      </c>
      <c r="I39" s="96"/>
      <c r="J39" s="68" t="s">
        <v>383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57" t="e">
        <f t="shared" si="6"/>
        <v>#VALUE!</v>
      </c>
      <c r="F40" s="96" t="s">
        <v>383</v>
      </c>
      <c r="G40" s="157" t="e">
        <f t="shared" si="6"/>
        <v>#VALUE!</v>
      </c>
      <c r="H40" s="68" t="s">
        <v>383</v>
      </c>
      <c r="I40" s="157" t="e">
        <f t="shared" si="6"/>
        <v>#VALUE!</v>
      </c>
      <c r="J40" s="68" t="s">
        <v>383</v>
      </c>
      <c r="K40" s="157" t="e">
        <f t="shared" si="6"/>
        <v>#VALUE!</v>
      </c>
      <c r="L40" s="68" t="s">
        <v>383</v>
      </c>
      <c r="M40" s="157" t="e">
        <f t="shared" si="6"/>
        <v>#VALUE!</v>
      </c>
      <c r="N40" s="68" t="s">
        <v>383</v>
      </c>
      <c r="O40" s="157" t="e">
        <f t="shared" si="6"/>
        <v>#VALUE!</v>
      </c>
      <c r="P40" s="68"/>
      <c r="Q40" s="157">
        <f t="shared" si="6"/>
        <v>0</v>
      </c>
      <c r="R40" s="68"/>
      <c r="S40" s="157">
        <f t="shared" si="6"/>
        <v>0</v>
      </c>
      <c r="T40" s="68"/>
      <c r="U40" s="157">
        <f t="shared" si="6"/>
        <v>0</v>
      </c>
      <c r="V40" s="68"/>
      <c r="W40" s="157">
        <f t="shared" si="6"/>
        <v>0</v>
      </c>
      <c r="X40" s="68"/>
      <c r="Y40" s="157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 t="s">
        <v>383</v>
      </c>
      <c r="I43" s="96"/>
      <c r="J43" s="68" t="s">
        <v>383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57" t="e">
        <f t="shared" ref="E44:Y45" si="7">D44/1000</f>
        <v>#VALUE!</v>
      </c>
      <c r="F44" s="96" t="s">
        <v>383</v>
      </c>
      <c r="G44" s="157" t="e">
        <f t="shared" si="7"/>
        <v>#VALUE!</v>
      </c>
      <c r="H44" s="68" t="s">
        <v>383</v>
      </c>
      <c r="I44" s="157" t="e">
        <f t="shared" si="7"/>
        <v>#VALUE!</v>
      </c>
      <c r="J44" s="68" t="s">
        <v>383</v>
      </c>
      <c r="K44" s="157" t="e">
        <f t="shared" si="7"/>
        <v>#VALUE!</v>
      </c>
      <c r="L44" s="68" t="s">
        <v>383</v>
      </c>
      <c r="M44" s="157" t="e">
        <f t="shared" si="7"/>
        <v>#VALUE!</v>
      </c>
      <c r="N44" s="68" t="s">
        <v>383</v>
      </c>
      <c r="O44" s="157" t="e">
        <f t="shared" si="7"/>
        <v>#VALUE!</v>
      </c>
      <c r="P44" s="68"/>
      <c r="Q44" s="157">
        <f t="shared" si="7"/>
        <v>0</v>
      </c>
      <c r="R44" s="68"/>
      <c r="S44" s="157">
        <f t="shared" si="7"/>
        <v>0</v>
      </c>
      <c r="T44" s="68"/>
      <c r="U44" s="157">
        <f t="shared" si="7"/>
        <v>0</v>
      </c>
      <c r="V44" s="68"/>
      <c r="W44" s="157">
        <f t="shared" si="7"/>
        <v>0</v>
      </c>
      <c r="X44" s="68"/>
      <c r="Y44" s="157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57" t="e">
        <f t="shared" si="7"/>
        <v>#VALUE!</v>
      </c>
      <c r="F45" s="96" t="s">
        <v>383</v>
      </c>
      <c r="G45" s="157" t="e">
        <f t="shared" si="7"/>
        <v>#VALUE!</v>
      </c>
      <c r="H45" s="68" t="s">
        <v>383</v>
      </c>
      <c r="I45" s="157" t="e">
        <f t="shared" si="7"/>
        <v>#VALUE!</v>
      </c>
      <c r="J45" s="68" t="s">
        <v>383</v>
      </c>
      <c r="K45" s="157" t="e">
        <f t="shared" si="7"/>
        <v>#VALUE!</v>
      </c>
      <c r="L45" s="68" t="s">
        <v>383</v>
      </c>
      <c r="M45" s="157" t="e">
        <f t="shared" si="7"/>
        <v>#VALUE!</v>
      </c>
      <c r="N45" s="68" t="s">
        <v>383</v>
      </c>
      <c r="O45" s="157" t="e">
        <f t="shared" si="7"/>
        <v>#VALUE!</v>
      </c>
      <c r="P45" s="68"/>
      <c r="Q45" s="157">
        <f t="shared" si="7"/>
        <v>0</v>
      </c>
      <c r="R45" s="68"/>
      <c r="S45" s="157">
        <f t="shared" si="7"/>
        <v>0</v>
      </c>
      <c r="T45" s="68"/>
      <c r="U45" s="157">
        <f t="shared" si="7"/>
        <v>0</v>
      </c>
      <c r="V45" s="68"/>
      <c r="W45" s="157">
        <f t="shared" si="7"/>
        <v>0</v>
      </c>
      <c r="X45" s="68"/>
      <c r="Y45" s="157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3.7</v>
      </c>
      <c r="E53" s="70"/>
      <c r="F53" s="70">
        <v>3.8</v>
      </c>
      <c r="G53" s="70"/>
      <c r="H53" s="68">
        <v>4.9000000000000004</v>
      </c>
      <c r="I53" s="70"/>
      <c r="J53" s="68">
        <v>5.0999999999999996</v>
      </c>
      <c r="K53" s="70"/>
      <c r="L53" s="68">
        <v>2.2000000000000002</v>
      </c>
      <c r="M53" s="70"/>
      <c r="N53" s="68">
        <v>2.5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3.0000000000000001E-3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0.2</v>
      </c>
      <c r="E61" s="70"/>
      <c r="F61" s="70">
        <v>0.3</v>
      </c>
      <c r="G61" s="70"/>
      <c r="H61" s="68">
        <v>0.4</v>
      </c>
      <c r="I61" s="70"/>
      <c r="J61" s="68">
        <v>0.4</v>
      </c>
      <c r="K61" s="70"/>
      <c r="L61" s="68">
        <v>0.6</v>
      </c>
      <c r="M61" s="70"/>
      <c r="N61" s="68">
        <v>0.5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7.2</v>
      </c>
      <c r="G62" s="70"/>
      <c r="H62" s="68">
        <v>7.6</v>
      </c>
      <c r="I62" s="70"/>
      <c r="J62" s="68">
        <v>7.7</v>
      </c>
      <c r="K62" s="70"/>
      <c r="L62" s="68">
        <v>6.8</v>
      </c>
      <c r="M62" s="70"/>
      <c r="N62" s="68">
        <v>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0.9</v>
      </c>
      <c r="M65" s="70"/>
      <c r="N65" s="68">
        <v>0.5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12"/>
      <c r="B68" s="212"/>
      <c r="C68" s="149"/>
      <c r="D68" s="149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0" t="s">
        <v>61</v>
      </c>
      <c r="C70" s="83" t="s">
        <v>78</v>
      </c>
      <c r="D70" s="121" t="s">
        <v>383</v>
      </c>
      <c r="E70" s="67" t="e">
        <f t="shared" ref="E70:E75" si="8">D70/1000</f>
        <v>#VALUE!</v>
      </c>
      <c r="F70" s="122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2" t="s">
        <v>383</v>
      </c>
      <c r="K70" s="67" t="e">
        <f t="shared" si="9"/>
        <v>#VALUE!</v>
      </c>
      <c r="L70" s="122" t="s">
        <v>383</v>
      </c>
      <c r="M70" s="67" t="e">
        <f t="shared" si="9"/>
        <v>#VALUE!</v>
      </c>
      <c r="N70" s="122" t="s">
        <v>383</v>
      </c>
      <c r="O70" s="67" t="e">
        <f t="shared" si="9"/>
        <v>#VALUE!</v>
      </c>
      <c r="P70" s="122"/>
      <c r="Q70" s="67">
        <f>P70/1000</f>
        <v>0</v>
      </c>
      <c r="R70" s="122"/>
      <c r="S70" s="67">
        <f t="shared" si="9"/>
        <v>0</v>
      </c>
      <c r="T70" s="122"/>
      <c r="U70" s="67">
        <f t="shared" si="9"/>
        <v>0</v>
      </c>
      <c r="V70" s="122"/>
      <c r="W70" s="67">
        <f t="shared" si="9"/>
        <v>0</v>
      </c>
      <c r="X70" s="122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3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3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3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3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3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4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4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3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3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3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3" t="s">
        <v>54</v>
      </c>
      <c r="C81" s="90" t="s">
        <v>78</v>
      </c>
      <c r="D81" s="69">
        <v>0.6</v>
      </c>
      <c r="E81" s="69"/>
      <c r="F81" s="70">
        <v>0.5</v>
      </c>
      <c r="G81" s="70"/>
      <c r="H81" s="68">
        <v>0.8</v>
      </c>
      <c r="I81" s="70"/>
      <c r="J81" s="70">
        <v>0.5</v>
      </c>
      <c r="K81" s="70"/>
      <c r="L81" s="70">
        <v>0.8</v>
      </c>
      <c r="M81" s="70"/>
      <c r="N81" s="70">
        <v>0.3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3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3" t="s">
        <v>65</v>
      </c>
      <c r="C83" s="90" t="s">
        <v>78</v>
      </c>
      <c r="D83" s="95" t="s">
        <v>383</v>
      </c>
      <c r="E83" s="157" t="e">
        <f>D83/1000</f>
        <v>#VALUE!</v>
      </c>
      <c r="F83" s="96" t="s">
        <v>383</v>
      </c>
      <c r="G83" s="157" t="e">
        <f>F83/1000</f>
        <v>#VALUE!</v>
      </c>
      <c r="H83" s="68" t="s">
        <v>383</v>
      </c>
      <c r="I83" s="157" t="e">
        <f>H83/1000</f>
        <v>#VALUE!</v>
      </c>
      <c r="J83" s="96" t="s">
        <v>383</v>
      </c>
      <c r="K83" s="157" t="e">
        <f>J83/1000</f>
        <v>#VALUE!</v>
      </c>
      <c r="L83" s="96" t="s">
        <v>383</v>
      </c>
      <c r="M83" s="157" t="e">
        <f>L83/1000</f>
        <v>#VALUE!</v>
      </c>
      <c r="N83" s="96" t="s">
        <v>383</v>
      </c>
      <c r="O83" s="157" t="e">
        <f>N83/1000</f>
        <v>#VALUE!</v>
      </c>
      <c r="P83" s="96"/>
      <c r="Q83" s="157">
        <f>P83/1000</f>
        <v>0</v>
      </c>
      <c r="R83" s="96"/>
      <c r="S83" s="157">
        <f>R83/1000</f>
        <v>0</v>
      </c>
      <c r="T83" s="96"/>
      <c r="U83" s="157">
        <f>T83/1000</f>
        <v>0</v>
      </c>
      <c r="V83" s="96"/>
      <c r="W83" s="157">
        <f>V83/1000</f>
        <v>0</v>
      </c>
      <c r="X83" s="96"/>
      <c r="Y83" s="157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3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3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3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3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3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3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3" t="s">
        <v>43</v>
      </c>
      <c r="C90" s="125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3" t="s">
        <v>103</v>
      </c>
      <c r="C91" s="103" t="s">
        <v>75</v>
      </c>
      <c r="D91" s="69">
        <v>7.2</v>
      </c>
      <c r="E91" s="69"/>
      <c r="F91" s="70">
        <v>7.2</v>
      </c>
      <c r="G91" s="70"/>
      <c r="H91" s="68">
        <v>7.6</v>
      </c>
      <c r="I91" s="70"/>
      <c r="J91" s="70">
        <v>7.7</v>
      </c>
      <c r="K91" s="70"/>
      <c r="L91" s="70">
        <v>6.8</v>
      </c>
      <c r="M91" s="70"/>
      <c r="N91" s="70">
        <v>7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3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6" t="s">
        <v>58</v>
      </c>
      <c r="C93" s="127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3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3" t="s">
        <v>68</v>
      </c>
      <c r="C95" s="90" t="s">
        <v>78</v>
      </c>
      <c r="D95" s="97" t="s">
        <v>383</v>
      </c>
      <c r="E95" s="157" t="e">
        <f>D95/1000</f>
        <v>#VALUE!</v>
      </c>
      <c r="F95" s="98" t="s">
        <v>383</v>
      </c>
      <c r="G95" s="157" t="e">
        <f>F95/1000</f>
        <v>#VALUE!</v>
      </c>
      <c r="H95" s="68" t="s">
        <v>383</v>
      </c>
      <c r="I95" s="157" t="e">
        <f>H95/1000</f>
        <v>#VALUE!</v>
      </c>
      <c r="J95" s="98" t="s">
        <v>383</v>
      </c>
      <c r="K95" s="157" t="e">
        <f>J95/1000</f>
        <v>#VALUE!</v>
      </c>
      <c r="L95" s="98" t="s">
        <v>383</v>
      </c>
      <c r="M95" s="157" t="e">
        <f>L95/1000</f>
        <v>#VALUE!</v>
      </c>
      <c r="N95" s="98" t="s">
        <v>383</v>
      </c>
      <c r="O95" s="157" t="e">
        <f>N95/1000</f>
        <v>#VALUE!</v>
      </c>
      <c r="P95" s="98"/>
      <c r="Q95" s="157">
        <f>P95/1000</f>
        <v>0</v>
      </c>
      <c r="R95" s="128"/>
      <c r="S95" s="157">
        <f>R95/1000</f>
        <v>0</v>
      </c>
      <c r="T95" s="129"/>
      <c r="U95" s="157">
        <f>T95/1000</f>
        <v>0</v>
      </c>
      <c r="V95" s="129"/>
      <c r="W95" s="157">
        <f>V95/1000</f>
        <v>0</v>
      </c>
      <c r="X95" s="129"/>
      <c r="Y95" s="157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59" t="s">
        <v>176</v>
      </c>
      <c r="C96" s="160"/>
      <c r="D96" s="132" t="s">
        <v>383</v>
      </c>
      <c r="E96" s="161" t="e">
        <f>D96/1000</f>
        <v>#VALUE!</v>
      </c>
      <c r="F96" s="133" t="s">
        <v>383</v>
      </c>
      <c r="G96" s="161" t="e">
        <f>F96/1000</f>
        <v>#VALUE!</v>
      </c>
      <c r="H96" s="110" t="s">
        <v>383</v>
      </c>
      <c r="I96" s="161" t="e">
        <f>H96/1000</f>
        <v>#VALUE!</v>
      </c>
      <c r="J96" s="133" t="s">
        <v>383</v>
      </c>
      <c r="K96" s="161" t="e">
        <f>J96/1000</f>
        <v>#VALUE!</v>
      </c>
      <c r="L96" s="133" t="s">
        <v>383</v>
      </c>
      <c r="M96" s="161" t="e">
        <f>L96/1000</f>
        <v>#VALUE!</v>
      </c>
      <c r="N96" s="133" t="s">
        <v>383</v>
      </c>
      <c r="O96" s="161" t="e">
        <f>N96/1000</f>
        <v>#VALUE!</v>
      </c>
      <c r="P96" s="133"/>
      <c r="Q96" s="133"/>
      <c r="R96" s="158"/>
      <c r="S96" s="68"/>
      <c r="T96" s="133"/>
      <c r="U96" s="68"/>
      <c r="V96" s="133"/>
      <c r="W96" s="68"/>
      <c r="X96" s="133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5" t="s">
        <v>335</v>
      </c>
      <c r="C98" s="136" t="s">
        <v>60</v>
      </c>
      <c r="D98" s="137" t="s">
        <v>383</v>
      </c>
      <c r="E98" s="137"/>
      <c r="F98" s="138" t="s">
        <v>383</v>
      </c>
      <c r="G98" s="138"/>
      <c r="H98" s="84" t="s">
        <v>383</v>
      </c>
      <c r="I98" s="138"/>
      <c r="J98" s="138" t="s">
        <v>383</v>
      </c>
      <c r="K98" s="138"/>
      <c r="L98" s="138" t="s">
        <v>383</v>
      </c>
      <c r="M98" s="138"/>
      <c r="N98" s="138" t="s">
        <v>383</v>
      </c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39" t="s">
        <v>336</v>
      </c>
      <c r="C99" s="140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1" t="s">
        <v>59</v>
      </c>
      <c r="C100" s="140" t="s">
        <v>60</v>
      </c>
      <c r="D100" s="69">
        <v>7</v>
      </c>
      <c r="E100" s="69"/>
      <c r="F100" s="70">
        <v>6.9</v>
      </c>
      <c r="G100" s="70"/>
      <c r="H100" s="68">
        <v>9.5</v>
      </c>
      <c r="I100" s="70"/>
      <c r="J100" s="70">
        <v>9.8000000000000007</v>
      </c>
      <c r="K100" s="70"/>
      <c r="L100" s="70">
        <v>5.0999999999999996</v>
      </c>
      <c r="M100" s="70"/>
      <c r="N100" s="70">
        <v>5.0999999999999996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39" t="s">
        <v>219</v>
      </c>
      <c r="C101" s="140"/>
      <c r="D101" s="69">
        <v>0.6</v>
      </c>
      <c r="E101" s="69"/>
      <c r="F101" s="70">
        <v>0.62</v>
      </c>
      <c r="G101" s="70"/>
      <c r="H101" s="68">
        <v>0.47</v>
      </c>
      <c r="I101" s="70"/>
      <c r="J101" s="70">
        <v>0.46</v>
      </c>
      <c r="K101" s="70"/>
      <c r="L101" s="70">
        <v>0.2</v>
      </c>
      <c r="M101" s="70"/>
      <c r="N101" s="70">
        <v>0.19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2" t="s">
        <v>99</v>
      </c>
      <c r="C102" s="125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3" t="s">
        <v>69</v>
      </c>
      <c r="C103" s="125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4" t="s">
        <v>70</v>
      </c>
      <c r="C104" s="125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5" t="s">
        <v>71</v>
      </c>
      <c r="C105" s="146" t="s">
        <v>60</v>
      </c>
      <c r="D105" s="147" t="s">
        <v>383</v>
      </c>
      <c r="E105" s="147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12"/>
      <c r="B132" s="212"/>
      <c r="C132" s="184"/>
      <c r="D132" s="184"/>
      <c r="E132" s="112"/>
      <c r="F132" s="148"/>
      <c r="G132" s="148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66">
        <v>45931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67">
        <v>45931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45932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45933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45934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45935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45936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45937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45938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45939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45940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45941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45942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45943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45944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45945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45946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45947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45948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45949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45950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45951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45952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45953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45954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45955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45956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45957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45958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45959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45960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  <row r="33" spans="2:8">
      <c r="B33">
        <v>45961</v>
      </c>
      <c r="C33" t="s">
        <v>383</v>
      </c>
      <c r="D33" t="s">
        <v>383</v>
      </c>
      <c r="E33" t="s">
        <v>383</v>
      </c>
      <c r="F33" t="s">
        <v>383</v>
      </c>
      <c r="G33" t="s">
        <v>383</v>
      </c>
      <c r="H33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5" t="s">
        <v>366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366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2021-12-28T08:21:38Z</cp:lastPrinted>
  <dcterms:created xsi:type="dcterms:W3CDTF">2020-11-06T01:25:08Z</dcterms:created>
  <dcterms:modified xsi:type="dcterms:W3CDTF">2025-11-26T06:00:43Z</dcterms:modified>
</cp:coreProperties>
</file>