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８月\"/>
    </mc:Choice>
  </mc:AlternateContent>
  <xr:revisionPtr revIDLastSave="0" documentId="13_ncr:1_{06427751-C6B9-464D-B8F7-FEE7E418C4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新時瀬" sheetId="14" state="hidden" r:id="rId4"/>
    <sheet name="cnt_小渡" sheetId="15" state="hidden" r:id="rId5"/>
    <sheet name="cnt_万町" sheetId="9" state="hidden" r:id="rId6"/>
    <sheet name="cnt_ぬくもり" sheetId="12" state="hidden" r:id="rId7"/>
    <sheet name="cnt_日下部" sheetId="16" state="hidden" r:id="rId8"/>
    <sheet name="cnt_旭高原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G9" i="5"/>
  <c r="G12" i="5" s="1"/>
  <c r="E9" i="5"/>
  <c r="E11" i="5" s="1"/>
  <c r="O9" i="5"/>
  <c r="M9" i="5"/>
  <c r="M11" i="5" s="1"/>
  <c r="K9" i="5"/>
  <c r="K12" i="5" s="1"/>
  <c r="I11" i="5"/>
  <c r="O12" i="5"/>
  <c r="O11" i="5"/>
  <c r="M12" i="5" l="1"/>
  <c r="G11" i="5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N11" i="5"/>
  <c r="L11" i="5"/>
  <c r="J11" i="5"/>
  <c r="H11" i="5"/>
  <c r="F11" i="5"/>
  <c r="D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G41" i="7"/>
  <c r="B3" i="7"/>
  <c r="AH6" i="7" l="1"/>
  <c r="AI6" i="7" s="1"/>
  <c r="Y95" i="5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<sst xmlns="http://schemas.openxmlformats.org/spreadsheetml/2006/main" count="2758" uniqueCount="412">
  <si>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</si>
  <si>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</si>
  <si>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</si>
  <si>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</si>
  <si>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</si>
  <si>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</si>
  <si>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</si>
  <si>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</si>
  <si>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</si>
  <si>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</si>
  <si>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</si>
  <si>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</si>
  <si>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</si>
  <si>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</si>
  <si>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</si>
  <si>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</si>
  <si>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</si>
  <si>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</si>
  <si>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</si>
  <si>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</si>
  <si>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</si>
  <si>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</si>
  <si>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</si>
  <si>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</si>
  <si>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</si>
  <si>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</si>
  <si>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</si>
  <si>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</si>
  <si>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</si>
  <si>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</si>
  <si>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</si>
  <si>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</si>
  <si>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</si>
  <si>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</si>
  <si>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</si>
  <si>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</si>
  <si>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</si>
  <si>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</si>
  <si>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</si>
  <si>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</si>
  <si>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</si>
  <si>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</si>
  <si>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</si>
  <si>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</si>
  <si>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</si>
  <si>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</si>
  <si>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</si>
  <si>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</si>
  <si>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</si>
  <si>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</si>
  <si>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</si>
  <si>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</si>
  <si>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</si>
  <si>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</si>
  <si>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</si>
  <si>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</si>
  <si>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</si>
  <si>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</si>
  <si>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</si>
  <si>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</si>
  <si>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</si>
  <si>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</si>
  <si>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</si>
  <si>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</si>
  <si>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</si>
  <si>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</si>
  <si>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</si>
  <si>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</si>
  <si>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</si>
  <si>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</si>
  <si>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</si>
  <si>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</si>
  <si>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</si>
  <si>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</si>
  <si>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</si>
  <si>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</si>
  <si>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</si>
  <si>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</si>
  <si>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</si>
  <si>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</si>
  <si>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</si>
  <si>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</si>
  <si>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</si>
  <si>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</si>
  <si>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</si>
  <si>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</si>
  <si>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</si>
  <si>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</si>
  <si>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</si>
  <si>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</si>
  <si>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</si>
  <si>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</si>
  <si>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</si>
  <si>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</si>
  <si>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</si>
  <si>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</si>
  <si>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</si>
  <si>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</si>
  <si>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</si>
  <si>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</si>
  <si>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</si>
  <si>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</si>
  <si>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</si>
  <si>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</si>
  <si>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</si>
  <si>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</si>
  <si>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</si>
  <si>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</si>
  <si>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</si>
  <si>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</si>
  <si>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</si>
  <si>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</si>
  <si>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</si>
  <si>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</si>
  <si>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</si>
  <si>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</si>
  <si>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</si>
  <si>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</si>
  <si>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</si>
  <si>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</si>
  <si>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</si>
  <si>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</si>
  <si>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</si>
  <si>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</si>
  <si>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</si>
  <si>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</si>
  <si>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</si>
  <si>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</si>
  <si>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</si>
  <si>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</si>
  <si>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</si>
  <si>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</si>
  <si>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</si>
  <si>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</si>
  <si>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</si>
  <si>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</si>
  <si>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</si>
  <si>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</si>
  <si>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</si>
  <si>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</si>
  <si>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</si>
  <si>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</si>
  <si>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</si>
  <si>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</si>
  <si>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</si>
  <si>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</si>
  <si>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</si>
  <si>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</si>
  <si>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</si>
  <si>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</si>
  <si>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</si>
  <si>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</si>
  <si>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</si>
  <si>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</si>
  <si>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</si>
  <si>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</si>
  <si>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</si>
  <si>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</si>
  <si>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</si>
  <si>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</si>
  <si>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</si>
  <si>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</si>
  <si>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</si>
  <si>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</si>
  <si>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</si>
  <si>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</si>
  <si>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</si>
  <si>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</si>
  <si>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</si>
  <si>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</si>
  <si>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</si>
  <si>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</si>
  <si>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</si>
  <si>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</si>
  <si>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</si>
  <si>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</si>
  <si>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</si>
  <si>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</si>
  <si>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</si>
  <si>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</si>
  <si>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</si>
  <si>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</si>
  <si>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</si>
  <si>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</si>
  <si>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</si>
  <si>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</si>
  <si>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</si>
  <si>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</si>
  <si>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</si>
  <si>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</si>
  <si>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</si>
  <si>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</si>
  <si>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</si>
  <si>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</si>
  <si>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</si>
  <si>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</si>
  <si>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</si>
  <si>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</si>
  <si>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</si>
  <si>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</si>
  <si>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</si>
  <si>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</si>
  <si>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</si>
  <si>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</si>
  <si>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</si>
  <si>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</si>
  <si>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</si>
  <si>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</si>
  <si>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</si>
  <si>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</si>
  <si>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</si>
  <si>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</si>
  <si>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</si>
  <si>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</si>
  <si>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</si>
  <si>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</si>
  <si>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</si>
  <si>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</si>
  <si>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</si>
  <si>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</si>
  <si>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</si>
  <si>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</si>
  <si>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</si>
  <si>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</si>
  <si>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</si>
  <si>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</si>
  <si>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</si>
  <si>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</si>
  <si>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</si>
  <si>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</si>
  <si>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</si>
  <si>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</si>
  <si>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</si>
  <si>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</si>
  <si>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</si>
  <si>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</si>
  <si>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</si>
  <si>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</si>
  <si>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</si>
  <si>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</si>
  <si>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</si>
  <si>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</si>
  <si>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</si>
  <si>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</si>
  <si>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</si>
  <si>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</si>
  <si>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</si>
  <si>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</si>
  <si>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</si>
  <si>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</si>
  <si>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</si>
  <si>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</si>
  <si>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</si>
  <si>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</si>
  <si>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</si>
  <si>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</si>
  <si>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</si>
  <si>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</si>
  <si>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</si>
  <si>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</si>
  <si>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</si>
  <si>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</si>
  <si>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</si>
  <si>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</si>
  <si>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</si>
  <si>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</si>
  <si>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</si>
  <si>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</si>
  <si>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</si>
  <si>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</si>
  <si>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</si>
  <si>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</si>
  <si>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</si>
  <si>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</si>
  <si>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</si>
  <si>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</si>
  <si>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</si>
  <si>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</si>
  <si>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</si>
  <si>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</si>
  <si>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</si>
  <si>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</si>
  <si>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</si>
  <si>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</si>
  <si>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</si>
  <si>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</si>
  <si>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</si>
  <si>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</si>
  <si>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</si>
  <si>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</si>
  <si>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</si>
  <si>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</si>
  <si>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</si>
  <si>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</si>
  <si>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</si>
  <si>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</si>
  <si>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</si>
  <si>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</si>
  <si>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</si>
  <si>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</si>
  <si>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</si>
  <si>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</si>
  <si>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</si>
  <si>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</si>
  <si>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</si>
  <si>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</si>
  <si>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</si>
  <si>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</si>
  <si>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</si>
  <si>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</si>
  <si>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</si>
  <si>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</si>
  <si>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</si>
  <si>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</si>
  <si>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</si>
  <si>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</si>
  <si>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</si>
  <si>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</si>
  <si>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</si>
  <si>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</si>
  <si>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</si>
  <si>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</si>
  <si>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</si>
  <si>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</si>
  <si>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</si>
  <si>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</si>
  <si>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</si>
  <si>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</si>
  <si>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</si>
  <si>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</si>
  <si>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</si>
  <si>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</si>
  <si>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</si>
  <si>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</si>
  <si>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</si>
  <si>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</si>
  <si>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</si>
  <si>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</si>
  <si>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</si>
  <si>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</si>
  <si>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</si>
  <si>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</si>
  <si>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</si>
  <si>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</si>
  <si>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</si>
  <si>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</si>
  <si>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</si>
  <si>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</si>
  <si>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</si>
  <si>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</si>
  <si>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</si>
  <si>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</si>
  <si>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</si>
  <si>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</si>
  <si>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</si>
  <si>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</si>
  <si>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</si>
  <si>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</si>
  <si>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</si>
  <si>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</si>
  <si>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</si>
  <si>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</si>
  <si>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</si>
  <si>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</si>
  <si>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</si>
  <si>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</si>
  <si>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</si>
  <si>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</si>
  <si>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</si>
  <si>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</si>
  <si>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</si>
  <si>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</si>
  <si>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</si>
  <si>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</si>
  <si>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</si>
  <si>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</si>
  <si>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</si>
  <si>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</si>
  <si>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</si>
  <si>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</si>
  <si>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</si>
  <si>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</si>
  <si>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</si>
  <si>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</si>
  <si>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晴/曇</t>
  </si>
  <si>
    <t>晴</t>
  </si>
  <si>
    <t>晴|曇</t>
  </si>
  <si>
    <t>晴|雨</t>
  </si>
  <si>
    <t>雨/晴</t>
  </si>
  <si>
    <t>曇|晴</t>
  </si>
  <si>
    <t>曇|雨</t>
  </si>
  <si>
    <t>曇</t>
  </si>
  <si>
    <t>2025/08/12</t>
  </si>
  <si>
    <t>09:54</t>
  </si>
  <si>
    <t>09:35</t>
  </si>
  <si>
    <t>10:13</t>
  </si>
  <si>
    <t>09:16</t>
  </si>
  <si>
    <t>10:49</t>
  </si>
  <si>
    <t>10:30</t>
  </si>
  <si>
    <t>0.0003未満</t>
  </si>
  <si>
    <t>0.001未満</t>
  </si>
  <si>
    <t>0.005未満</t>
  </si>
  <si>
    <t>0.004未満</t>
  </si>
  <si>
    <t>0.01未満</t>
  </si>
  <si>
    <t>0.002未満</t>
  </si>
  <si>
    <t>0.008未満</t>
  </si>
  <si>
    <t>0.03未満</t>
  </si>
  <si>
    <t>0.000001未満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</si>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</sst>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1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58" xfId="0" applyFont="1" applyFill="1" applyBorder="1" applyAlignment="1">
      <alignment wrapText="1"/>
    </xf>
    <xf numFmtId="0" fontId="8" fillId="9" borderId="59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5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8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49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0" xfId="0" applyNumberFormat="1" applyFont="1" applyBorder="1" applyAlignment="1">
      <alignment horizontal="left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 shrinkToFit="1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7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0" xfId="0" applyNumberFormat="1" applyFont="1" applyBorder="1">
      <alignment vertical="center"/>
    </xf>
    <xf numFmtId="182" fontId="25" fillId="0" borderId="50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0" fontId="22" fillId="0" borderId="56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2" fillId="7" borderId="60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2" fontId="18" fillId="0" borderId="39" xfId="0" applyNumberFormat="1" applyFont="1" applyBorder="1" applyAlignment="1">
      <alignment horizontal="center" vertical="center" shrinkToFit="1"/>
    </xf>
    <xf numFmtId="0" fontId="22" fillId="0" borderId="61" xfId="3" quotePrefix="1" applyFont="1" applyBorder="1" applyAlignment="1">
      <alignment vertical="center"/>
    </xf>
    <xf numFmtId="0" fontId="18" fillId="0" borderId="61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6" fontId="18" fillId="0" borderId="0" xfId="0" applyNumberFormat="1" applyFont="1" applyAlignment="1">
      <alignment horizontal="center" vertical="center" shrinkToFit="1"/>
    </xf>
    <xf numFmtId="188" fontId="25" fillId="0" borderId="50" xfId="0" applyNumberFormat="1" applyFont="1" applyBorder="1" applyAlignment="1">
      <alignment horizontal="right" vertical="center"/>
    </xf>
    <xf numFmtId="182" fontId="25" fillId="0" borderId="50" xfId="0" applyNumberFormat="1" applyFont="1" applyBorder="1" applyAlignment="1">
      <alignment horizontal="left" vertical="center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181" fontId="25" fillId="0" borderId="50" xfId="0" applyNumberFormat="1" applyFont="1" applyBorder="1" applyAlignment="1">
      <alignment horizontal="right" vertical="center"/>
    </xf>
    <xf numFmtId="0" fontId="21" fillId="0" borderId="53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2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2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2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E2" sqref="E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6384" width="9" style="31"/>
  </cols>
  <sheetData>
    <row r="2" spans="1:9" ht="10.8">
      <c r="A2" s="171">
        <v>45778</v>
      </c>
      <c r="B2" s="171"/>
      <c r="C2" s="172">
        <v>45870</v>
      </c>
      <c r="D2" s="172"/>
    </row>
    <row r="3" spans="1:9" ht="9.9" customHeight="1" thickBot="1"/>
    <row r="4" spans="1:9" ht="11.1" customHeight="1">
      <c r="A4" s="35"/>
      <c r="B4" s="36"/>
      <c r="C4" s="37" t="s">
        <v>87</v>
      </c>
      <c r="D4" s="173" t="s">
        <v>349</v>
      </c>
      <c r="E4" s="189" t="s">
        <v>352</v>
      </c>
      <c r="F4" s="187" t="s">
        <v>354</v>
      </c>
      <c r="G4" s="175" t="s">
        <v>358</v>
      </c>
      <c r="H4" s="185" t="s">
        <v>361</v>
      </c>
      <c r="I4" s="175" t="s">
        <v>364</v>
      </c>
    </row>
    <row r="5" spans="1:9" ht="11.1" customHeight="1">
      <c r="A5" s="38"/>
      <c r="B5" s="39"/>
      <c r="C5" s="40"/>
      <c r="D5" s="174"/>
      <c r="E5" s="190"/>
      <c r="F5" s="188"/>
      <c r="G5" s="176"/>
      <c r="H5" s="186"/>
      <c r="I5" s="176"/>
    </row>
    <row r="6" spans="1:9" ht="11.1" customHeight="1">
      <c r="A6" s="38"/>
      <c r="B6" s="41"/>
      <c r="C6" s="42" t="s">
        <v>88</v>
      </c>
      <c r="D6" s="181" t="s">
        <v>350</v>
      </c>
      <c r="E6" s="183" t="s">
        <v>382</v>
      </c>
      <c r="F6" s="179" t="s">
        <v>355</v>
      </c>
      <c r="G6" s="177" t="s">
        <v>359</v>
      </c>
      <c r="H6" s="179" t="s">
        <v>362</v>
      </c>
      <c r="I6" s="177" t="s">
        <v>365</v>
      </c>
    </row>
    <row r="7" spans="1:9" ht="11.1" customHeight="1" thickBot="1">
      <c r="A7" s="45" t="s">
        <v>85</v>
      </c>
      <c r="B7" s="46" t="s">
        <v>86</v>
      </c>
      <c r="C7" s="47"/>
      <c r="D7" s="182"/>
      <c r="E7" s="184"/>
      <c r="F7" s="180"/>
      <c r="G7" s="178"/>
      <c r="H7" s="180"/>
      <c r="I7" s="178"/>
    </row>
    <row r="8" spans="1: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</row>
    <row r="9" spans="1:9" ht="11.1" customHeight="1">
      <c r="A9" s="55">
        <v>1</v>
      </c>
      <c r="B9" s="56" t="s">
        <v>80</v>
      </c>
      <c r="C9" s="57" t="s">
        <v>75</v>
      </c>
      <c r="D9" s="150" t="s">
        <v>392</v>
      </c>
      <c r="E9" s="150" t="s">
        <v>392</v>
      </c>
      <c r="F9" s="150" t="s">
        <v>392</v>
      </c>
      <c r="G9" s="150" t="s">
        <v>392</v>
      </c>
      <c r="H9" s="150" t="s">
        <v>392</v>
      </c>
      <c r="I9" s="150" t="s">
        <v>392</v>
      </c>
    </row>
    <row r="10" spans="1:9" ht="11.1" customHeight="1">
      <c r="A10" s="63">
        <v>2</v>
      </c>
      <c r="B10" s="64" t="s">
        <v>81</v>
      </c>
      <c r="C10" s="65" t="s">
        <v>75</v>
      </c>
      <c r="D10" s="66" t="s">
        <v>393</v>
      </c>
      <c r="E10" s="68" t="s">
        <v>394</v>
      </c>
      <c r="F10" s="68" t="s">
        <v>395</v>
      </c>
      <c r="G10" s="68" t="s">
        <v>396</v>
      </c>
      <c r="H10" s="68" t="s">
        <v>397</v>
      </c>
      <c r="I10" s="68" t="s">
        <v>398</v>
      </c>
    </row>
    <row r="11" spans="1:9" ht="11.1" customHeight="1">
      <c r="A11" s="63">
        <v>3</v>
      </c>
      <c r="B11" s="64" t="s">
        <v>82</v>
      </c>
      <c r="C11" s="65" t="s">
        <v>75</v>
      </c>
      <c r="D11" s="66" t="s">
        <v>390</v>
      </c>
      <c r="E11" s="68" t="s">
        <v>390</v>
      </c>
      <c r="F11" s="68" t="s">
        <v>390</v>
      </c>
      <c r="G11" s="68" t="s">
        <v>390</v>
      </c>
      <c r="H11" s="68" t="s">
        <v>390</v>
      </c>
      <c r="I11" s="68" t="s">
        <v>390</v>
      </c>
    </row>
    <row r="12" spans="1:9" ht="11.1" customHeight="1">
      <c r="A12" s="63">
        <v>4</v>
      </c>
      <c r="B12" s="64" t="s">
        <v>83</v>
      </c>
      <c r="C12" s="65" t="s">
        <v>75</v>
      </c>
      <c r="D12" s="66" t="s">
        <v>391</v>
      </c>
      <c r="E12" s="68" t="s">
        <v>391</v>
      </c>
      <c r="F12" s="68" t="s">
        <v>391</v>
      </c>
      <c r="G12" s="68" t="s">
        <v>391</v>
      </c>
      <c r="H12" s="68" t="s">
        <v>391</v>
      </c>
      <c r="I12" s="68" t="s">
        <v>391</v>
      </c>
    </row>
    <row r="13" spans="1:9" ht="11.1" customHeight="1">
      <c r="A13" s="63">
        <v>5</v>
      </c>
      <c r="B13" s="64" t="s">
        <v>44</v>
      </c>
      <c r="C13" s="65" t="s">
        <v>84</v>
      </c>
      <c r="D13" s="69">
        <v>26.2</v>
      </c>
      <c r="E13" s="70">
        <v>26</v>
      </c>
      <c r="F13" s="70">
        <v>25.5</v>
      </c>
      <c r="G13" s="70">
        <v>25.5</v>
      </c>
      <c r="H13" s="70">
        <v>24.8</v>
      </c>
      <c r="I13" s="70">
        <v>24</v>
      </c>
    </row>
    <row r="14" spans="1:9" ht="11.1" customHeight="1" thickBot="1">
      <c r="A14" s="73">
        <v>6</v>
      </c>
      <c r="B14" s="74" t="s">
        <v>45</v>
      </c>
      <c r="C14" s="75" t="s">
        <v>84</v>
      </c>
      <c r="D14" s="76">
        <v>25.3</v>
      </c>
      <c r="E14" s="77">
        <v>29.1</v>
      </c>
      <c r="F14" s="77">
        <v>22.9</v>
      </c>
      <c r="G14" s="77">
        <v>29.8</v>
      </c>
      <c r="H14" s="77">
        <v>20.6</v>
      </c>
      <c r="I14" s="77">
        <v>24.7</v>
      </c>
    </row>
    <row r="15" spans="1: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</row>
    <row r="16" spans="1:9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</row>
    <row r="17" spans="1:9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</row>
    <row r="18" spans="1:9" ht="11.1" customHeight="1">
      <c r="A18" s="87">
        <v>3</v>
      </c>
      <c r="B18" s="64" t="s">
        <v>1</v>
      </c>
      <c r="C18" s="90" t="s">
        <v>78</v>
      </c>
      <c r="D18" s="92" t="s">
        <v>383</v>
      </c>
      <c r="E18" s="92" t="s">
        <v>383</v>
      </c>
      <c r="F18" s="92" t="s">
        <v>399</v>
      </c>
      <c r="G18" s="92" t="s">
        <v>399</v>
      </c>
      <c r="H18" s="92" t="s">
        <v>383</v>
      </c>
      <c r="I18" s="92" t="s">
        <v>383</v>
      </c>
    </row>
    <row r="19" spans="1:9" ht="11.1" customHeight="1">
      <c r="A19" s="87">
        <v>4</v>
      </c>
      <c r="B19" s="64" t="s">
        <v>2</v>
      </c>
      <c r="C19" s="90" t="s">
        <v>78</v>
      </c>
      <c r="D19" s="94" t="s">
        <v>383</v>
      </c>
      <c r="E19" s="94" t="s">
        <v>383</v>
      </c>
      <c r="F19" s="94" t="s">
        <v>383</v>
      </c>
      <c r="G19" s="94" t="s">
        <v>383</v>
      </c>
      <c r="H19" s="94" t="s">
        <v>383</v>
      </c>
      <c r="I19" s="94" t="s">
        <v>383</v>
      </c>
    </row>
    <row r="20" spans="1:9" ht="11.1" customHeight="1">
      <c r="A20" s="87">
        <v>5</v>
      </c>
      <c r="B20" s="64" t="s">
        <v>3</v>
      </c>
      <c r="C20" s="90" t="s">
        <v>78</v>
      </c>
      <c r="D20" s="96" t="s">
        <v>383</v>
      </c>
      <c r="E20" s="96" t="s">
        <v>383</v>
      </c>
      <c r="F20" s="96" t="s">
        <v>400</v>
      </c>
      <c r="G20" s="96" t="s">
        <v>400</v>
      </c>
      <c r="H20" s="96" t="s">
        <v>383</v>
      </c>
      <c r="I20" s="96" t="s">
        <v>383</v>
      </c>
    </row>
    <row r="21" spans="1:9" ht="11.1" customHeight="1">
      <c r="A21" s="87">
        <v>6</v>
      </c>
      <c r="B21" s="64" t="s">
        <v>4</v>
      </c>
      <c r="C21" s="90" t="s">
        <v>78</v>
      </c>
      <c r="D21" s="96" t="s">
        <v>383</v>
      </c>
      <c r="E21" s="96" t="s">
        <v>383</v>
      </c>
      <c r="F21" s="96" t="s">
        <v>400</v>
      </c>
      <c r="G21" s="96" t="s">
        <v>400</v>
      </c>
      <c r="H21" s="96" t="s">
        <v>383</v>
      </c>
      <c r="I21" s="96" t="s">
        <v>383</v>
      </c>
    </row>
    <row r="22" spans="1:9" ht="11.1" customHeight="1">
      <c r="A22" s="87">
        <v>7</v>
      </c>
      <c r="B22" s="64" t="s">
        <v>5</v>
      </c>
      <c r="C22" s="90" t="s">
        <v>78</v>
      </c>
      <c r="D22" s="96" t="s">
        <v>383</v>
      </c>
      <c r="E22" s="96" t="s">
        <v>383</v>
      </c>
      <c r="F22" s="96" t="s">
        <v>400</v>
      </c>
      <c r="G22" s="96" t="s">
        <v>400</v>
      </c>
      <c r="H22" s="96" t="s">
        <v>383</v>
      </c>
      <c r="I22" s="96" t="s">
        <v>383</v>
      </c>
    </row>
    <row r="23" spans="1:9" ht="11.1" customHeight="1">
      <c r="A23" s="87">
        <v>8</v>
      </c>
      <c r="B23" s="64" t="s">
        <v>6</v>
      </c>
      <c r="C23" s="90" t="s">
        <v>78</v>
      </c>
      <c r="D23" s="96" t="s">
        <v>383</v>
      </c>
      <c r="E23" s="96" t="s">
        <v>383</v>
      </c>
      <c r="F23" s="96" t="s">
        <v>401</v>
      </c>
      <c r="G23" s="96" t="s">
        <v>401</v>
      </c>
      <c r="H23" s="96" t="s">
        <v>383</v>
      </c>
      <c r="I23" s="96" t="s">
        <v>383</v>
      </c>
    </row>
    <row r="24" spans="1:9" ht="11.1" customHeight="1">
      <c r="A24" s="87">
        <v>9</v>
      </c>
      <c r="B24" s="64" t="s">
        <v>7</v>
      </c>
      <c r="C24" s="90" t="s">
        <v>78</v>
      </c>
      <c r="D24" s="96" t="s">
        <v>402</v>
      </c>
      <c r="E24" s="96" t="s">
        <v>402</v>
      </c>
      <c r="F24" s="96" t="s">
        <v>402</v>
      </c>
      <c r="G24" s="96" t="s">
        <v>402</v>
      </c>
      <c r="H24" s="96" t="s">
        <v>402</v>
      </c>
      <c r="I24" s="96" t="s">
        <v>402</v>
      </c>
    </row>
    <row r="25" spans="1:9" ht="11.1" customHeight="1">
      <c r="A25" s="87">
        <v>10</v>
      </c>
      <c r="B25" s="64" t="s">
        <v>8</v>
      </c>
      <c r="C25" s="90" t="s">
        <v>78</v>
      </c>
      <c r="D25" s="96" t="s">
        <v>383</v>
      </c>
      <c r="E25" s="96" t="s">
        <v>383</v>
      </c>
      <c r="F25" s="96" t="s">
        <v>383</v>
      </c>
      <c r="G25" s="96" t="s">
        <v>383</v>
      </c>
      <c r="H25" s="96" t="s">
        <v>383</v>
      </c>
      <c r="I25" s="96" t="s">
        <v>383</v>
      </c>
    </row>
    <row r="26" spans="1:9" ht="11.1" customHeight="1">
      <c r="A26" s="87">
        <v>11</v>
      </c>
      <c r="B26" s="64" t="s">
        <v>9</v>
      </c>
      <c r="C26" s="90" t="s">
        <v>78</v>
      </c>
      <c r="D26" s="98">
        <v>0.5</v>
      </c>
      <c r="E26" s="98">
        <v>0.55000000000000004</v>
      </c>
      <c r="F26" s="98">
        <v>0.46</v>
      </c>
      <c r="G26" s="98">
        <v>0.4</v>
      </c>
      <c r="H26" s="98">
        <v>0.2</v>
      </c>
      <c r="I26" s="98">
        <v>0.19</v>
      </c>
    </row>
    <row r="27" spans="1:9" ht="11.1" customHeight="1">
      <c r="A27" s="87">
        <v>12</v>
      </c>
      <c r="B27" s="64" t="s">
        <v>10</v>
      </c>
      <c r="C27" s="90" t="s">
        <v>78</v>
      </c>
      <c r="D27" s="98">
        <v>7.0000000000000007E-2</v>
      </c>
      <c r="E27" s="98">
        <v>0.08</v>
      </c>
      <c r="F27" s="98">
        <v>0.11</v>
      </c>
      <c r="G27" s="98">
        <v>0.13</v>
      </c>
      <c r="H27" s="98">
        <v>0.08</v>
      </c>
      <c r="I27" s="98">
        <v>7.0000000000000007E-2</v>
      </c>
    </row>
    <row r="28" spans="1:9" ht="11.1" customHeight="1">
      <c r="A28" s="87">
        <v>13</v>
      </c>
      <c r="B28" s="64" t="s">
        <v>11</v>
      </c>
      <c r="C28" s="90" t="s">
        <v>78</v>
      </c>
      <c r="D28" s="98" t="s">
        <v>383</v>
      </c>
      <c r="E28" s="98" t="s">
        <v>383</v>
      </c>
      <c r="F28" s="98" t="s">
        <v>403</v>
      </c>
      <c r="G28" s="98" t="s">
        <v>403</v>
      </c>
      <c r="H28" s="98" t="s">
        <v>383</v>
      </c>
      <c r="I28" s="98" t="s">
        <v>383</v>
      </c>
    </row>
    <row r="29" spans="1:9" ht="11.1" customHeight="1">
      <c r="A29" s="87">
        <v>14</v>
      </c>
      <c r="B29" s="64" t="s">
        <v>12</v>
      </c>
      <c r="C29" s="90" t="s">
        <v>78</v>
      </c>
      <c r="D29" s="92" t="s">
        <v>383</v>
      </c>
      <c r="E29" s="92" t="s">
        <v>383</v>
      </c>
      <c r="F29" s="92" t="s">
        <v>383</v>
      </c>
      <c r="G29" s="92" t="s">
        <v>383</v>
      </c>
      <c r="H29" s="92" t="s">
        <v>383</v>
      </c>
      <c r="I29" s="92" t="s">
        <v>383</v>
      </c>
    </row>
    <row r="30" spans="1:9" ht="11.1" customHeight="1">
      <c r="A30" s="87">
        <v>15</v>
      </c>
      <c r="B30" s="64" t="s">
        <v>100</v>
      </c>
      <c r="C30" s="90" t="s">
        <v>78</v>
      </c>
      <c r="D30" s="96" t="s">
        <v>383</v>
      </c>
      <c r="E30" s="96" t="s">
        <v>383</v>
      </c>
      <c r="F30" s="96" t="s">
        <v>383</v>
      </c>
      <c r="G30" s="96" t="s">
        <v>383</v>
      </c>
      <c r="H30" s="96" t="s">
        <v>383</v>
      </c>
      <c r="I30" s="96" t="s">
        <v>383</v>
      </c>
    </row>
    <row r="31" spans="1:9" ht="11.1" customHeight="1">
      <c r="A31" s="87">
        <v>16</v>
      </c>
      <c r="B31" s="64" t="s">
        <v>101</v>
      </c>
      <c r="C31" s="90" t="s">
        <v>78</v>
      </c>
      <c r="D31" s="96" t="s">
        <v>383</v>
      </c>
      <c r="E31" s="96" t="s">
        <v>383</v>
      </c>
      <c r="F31" s="96" t="s">
        <v>383</v>
      </c>
      <c r="G31" s="96" t="s">
        <v>383</v>
      </c>
      <c r="H31" s="96" t="s">
        <v>383</v>
      </c>
      <c r="I31" s="96" t="s">
        <v>383</v>
      </c>
    </row>
    <row r="32" spans="1:9" ht="11.1" customHeight="1">
      <c r="A32" s="87">
        <v>17</v>
      </c>
      <c r="B32" s="64" t="s">
        <v>13</v>
      </c>
      <c r="C32" s="90" t="s">
        <v>78</v>
      </c>
      <c r="D32" s="96" t="s">
        <v>383</v>
      </c>
      <c r="E32" s="96" t="s">
        <v>383</v>
      </c>
      <c r="F32" s="96" t="s">
        <v>383</v>
      </c>
      <c r="G32" s="96" t="s">
        <v>383</v>
      </c>
      <c r="H32" s="96" t="s">
        <v>383</v>
      </c>
      <c r="I32" s="96" t="s">
        <v>383</v>
      </c>
    </row>
    <row r="33" spans="1:9" ht="11.1" customHeight="1">
      <c r="A33" s="87">
        <v>18</v>
      </c>
      <c r="B33" s="64" t="s">
        <v>14</v>
      </c>
      <c r="C33" s="90" t="s">
        <v>78</v>
      </c>
      <c r="D33" s="96" t="s">
        <v>383</v>
      </c>
      <c r="E33" s="96" t="s">
        <v>383</v>
      </c>
      <c r="F33" s="96" t="s">
        <v>383</v>
      </c>
      <c r="G33" s="96" t="s">
        <v>383</v>
      </c>
      <c r="H33" s="96" t="s">
        <v>383</v>
      </c>
      <c r="I33" s="96" t="s">
        <v>383</v>
      </c>
    </row>
    <row r="34" spans="1:9" ht="11.1" customHeight="1">
      <c r="A34" s="87">
        <v>19</v>
      </c>
      <c r="B34" s="64" t="s">
        <v>15</v>
      </c>
      <c r="C34" s="90" t="s">
        <v>78</v>
      </c>
      <c r="D34" s="96" t="s">
        <v>383</v>
      </c>
      <c r="E34" s="96" t="s">
        <v>383</v>
      </c>
      <c r="F34" s="96" t="s">
        <v>383</v>
      </c>
      <c r="G34" s="96" t="s">
        <v>383</v>
      </c>
      <c r="H34" s="96" t="s">
        <v>383</v>
      </c>
      <c r="I34" s="96" t="s">
        <v>383</v>
      </c>
    </row>
    <row r="35" spans="1:9" ht="11.1" customHeight="1">
      <c r="A35" s="87">
        <v>20</v>
      </c>
      <c r="B35" s="64" t="s">
        <v>16</v>
      </c>
      <c r="C35" s="90" t="s">
        <v>78</v>
      </c>
      <c r="D35" s="96" t="s">
        <v>383</v>
      </c>
      <c r="E35" s="96" t="s">
        <v>383</v>
      </c>
      <c r="F35" s="96" t="s">
        <v>383</v>
      </c>
      <c r="G35" s="96" t="s">
        <v>383</v>
      </c>
      <c r="H35" s="96" t="s">
        <v>383</v>
      </c>
      <c r="I35" s="96" t="s">
        <v>383</v>
      </c>
    </row>
    <row r="36" spans="1:9" ht="11.1" customHeight="1">
      <c r="A36" s="87">
        <v>21</v>
      </c>
      <c r="B36" s="64" t="s">
        <v>17</v>
      </c>
      <c r="C36" s="90" t="s">
        <v>78</v>
      </c>
      <c r="D36" s="98">
        <v>0.18</v>
      </c>
      <c r="E36" s="98">
        <v>0.16</v>
      </c>
      <c r="F36" s="98">
        <v>0.26</v>
      </c>
      <c r="G36" s="98">
        <v>0.21</v>
      </c>
      <c r="H36" s="98">
        <v>0.16</v>
      </c>
      <c r="I36" s="98">
        <v>0.23</v>
      </c>
    </row>
    <row r="37" spans="1:9" ht="11.1" customHeight="1">
      <c r="A37" s="87">
        <v>22</v>
      </c>
      <c r="B37" s="64" t="s">
        <v>18</v>
      </c>
      <c r="C37" s="90" t="s">
        <v>78</v>
      </c>
      <c r="D37" s="96" t="s">
        <v>404</v>
      </c>
      <c r="E37" s="96" t="s">
        <v>404</v>
      </c>
      <c r="F37" s="96" t="s">
        <v>404</v>
      </c>
      <c r="G37" s="96" t="s">
        <v>404</v>
      </c>
      <c r="H37" s="96" t="s">
        <v>404</v>
      </c>
      <c r="I37" s="96" t="s">
        <v>404</v>
      </c>
    </row>
    <row r="38" spans="1:9" ht="11.1" customHeight="1">
      <c r="A38" s="87">
        <v>23</v>
      </c>
      <c r="B38" s="64" t="s">
        <v>19</v>
      </c>
      <c r="C38" s="90" t="s">
        <v>78</v>
      </c>
      <c r="D38" s="96" t="s">
        <v>383</v>
      </c>
      <c r="E38" s="96" t="s">
        <v>383</v>
      </c>
      <c r="F38" s="96" t="s">
        <v>383</v>
      </c>
      <c r="G38" s="96" t="s">
        <v>383</v>
      </c>
      <c r="H38" s="96" t="s">
        <v>383</v>
      </c>
      <c r="I38" s="96" t="s">
        <v>383</v>
      </c>
    </row>
    <row r="39" spans="1:9" ht="11.1" customHeight="1">
      <c r="A39" s="87">
        <v>24</v>
      </c>
      <c r="B39" s="64" t="s">
        <v>20</v>
      </c>
      <c r="C39" s="90" t="s">
        <v>78</v>
      </c>
      <c r="D39" s="96">
        <v>2E-3</v>
      </c>
      <c r="E39" s="96">
        <v>2E-3</v>
      </c>
      <c r="F39" s="96">
        <v>7.0000000000000001E-3</v>
      </c>
      <c r="G39" s="96">
        <v>2E-3</v>
      </c>
      <c r="H39" s="96">
        <v>5.0000000000000001E-3</v>
      </c>
      <c r="I39" s="96">
        <v>7.0000000000000001E-3</v>
      </c>
    </row>
    <row r="40" spans="1:9" ht="11.1" customHeight="1">
      <c r="A40" s="87">
        <v>25</v>
      </c>
      <c r="B40" s="64" t="s">
        <v>21</v>
      </c>
      <c r="C40" s="90" t="s">
        <v>78</v>
      </c>
      <c r="D40" s="96" t="s">
        <v>383</v>
      </c>
      <c r="E40" s="96" t="s">
        <v>383</v>
      </c>
      <c r="F40" s="96" t="s">
        <v>383</v>
      </c>
      <c r="G40" s="96" t="s">
        <v>383</v>
      </c>
      <c r="H40" s="96" t="s">
        <v>383</v>
      </c>
      <c r="I40" s="96" t="s">
        <v>383</v>
      </c>
    </row>
    <row r="41" spans="1:9" ht="11.1" customHeight="1">
      <c r="A41" s="87">
        <v>26</v>
      </c>
      <c r="B41" s="64" t="s">
        <v>22</v>
      </c>
      <c r="C41" s="90" t="s">
        <v>78</v>
      </c>
      <c r="D41" s="96" t="s">
        <v>383</v>
      </c>
      <c r="E41" s="96" t="s">
        <v>383</v>
      </c>
      <c r="F41" s="96" t="s">
        <v>383</v>
      </c>
      <c r="G41" s="96" t="s">
        <v>383</v>
      </c>
      <c r="H41" s="96" t="s">
        <v>383</v>
      </c>
      <c r="I41" s="96" t="s">
        <v>383</v>
      </c>
    </row>
    <row r="42" spans="1:9" ht="11.1" customHeight="1">
      <c r="A42" s="87">
        <v>27</v>
      </c>
      <c r="B42" s="64" t="s">
        <v>23</v>
      </c>
      <c r="C42" s="90" t="s">
        <v>78</v>
      </c>
      <c r="D42" s="96" t="s">
        <v>383</v>
      </c>
      <c r="E42" s="96" t="s">
        <v>383</v>
      </c>
      <c r="F42" s="96" t="s">
        <v>383</v>
      </c>
      <c r="G42" s="96" t="s">
        <v>383</v>
      </c>
      <c r="H42" s="96" t="s">
        <v>383</v>
      </c>
      <c r="I42" s="96" t="s">
        <v>383</v>
      </c>
    </row>
    <row r="43" spans="1:9" ht="11.1" customHeight="1">
      <c r="A43" s="87">
        <v>28</v>
      </c>
      <c r="B43" s="64" t="s">
        <v>24</v>
      </c>
      <c r="C43" s="90" t="s">
        <v>78</v>
      </c>
      <c r="D43" s="96" t="s">
        <v>404</v>
      </c>
      <c r="E43" s="96" t="s">
        <v>404</v>
      </c>
      <c r="F43" s="96">
        <v>8.9999999999999993E-3</v>
      </c>
      <c r="G43" s="96">
        <v>6.0000000000000001E-3</v>
      </c>
      <c r="H43" s="96">
        <v>7.0000000000000001E-3</v>
      </c>
      <c r="I43" s="96">
        <v>1.2E-2</v>
      </c>
    </row>
    <row r="44" spans="1:9" ht="11.1" customHeight="1">
      <c r="A44" s="87">
        <v>29</v>
      </c>
      <c r="B44" s="64" t="s">
        <v>25</v>
      </c>
      <c r="C44" s="90" t="s">
        <v>78</v>
      </c>
      <c r="D44" s="96" t="s">
        <v>383</v>
      </c>
      <c r="E44" s="96" t="s">
        <v>383</v>
      </c>
      <c r="F44" s="96" t="s">
        <v>383</v>
      </c>
      <c r="G44" s="96" t="s">
        <v>383</v>
      </c>
      <c r="H44" s="96" t="s">
        <v>383</v>
      </c>
      <c r="I44" s="96" t="s">
        <v>383</v>
      </c>
    </row>
    <row r="45" spans="1:9" ht="11.1" customHeight="1">
      <c r="A45" s="87">
        <v>30</v>
      </c>
      <c r="B45" s="64" t="s">
        <v>26</v>
      </c>
      <c r="C45" s="90" t="s">
        <v>78</v>
      </c>
      <c r="D45" s="96" t="s">
        <v>383</v>
      </c>
      <c r="E45" s="96" t="s">
        <v>383</v>
      </c>
      <c r="F45" s="96" t="s">
        <v>383</v>
      </c>
      <c r="G45" s="96" t="s">
        <v>383</v>
      </c>
      <c r="H45" s="96" t="s">
        <v>383</v>
      </c>
      <c r="I45" s="96" t="s">
        <v>383</v>
      </c>
    </row>
    <row r="46" spans="1:9" ht="11.1" customHeight="1">
      <c r="A46" s="87">
        <v>31</v>
      </c>
      <c r="B46" s="64" t="s">
        <v>27</v>
      </c>
      <c r="C46" s="90" t="s">
        <v>78</v>
      </c>
      <c r="D46" s="96" t="s">
        <v>405</v>
      </c>
      <c r="E46" s="96" t="s">
        <v>405</v>
      </c>
      <c r="F46" s="96" t="s">
        <v>405</v>
      </c>
      <c r="G46" s="96" t="s">
        <v>405</v>
      </c>
      <c r="H46" s="96" t="s">
        <v>405</v>
      </c>
      <c r="I46" s="96" t="s">
        <v>405</v>
      </c>
    </row>
    <row r="47" spans="1:9" ht="11.1" customHeight="1">
      <c r="A47" s="87">
        <v>32</v>
      </c>
      <c r="B47" s="64" t="s">
        <v>28</v>
      </c>
      <c r="C47" s="90" t="s">
        <v>78</v>
      </c>
      <c r="D47" s="96" t="s">
        <v>383</v>
      </c>
      <c r="E47" s="96" t="s">
        <v>383</v>
      </c>
      <c r="F47" s="96" t="s">
        <v>404</v>
      </c>
      <c r="G47" s="96" t="s">
        <v>404</v>
      </c>
      <c r="H47" s="96" t="s">
        <v>383</v>
      </c>
      <c r="I47" s="96" t="s">
        <v>383</v>
      </c>
    </row>
    <row r="48" spans="1:9" ht="11.1" customHeight="1">
      <c r="A48" s="87">
        <v>33</v>
      </c>
      <c r="B48" s="64" t="s">
        <v>29</v>
      </c>
      <c r="C48" s="90" t="s">
        <v>78</v>
      </c>
      <c r="D48" s="98" t="s">
        <v>383</v>
      </c>
      <c r="E48" s="98" t="s">
        <v>383</v>
      </c>
      <c r="F48" s="98">
        <v>0.06</v>
      </c>
      <c r="G48" s="98">
        <v>0.06</v>
      </c>
      <c r="H48" s="98" t="s">
        <v>383</v>
      </c>
      <c r="I48" s="98" t="s">
        <v>383</v>
      </c>
    </row>
    <row r="49" spans="1:9" ht="11.1" customHeight="1">
      <c r="A49" s="87">
        <v>34</v>
      </c>
      <c r="B49" s="64" t="s">
        <v>30</v>
      </c>
      <c r="C49" s="90" t="s">
        <v>78</v>
      </c>
      <c r="D49" s="98" t="s">
        <v>383</v>
      </c>
      <c r="E49" s="98" t="s">
        <v>383</v>
      </c>
      <c r="F49" s="98" t="s">
        <v>406</v>
      </c>
      <c r="G49" s="98" t="s">
        <v>406</v>
      </c>
      <c r="H49" s="98" t="s">
        <v>383</v>
      </c>
      <c r="I49" s="98" t="s">
        <v>383</v>
      </c>
    </row>
    <row r="50" spans="1:9" ht="11.1" customHeight="1">
      <c r="A50" s="87">
        <v>35</v>
      </c>
      <c r="B50" s="64" t="s">
        <v>31</v>
      </c>
      <c r="C50" s="90" t="s">
        <v>78</v>
      </c>
      <c r="D50" s="96" t="s">
        <v>383</v>
      </c>
      <c r="E50" s="96" t="s">
        <v>383</v>
      </c>
      <c r="F50" s="96" t="s">
        <v>404</v>
      </c>
      <c r="G50" s="96" t="s">
        <v>404</v>
      </c>
      <c r="H50" s="96" t="s">
        <v>383</v>
      </c>
      <c r="I50" s="96" t="s">
        <v>383</v>
      </c>
    </row>
    <row r="51" spans="1:9" ht="11.1" customHeight="1">
      <c r="A51" s="87">
        <v>36</v>
      </c>
      <c r="B51" s="64" t="s">
        <v>32</v>
      </c>
      <c r="C51" s="90" t="s">
        <v>78</v>
      </c>
      <c r="D51" s="70" t="s">
        <v>383</v>
      </c>
      <c r="E51" s="70" t="s">
        <v>383</v>
      </c>
      <c r="F51" s="70" t="s">
        <v>383</v>
      </c>
      <c r="G51" s="70" t="s">
        <v>383</v>
      </c>
      <c r="H51" s="70" t="s">
        <v>383</v>
      </c>
      <c r="I51" s="70" t="s">
        <v>383</v>
      </c>
    </row>
    <row r="52" spans="1:9" ht="11.1" customHeight="1">
      <c r="A52" s="87">
        <v>37</v>
      </c>
      <c r="B52" s="64" t="s">
        <v>34</v>
      </c>
      <c r="C52" s="90" t="s">
        <v>78</v>
      </c>
      <c r="D52" s="96" t="s">
        <v>383</v>
      </c>
      <c r="E52" s="96" t="s">
        <v>383</v>
      </c>
      <c r="F52" s="96" t="s">
        <v>400</v>
      </c>
      <c r="G52" s="96" t="s">
        <v>400</v>
      </c>
      <c r="H52" s="96" t="s">
        <v>383</v>
      </c>
      <c r="I52" s="96" t="s">
        <v>383</v>
      </c>
    </row>
    <row r="53" spans="1:9" ht="11.1" customHeight="1">
      <c r="A53" s="87">
        <v>38</v>
      </c>
      <c r="B53" s="64" t="s">
        <v>35</v>
      </c>
      <c r="C53" s="90" t="s">
        <v>78</v>
      </c>
      <c r="D53" s="70">
        <v>3.3</v>
      </c>
      <c r="E53" s="70">
        <v>3.6</v>
      </c>
      <c r="F53" s="70">
        <v>4.9000000000000004</v>
      </c>
      <c r="G53" s="70">
        <v>4.9000000000000004</v>
      </c>
      <c r="H53" s="70">
        <v>2</v>
      </c>
      <c r="I53" s="70">
        <v>2.4</v>
      </c>
    </row>
    <row r="54" spans="1:9" ht="11.1" customHeight="1">
      <c r="A54" s="87">
        <v>39</v>
      </c>
      <c r="B54" s="64" t="s">
        <v>36</v>
      </c>
      <c r="C54" s="90" t="s">
        <v>78</v>
      </c>
      <c r="D54" s="70" t="s">
        <v>383</v>
      </c>
      <c r="E54" s="70" t="s">
        <v>383</v>
      </c>
      <c r="F54" s="70" t="s">
        <v>383</v>
      </c>
      <c r="G54" s="70" t="s">
        <v>383</v>
      </c>
      <c r="H54" s="70" t="s">
        <v>383</v>
      </c>
      <c r="I54" s="70" t="s">
        <v>383</v>
      </c>
    </row>
    <row r="55" spans="1:9" ht="11.1" customHeight="1">
      <c r="A55" s="87">
        <v>40</v>
      </c>
      <c r="B55" s="64" t="s">
        <v>48</v>
      </c>
      <c r="C55" s="90" t="s">
        <v>78</v>
      </c>
      <c r="D55" s="68" t="s">
        <v>383</v>
      </c>
      <c r="E55" s="68" t="s">
        <v>383</v>
      </c>
      <c r="F55" s="68" t="s">
        <v>383</v>
      </c>
      <c r="G55" s="68" t="s">
        <v>383</v>
      </c>
      <c r="H55" s="68" t="s">
        <v>383</v>
      </c>
      <c r="I55" s="68" t="s">
        <v>383</v>
      </c>
    </row>
    <row r="56" spans="1:9" ht="11.1" customHeight="1">
      <c r="A56" s="87">
        <v>41</v>
      </c>
      <c r="B56" s="64" t="s">
        <v>37</v>
      </c>
      <c r="C56" s="90" t="s">
        <v>78</v>
      </c>
      <c r="D56" s="98" t="s">
        <v>383</v>
      </c>
      <c r="E56" s="98" t="s">
        <v>383</v>
      </c>
      <c r="F56" s="98" t="s">
        <v>383</v>
      </c>
      <c r="G56" s="98" t="s">
        <v>383</v>
      </c>
      <c r="H56" s="98" t="s">
        <v>383</v>
      </c>
      <c r="I56" s="98" t="s">
        <v>383</v>
      </c>
    </row>
    <row r="57" spans="1:9" ht="11.1" customHeight="1">
      <c r="A57" s="87">
        <v>42</v>
      </c>
      <c r="B57" s="64" t="s">
        <v>38</v>
      </c>
      <c r="C57" s="90" t="s">
        <v>78</v>
      </c>
      <c r="D57" s="102" t="s">
        <v>407</v>
      </c>
      <c r="E57" s="102" t="s">
        <v>407</v>
      </c>
      <c r="F57" s="102" t="s">
        <v>407</v>
      </c>
      <c r="G57" s="102" t="s">
        <v>407</v>
      </c>
      <c r="H57" s="102" t="s">
        <v>407</v>
      </c>
      <c r="I57" s="102" t="s">
        <v>407</v>
      </c>
    </row>
    <row r="58" spans="1:9" ht="11.1" customHeight="1">
      <c r="A58" s="87">
        <v>43</v>
      </c>
      <c r="B58" s="64" t="s">
        <v>102</v>
      </c>
      <c r="C58" s="90" t="s">
        <v>78</v>
      </c>
      <c r="D58" s="102" t="s">
        <v>407</v>
      </c>
      <c r="E58" s="102" t="s">
        <v>407</v>
      </c>
      <c r="F58" s="102" t="s">
        <v>407</v>
      </c>
      <c r="G58" s="102" t="s">
        <v>407</v>
      </c>
      <c r="H58" s="102" t="s">
        <v>407</v>
      </c>
      <c r="I58" s="102" t="s">
        <v>407</v>
      </c>
    </row>
    <row r="59" spans="1:9" ht="11.1" customHeight="1">
      <c r="A59" s="87">
        <v>44</v>
      </c>
      <c r="B59" s="64" t="s">
        <v>39</v>
      </c>
      <c r="C59" s="90" t="s">
        <v>78</v>
      </c>
      <c r="D59" s="96" t="s">
        <v>383</v>
      </c>
      <c r="E59" s="96" t="s">
        <v>383</v>
      </c>
      <c r="F59" s="96" t="s">
        <v>383</v>
      </c>
      <c r="G59" s="96" t="s">
        <v>383</v>
      </c>
      <c r="H59" s="96" t="s">
        <v>383</v>
      </c>
      <c r="I59" s="96" t="s">
        <v>383</v>
      </c>
    </row>
    <row r="60" spans="1:9" ht="11.1" customHeight="1">
      <c r="A60" s="87">
        <v>45</v>
      </c>
      <c r="B60" s="64" t="s">
        <v>40</v>
      </c>
      <c r="C60" s="90" t="s">
        <v>78</v>
      </c>
      <c r="D60" s="92" t="s">
        <v>383</v>
      </c>
      <c r="E60" s="92" t="s">
        <v>383</v>
      </c>
      <c r="F60" s="92" t="s">
        <v>383</v>
      </c>
      <c r="G60" s="92" t="s">
        <v>383</v>
      </c>
      <c r="H60" s="92" t="s">
        <v>383</v>
      </c>
      <c r="I60" s="92" t="s">
        <v>383</v>
      </c>
    </row>
    <row r="61" spans="1:9" ht="10.5" customHeight="1">
      <c r="A61" s="87">
        <v>46</v>
      </c>
      <c r="B61" s="64" t="s">
        <v>348</v>
      </c>
      <c r="C61" s="90" t="s">
        <v>78</v>
      </c>
      <c r="D61" s="70">
        <v>0.4</v>
      </c>
      <c r="E61" s="70">
        <v>0.3</v>
      </c>
      <c r="F61" s="70">
        <v>1.2</v>
      </c>
      <c r="G61" s="70">
        <v>0.4</v>
      </c>
      <c r="H61" s="70">
        <v>0.6</v>
      </c>
      <c r="I61" s="70">
        <v>0.6</v>
      </c>
    </row>
    <row r="62" spans="1:9" ht="11.1" customHeight="1">
      <c r="A62" s="87">
        <v>47</v>
      </c>
      <c r="B62" s="64" t="s">
        <v>72</v>
      </c>
      <c r="C62" s="103" t="s">
        <v>75</v>
      </c>
      <c r="D62" s="70">
        <v>7.3</v>
      </c>
      <c r="E62" s="70">
        <v>7.4</v>
      </c>
      <c r="F62" s="70">
        <v>7.5</v>
      </c>
      <c r="G62" s="70">
        <v>8</v>
      </c>
      <c r="H62" s="70">
        <v>6.8</v>
      </c>
      <c r="I62" s="70">
        <v>7.1</v>
      </c>
    </row>
    <row r="63" spans="1:9" ht="11.1" customHeight="1">
      <c r="A63" s="87">
        <v>48</v>
      </c>
      <c r="B63" s="64" t="s">
        <v>33</v>
      </c>
      <c r="C63" s="103" t="s">
        <v>75</v>
      </c>
      <c r="D63" s="68" t="s">
        <v>408</v>
      </c>
      <c r="E63" s="68" t="s">
        <v>408</v>
      </c>
      <c r="F63" s="68" t="s">
        <v>408</v>
      </c>
      <c r="G63" s="68" t="s">
        <v>408</v>
      </c>
      <c r="H63" s="68" t="s">
        <v>408</v>
      </c>
      <c r="I63" s="68" t="s">
        <v>408</v>
      </c>
    </row>
    <row r="64" spans="1:9" ht="11.1" customHeight="1">
      <c r="A64" s="87">
        <v>49</v>
      </c>
      <c r="B64" s="64" t="s">
        <v>41</v>
      </c>
      <c r="C64" s="103" t="s">
        <v>75</v>
      </c>
      <c r="D64" s="68" t="s">
        <v>408</v>
      </c>
      <c r="E64" s="68" t="s">
        <v>408</v>
      </c>
      <c r="F64" s="68" t="s">
        <v>408</v>
      </c>
      <c r="G64" s="68" t="s">
        <v>408</v>
      </c>
      <c r="H64" s="68" t="s">
        <v>408</v>
      </c>
      <c r="I64" s="68" t="s">
        <v>408</v>
      </c>
    </row>
    <row r="65" spans="1:9" ht="11.1" customHeight="1">
      <c r="A65" s="87">
        <v>50</v>
      </c>
      <c r="B65" s="64" t="s">
        <v>42</v>
      </c>
      <c r="C65" s="90" t="s">
        <v>79</v>
      </c>
      <c r="D65" s="70" t="s">
        <v>409</v>
      </c>
      <c r="E65" s="70" t="s">
        <v>409</v>
      </c>
      <c r="F65" s="70">
        <v>0.7</v>
      </c>
      <c r="G65" s="70" t="s">
        <v>409</v>
      </c>
      <c r="H65" s="70">
        <v>0.9</v>
      </c>
      <c r="I65" s="70" t="s">
        <v>409</v>
      </c>
    </row>
    <row r="66" spans="1:9" ht="11.1" customHeight="1" thickBot="1">
      <c r="A66" s="105">
        <v>51</v>
      </c>
      <c r="B66" s="106" t="s">
        <v>43</v>
      </c>
      <c r="C66" s="107" t="s">
        <v>79</v>
      </c>
      <c r="D66" s="109" t="s">
        <v>410</v>
      </c>
      <c r="E66" s="109" t="s">
        <v>410</v>
      </c>
      <c r="F66" s="109" t="s">
        <v>410</v>
      </c>
      <c r="G66" s="109" t="s">
        <v>410</v>
      </c>
      <c r="H66" s="109" t="s">
        <v>410</v>
      </c>
      <c r="I66" s="109" t="s">
        <v>410</v>
      </c>
    </row>
    <row r="67" spans="1:9" ht="11.1" customHeight="1" thickBot="1">
      <c r="B67" s="111"/>
      <c r="C67" s="33"/>
      <c r="D67" s="168"/>
      <c r="E67" s="168"/>
      <c r="F67" s="168"/>
      <c r="G67" s="168"/>
      <c r="H67" s="168"/>
      <c r="I67" s="168"/>
    </row>
    <row r="68" spans="1:9" ht="11.1" customHeight="1" thickTop="1">
      <c r="A68" s="169">
        <v>45778</v>
      </c>
      <c r="B68" s="169"/>
      <c r="C68" s="170">
        <v>45870</v>
      </c>
      <c r="D68" s="170"/>
      <c r="E68" s="113"/>
      <c r="F68" s="113"/>
      <c r="G68" s="113"/>
      <c r="H68" s="113"/>
      <c r="I68" s="113"/>
    </row>
    <row r="69" spans="1: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</row>
    <row r="70" spans="1:9" ht="11.1" customHeight="1">
      <c r="A70" s="82">
        <v>1</v>
      </c>
      <c r="B70" s="120" t="s">
        <v>61</v>
      </c>
      <c r="C70" s="83" t="s">
        <v>78</v>
      </c>
      <c r="D70" s="96" t="s">
        <v>383</v>
      </c>
      <c r="E70" s="96" t="s">
        <v>383</v>
      </c>
      <c r="F70" s="96" t="s">
        <v>400</v>
      </c>
      <c r="G70" s="96" t="s">
        <v>400</v>
      </c>
      <c r="H70" s="96" t="s">
        <v>383</v>
      </c>
      <c r="I70" s="96" t="s">
        <v>383</v>
      </c>
    </row>
    <row r="71" spans="1:9" ht="11.1" customHeight="1">
      <c r="A71" s="87">
        <v>2</v>
      </c>
      <c r="B71" s="123" t="s">
        <v>62</v>
      </c>
      <c r="C71" s="90" t="s">
        <v>78</v>
      </c>
      <c r="D71" s="92" t="s">
        <v>383</v>
      </c>
      <c r="E71" s="92" t="s">
        <v>383</v>
      </c>
      <c r="F71" s="92" t="s">
        <v>411</v>
      </c>
      <c r="G71" s="92" t="s">
        <v>411</v>
      </c>
      <c r="H71" s="92" t="s">
        <v>383</v>
      </c>
      <c r="I71" s="92" t="s">
        <v>383</v>
      </c>
    </row>
    <row r="72" spans="1:9" ht="11.1" customHeight="1">
      <c r="A72" s="87">
        <v>3</v>
      </c>
      <c r="B72" s="123" t="s">
        <v>63</v>
      </c>
      <c r="C72" s="90" t="s">
        <v>78</v>
      </c>
      <c r="D72" s="96" t="s">
        <v>383</v>
      </c>
      <c r="E72" s="96" t="s">
        <v>383</v>
      </c>
      <c r="F72" s="96" t="s">
        <v>400</v>
      </c>
      <c r="G72" s="96" t="s">
        <v>400</v>
      </c>
      <c r="H72" s="96" t="s">
        <v>383</v>
      </c>
      <c r="I72" s="96" t="s">
        <v>383</v>
      </c>
    </row>
    <row r="73" spans="1:9" ht="11.1" customHeight="1">
      <c r="A73" s="87">
        <v>4</v>
      </c>
      <c r="B73" s="123" t="s">
        <v>97</v>
      </c>
      <c r="C73" s="90" t="s">
        <v>78</v>
      </c>
      <c r="D73" s="92" t="s">
        <v>383</v>
      </c>
      <c r="E73" s="92" t="s">
        <v>383</v>
      </c>
      <c r="F73" s="92" t="s">
        <v>383</v>
      </c>
      <c r="G73" s="92" t="s">
        <v>383</v>
      </c>
      <c r="H73" s="92" t="s">
        <v>383</v>
      </c>
      <c r="I73" s="92" t="s">
        <v>383</v>
      </c>
    </row>
    <row r="74" spans="1:9" ht="11.1" customHeight="1">
      <c r="A74" s="87">
        <v>5</v>
      </c>
      <c r="B74" s="123" t="s">
        <v>49</v>
      </c>
      <c r="C74" s="90" t="s">
        <v>78</v>
      </c>
      <c r="D74" s="96" t="s">
        <v>383</v>
      </c>
      <c r="E74" s="96" t="s">
        <v>383</v>
      </c>
      <c r="F74" s="96" t="s">
        <v>383</v>
      </c>
      <c r="G74" s="96" t="s">
        <v>383</v>
      </c>
      <c r="H74" s="96" t="s">
        <v>383</v>
      </c>
      <c r="I74" s="96" t="s">
        <v>383</v>
      </c>
    </row>
    <row r="75" spans="1:9" ht="11.1" customHeight="1">
      <c r="A75" s="87">
        <v>6</v>
      </c>
      <c r="B75" s="123" t="s">
        <v>96</v>
      </c>
      <c r="C75" s="90" t="s">
        <v>78</v>
      </c>
      <c r="D75" s="96" t="s">
        <v>383</v>
      </c>
      <c r="E75" s="96" t="s">
        <v>383</v>
      </c>
      <c r="F75" s="96" t="s">
        <v>383</v>
      </c>
      <c r="G75" s="96" t="s">
        <v>383</v>
      </c>
      <c r="H75" s="96" t="s">
        <v>383</v>
      </c>
      <c r="I75" s="96" t="s">
        <v>383</v>
      </c>
    </row>
    <row r="76" spans="1:9" ht="11.1" customHeight="1">
      <c r="A76" s="87">
        <v>7</v>
      </c>
      <c r="B76" s="123" t="s">
        <v>50</v>
      </c>
      <c r="C76" s="90" t="s">
        <v>78</v>
      </c>
      <c r="D76" s="68"/>
      <c r="E76" s="68"/>
      <c r="F76" s="68"/>
      <c r="G76" s="68"/>
      <c r="H76" s="68"/>
      <c r="I76" s="68"/>
    </row>
    <row r="77" spans="1:9" ht="11.1" customHeight="1">
      <c r="A77" s="87">
        <v>8</v>
      </c>
      <c r="B77" s="123" t="s">
        <v>51</v>
      </c>
      <c r="C77" s="90" t="s">
        <v>78</v>
      </c>
      <c r="D77" s="68"/>
      <c r="E77" s="68"/>
      <c r="F77" s="68"/>
      <c r="G77" s="68"/>
      <c r="H77" s="68"/>
      <c r="I77" s="68"/>
    </row>
    <row r="78" spans="1:9" ht="11.1" customHeight="1">
      <c r="A78" s="87">
        <v>9</v>
      </c>
      <c r="B78" s="123" t="s">
        <v>52</v>
      </c>
      <c r="C78" s="90" t="s">
        <v>78</v>
      </c>
      <c r="D78" s="96" t="s">
        <v>400</v>
      </c>
      <c r="E78" s="96" t="s">
        <v>400</v>
      </c>
      <c r="F78" s="96">
        <v>2E-3</v>
      </c>
      <c r="G78" s="96" t="s">
        <v>400</v>
      </c>
      <c r="H78" s="96" t="s">
        <v>400</v>
      </c>
      <c r="I78" s="96">
        <v>1E-3</v>
      </c>
    </row>
    <row r="79" spans="1:9" ht="11.1" customHeight="1">
      <c r="A79" s="87">
        <v>10</v>
      </c>
      <c r="B79" s="123" t="s">
        <v>53</v>
      </c>
      <c r="C79" s="90" t="s">
        <v>78</v>
      </c>
      <c r="D79" s="96" t="s">
        <v>404</v>
      </c>
      <c r="E79" s="96" t="s">
        <v>404</v>
      </c>
      <c r="F79" s="96">
        <v>3.0000000000000001E-3</v>
      </c>
      <c r="G79" s="96">
        <v>4.0000000000000001E-3</v>
      </c>
      <c r="H79" s="96">
        <v>2E-3</v>
      </c>
      <c r="I79" s="96">
        <v>8.9999999999999993E-3</v>
      </c>
    </row>
    <row r="80" spans="1:9" ht="11.1" customHeight="1">
      <c r="A80" s="87">
        <v>11</v>
      </c>
      <c r="B80" s="123" t="s">
        <v>94</v>
      </c>
      <c r="C80" s="103" t="s">
        <v>90</v>
      </c>
      <c r="D80" s="70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70" t="s">
        <v>383</v>
      </c>
    </row>
    <row r="81" spans="1:9" ht="11.1" customHeight="1">
      <c r="A81" s="87">
        <v>12</v>
      </c>
      <c r="B81" s="123" t="s">
        <v>54</v>
      </c>
      <c r="C81" s="90" t="s">
        <v>78</v>
      </c>
      <c r="D81" s="70">
        <v>0.8</v>
      </c>
      <c r="E81" s="70">
        <v>0.4</v>
      </c>
      <c r="F81" s="70">
        <v>1</v>
      </c>
      <c r="G81" s="70">
        <v>0.5</v>
      </c>
      <c r="H81" s="70">
        <v>0.7</v>
      </c>
      <c r="I81" s="70">
        <v>0.5</v>
      </c>
    </row>
    <row r="82" spans="1:9" ht="11.1" customHeight="1">
      <c r="A82" s="87">
        <v>13</v>
      </c>
      <c r="B82" s="123" t="s">
        <v>64</v>
      </c>
      <c r="C82" s="90" t="s">
        <v>78</v>
      </c>
      <c r="D82" s="70" t="s">
        <v>383</v>
      </c>
      <c r="E82" s="70" t="s">
        <v>383</v>
      </c>
      <c r="F82" s="70" t="s">
        <v>383</v>
      </c>
      <c r="G82" s="70" t="s">
        <v>383</v>
      </c>
      <c r="H82" s="70" t="s">
        <v>383</v>
      </c>
      <c r="I82" s="70" t="s">
        <v>383</v>
      </c>
    </row>
    <row r="83" spans="1:9" ht="11.1" customHeight="1">
      <c r="A83" s="87">
        <v>14</v>
      </c>
      <c r="B83" s="123" t="s">
        <v>65</v>
      </c>
      <c r="C83" s="90" t="s">
        <v>78</v>
      </c>
      <c r="D83" s="96" t="s">
        <v>383</v>
      </c>
      <c r="E83" s="96" t="s">
        <v>383</v>
      </c>
      <c r="F83" s="96" t="s">
        <v>400</v>
      </c>
      <c r="G83" s="96" t="s">
        <v>400</v>
      </c>
      <c r="H83" s="96" t="s">
        <v>383</v>
      </c>
      <c r="I83" s="96" t="s">
        <v>383</v>
      </c>
    </row>
    <row r="84" spans="1:9" ht="11.1" customHeight="1">
      <c r="A84" s="87">
        <v>15</v>
      </c>
      <c r="B84" s="123" t="s">
        <v>55</v>
      </c>
      <c r="C84" s="90" t="s">
        <v>78</v>
      </c>
      <c r="D84" s="70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70" t="s">
        <v>383</v>
      </c>
    </row>
    <row r="85" spans="1:9" ht="11.1" customHeight="1">
      <c r="A85" s="87">
        <v>16</v>
      </c>
      <c r="B85" s="123" t="s">
        <v>95</v>
      </c>
      <c r="C85" s="90" t="s">
        <v>78</v>
      </c>
      <c r="D85" s="96" t="s">
        <v>383</v>
      </c>
      <c r="E85" s="96" t="s">
        <v>383</v>
      </c>
      <c r="F85" s="96" t="s">
        <v>383</v>
      </c>
      <c r="G85" s="96" t="s">
        <v>383</v>
      </c>
      <c r="H85" s="96" t="s">
        <v>383</v>
      </c>
      <c r="I85" s="96" t="s">
        <v>383</v>
      </c>
    </row>
    <row r="86" spans="1:9" ht="11.1" customHeight="1">
      <c r="A86" s="87">
        <v>17</v>
      </c>
      <c r="B86" s="123" t="s">
        <v>66</v>
      </c>
      <c r="C86" s="90" t="s">
        <v>78</v>
      </c>
      <c r="D86" s="96" t="s">
        <v>383</v>
      </c>
      <c r="E86" s="96" t="s">
        <v>383</v>
      </c>
      <c r="F86" s="96" t="s">
        <v>383</v>
      </c>
      <c r="G86" s="96" t="s">
        <v>383</v>
      </c>
      <c r="H86" s="96" t="s">
        <v>383</v>
      </c>
      <c r="I86" s="96" t="s">
        <v>383</v>
      </c>
    </row>
    <row r="87" spans="1:9" ht="11.1" customHeight="1">
      <c r="A87" s="87">
        <v>18</v>
      </c>
      <c r="B87" s="123" t="s">
        <v>67</v>
      </c>
      <c r="C87" s="90" t="s">
        <v>78</v>
      </c>
      <c r="D87" s="70" t="s">
        <v>383</v>
      </c>
      <c r="E87" s="70" t="s">
        <v>383</v>
      </c>
      <c r="F87" s="70" t="s">
        <v>383</v>
      </c>
      <c r="G87" s="70" t="s">
        <v>383</v>
      </c>
      <c r="H87" s="70" t="s">
        <v>383</v>
      </c>
      <c r="I87" s="70" t="s">
        <v>383</v>
      </c>
    </row>
    <row r="88" spans="1:9" ht="11.1" customHeight="1">
      <c r="A88" s="87">
        <v>19</v>
      </c>
      <c r="B88" s="123" t="s">
        <v>98</v>
      </c>
      <c r="C88" s="103" t="s">
        <v>90</v>
      </c>
      <c r="D88" s="68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68" t="s">
        <v>383</v>
      </c>
    </row>
    <row r="89" spans="1:9" ht="11.1" customHeight="1">
      <c r="A89" s="87">
        <v>20</v>
      </c>
      <c r="B89" s="123" t="s">
        <v>56</v>
      </c>
      <c r="C89" s="90" t="s">
        <v>78</v>
      </c>
      <c r="D89" s="68" t="s">
        <v>383</v>
      </c>
      <c r="E89" s="68" t="s">
        <v>383</v>
      </c>
      <c r="F89" s="68" t="s">
        <v>383</v>
      </c>
      <c r="G89" s="68" t="s">
        <v>383</v>
      </c>
      <c r="H89" s="68" t="s">
        <v>383</v>
      </c>
      <c r="I89" s="68" t="s">
        <v>383</v>
      </c>
    </row>
    <row r="90" spans="1:9" ht="11.1" customHeight="1">
      <c r="A90" s="87">
        <v>21</v>
      </c>
      <c r="B90" s="123" t="s">
        <v>43</v>
      </c>
      <c r="C90" s="125" t="s">
        <v>91</v>
      </c>
      <c r="D90" s="70" t="s">
        <v>410</v>
      </c>
      <c r="E90" s="70" t="s">
        <v>410</v>
      </c>
      <c r="F90" s="70" t="s">
        <v>410</v>
      </c>
      <c r="G90" s="70" t="s">
        <v>410</v>
      </c>
      <c r="H90" s="70" t="s">
        <v>410</v>
      </c>
      <c r="I90" s="70" t="s">
        <v>410</v>
      </c>
    </row>
    <row r="91" spans="1:9" ht="11.1" customHeight="1">
      <c r="A91" s="87">
        <v>22</v>
      </c>
      <c r="B91" s="123" t="s">
        <v>103</v>
      </c>
      <c r="C91" s="103" t="s">
        <v>90</v>
      </c>
      <c r="D91" s="70">
        <v>7.3</v>
      </c>
      <c r="E91" s="70">
        <v>7.4</v>
      </c>
      <c r="F91" s="70">
        <v>7.5</v>
      </c>
      <c r="G91" s="70">
        <v>8</v>
      </c>
      <c r="H91" s="70">
        <v>6.8</v>
      </c>
      <c r="I91" s="70">
        <v>7.1</v>
      </c>
    </row>
    <row r="92" spans="1:9" ht="11.1" customHeight="1">
      <c r="A92" s="87">
        <v>23</v>
      </c>
      <c r="B92" s="123" t="s">
        <v>175</v>
      </c>
      <c r="C92" s="103" t="s">
        <v>90</v>
      </c>
      <c r="D92" s="70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70" t="s">
        <v>383</v>
      </c>
    </row>
    <row r="93" spans="1:9" ht="11.1" customHeight="1">
      <c r="A93" s="87">
        <v>24</v>
      </c>
      <c r="B93" s="126" t="s">
        <v>58</v>
      </c>
      <c r="C93" s="127" t="s">
        <v>92</v>
      </c>
      <c r="D93" s="68" t="s">
        <v>383</v>
      </c>
      <c r="E93" s="68" t="s">
        <v>383</v>
      </c>
      <c r="F93" s="68" t="s">
        <v>383</v>
      </c>
      <c r="G93" s="68" t="s">
        <v>383</v>
      </c>
      <c r="H93" s="68" t="s">
        <v>383</v>
      </c>
      <c r="I93" s="68" t="s">
        <v>383</v>
      </c>
    </row>
    <row r="94" spans="1:9" ht="11.1" customHeight="1">
      <c r="A94" s="87">
        <v>25</v>
      </c>
      <c r="B94" s="123" t="s">
        <v>104</v>
      </c>
      <c r="C94" s="90" t="s">
        <v>78</v>
      </c>
      <c r="D94" s="96" t="s">
        <v>383</v>
      </c>
      <c r="E94" s="96" t="s">
        <v>383</v>
      </c>
      <c r="F94" s="96" t="s">
        <v>383</v>
      </c>
      <c r="G94" s="96" t="s">
        <v>383</v>
      </c>
      <c r="H94" s="96" t="s">
        <v>383</v>
      </c>
      <c r="I94" s="96" t="s">
        <v>383</v>
      </c>
    </row>
    <row r="95" spans="1:9" ht="11.1" customHeight="1">
      <c r="A95" s="87">
        <v>26</v>
      </c>
      <c r="B95" s="151" t="s">
        <v>68</v>
      </c>
      <c r="C95" s="90" t="s">
        <v>78</v>
      </c>
      <c r="D95" s="98" t="s">
        <v>383</v>
      </c>
      <c r="E95" s="98" t="s">
        <v>383</v>
      </c>
      <c r="F95" s="98">
        <v>0.06</v>
      </c>
      <c r="G95" s="98">
        <v>0.06</v>
      </c>
      <c r="H95" s="98" t="s">
        <v>383</v>
      </c>
      <c r="I95" s="98" t="s">
        <v>383</v>
      </c>
    </row>
    <row r="96" spans="1:9" ht="11.1" customHeight="1" thickBot="1">
      <c r="A96" s="130">
        <v>27</v>
      </c>
      <c r="B96" s="131" t="s">
        <v>176</v>
      </c>
      <c r="C96" s="107" t="s">
        <v>368</v>
      </c>
      <c r="D96" s="165" t="s">
        <v>383</v>
      </c>
      <c r="E96" s="165" t="s">
        <v>383</v>
      </c>
      <c r="F96" s="165" t="s">
        <v>383</v>
      </c>
      <c r="G96" s="165" t="s">
        <v>383</v>
      </c>
      <c r="H96" s="165" t="s">
        <v>383</v>
      </c>
      <c r="I96" s="165" t="s">
        <v>383</v>
      </c>
    </row>
    <row r="97" spans="1:9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</row>
    <row r="98" spans="1:9" ht="11.1" customHeight="1">
      <c r="A98" s="82">
        <v>1</v>
      </c>
      <c r="B98" s="135" t="s">
        <v>178</v>
      </c>
      <c r="C98" s="152" t="s">
        <v>60</v>
      </c>
      <c r="D98" s="138" t="s">
        <v>383</v>
      </c>
      <c r="E98" s="138" t="s">
        <v>383</v>
      </c>
      <c r="F98" s="138" t="s">
        <v>383</v>
      </c>
      <c r="G98" s="138" t="s">
        <v>383</v>
      </c>
      <c r="H98" s="138" t="s">
        <v>383</v>
      </c>
      <c r="I98" s="138" t="s">
        <v>383</v>
      </c>
    </row>
    <row r="99" spans="1:9" ht="11.1" customHeight="1">
      <c r="A99" s="87">
        <v>2</v>
      </c>
      <c r="B99" s="139" t="s">
        <v>179</v>
      </c>
      <c r="C99" s="153" t="s">
        <v>60</v>
      </c>
      <c r="D99" s="70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70" t="s">
        <v>383</v>
      </c>
    </row>
    <row r="100" spans="1:9" ht="11.1" customHeight="1">
      <c r="A100" s="87">
        <v>3</v>
      </c>
      <c r="B100" s="139" t="s">
        <v>59</v>
      </c>
      <c r="C100" s="153" t="s">
        <v>370</v>
      </c>
      <c r="D100" s="70">
        <v>6.7</v>
      </c>
      <c r="E100" s="70">
        <v>6.6</v>
      </c>
      <c r="F100" s="70">
        <v>8.6999999999999993</v>
      </c>
      <c r="G100" s="70">
        <v>10.199999999999999</v>
      </c>
      <c r="H100" s="70">
        <v>4.8</v>
      </c>
      <c r="I100" s="70">
        <v>5</v>
      </c>
    </row>
    <row r="101" spans="1:9" ht="11.1" customHeight="1">
      <c r="A101" s="87">
        <v>4</v>
      </c>
      <c r="B101" s="139" t="s">
        <v>219</v>
      </c>
      <c r="C101" s="153" t="s">
        <v>368</v>
      </c>
      <c r="D101" s="98">
        <v>0.5</v>
      </c>
      <c r="E101" s="98">
        <v>0.55000000000000004</v>
      </c>
      <c r="F101" s="98">
        <v>0.46</v>
      </c>
      <c r="G101" s="98">
        <v>0.4</v>
      </c>
      <c r="H101" s="98">
        <v>0.2</v>
      </c>
      <c r="I101" s="98">
        <v>0.19</v>
      </c>
    </row>
    <row r="102" spans="1:9" ht="11.1" customHeight="1">
      <c r="A102" s="87">
        <v>5</v>
      </c>
      <c r="B102" s="144" t="s">
        <v>177</v>
      </c>
      <c r="C102" s="125" t="s">
        <v>60</v>
      </c>
      <c r="D102" s="68"/>
      <c r="E102" s="68"/>
      <c r="F102" s="68"/>
      <c r="G102" s="68"/>
      <c r="H102" s="68"/>
      <c r="I102" s="68"/>
    </row>
    <row r="103" spans="1:9" ht="11.1" customHeight="1">
      <c r="A103" s="87">
        <v>6</v>
      </c>
      <c r="B103" s="154" t="s">
        <v>69</v>
      </c>
      <c r="C103" s="125" t="s">
        <v>60</v>
      </c>
      <c r="D103" s="68"/>
      <c r="E103" s="68"/>
      <c r="F103" s="68"/>
      <c r="G103" s="68"/>
      <c r="H103" s="68"/>
      <c r="I103" s="68"/>
    </row>
    <row r="104" spans="1:9" ht="11.1" customHeight="1">
      <c r="A104" s="87">
        <v>7</v>
      </c>
      <c r="B104" s="144" t="s">
        <v>70</v>
      </c>
      <c r="C104" s="125" t="s">
        <v>60</v>
      </c>
      <c r="D104" s="68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68" t="s">
        <v>383</v>
      </c>
    </row>
    <row r="105" spans="1:9" ht="11.1" customHeight="1" thickBot="1">
      <c r="A105" s="105">
        <v>8</v>
      </c>
      <c r="B105" s="145" t="s">
        <v>71</v>
      </c>
      <c r="C105" s="146" t="s">
        <v>60</v>
      </c>
      <c r="D105" s="110" t="s">
        <v>383</v>
      </c>
      <c r="E105" s="110" t="s">
        <v>383</v>
      </c>
      <c r="F105" s="110" t="s">
        <v>383</v>
      </c>
      <c r="G105" s="110" t="s">
        <v>383</v>
      </c>
      <c r="H105" s="110" t="s">
        <v>383</v>
      </c>
      <c r="I105" s="110" t="s">
        <v>383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69">
        <v>45778</v>
      </c>
      <c r="B130" s="169"/>
      <c r="C130" s="170">
        <v>45870</v>
      </c>
      <c r="D130" s="170"/>
      <c r="E130" s="148"/>
      <c r="F130" s="113"/>
      <c r="G130" s="113"/>
      <c r="H130" s="113"/>
      <c r="I130" s="113"/>
    </row>
  </sheetData>
  <mergeCells count="18">
    <mergeCell ref="E6:E7"/>
    <mergeCell ref="I4:I5"/>
    <mergeCell ref="H4:H5"/>
    <mergeCell ref="G4:G5"/>
    <mergeCell ref="F4:F5"/>
    <mergeCell ref="E4:E5"/>
    <mergeCell ref="A130:B130"/>
    <mergeCell ref="C130:D130"/>
    <mergeCell ref="A2:B2"/>
    <mergeCell ref="C2:D2"/>
    <mergeCell ref="A68:B68"/>
    <mergeCell ref="C68:D68"/>
    <mergeCell ref="D4:D5"/>
    <mergeCell ref="I6:I7"/>
    <mergeCell ref="H6:H7"/>
    <mergeCell ref="G6:G7"/>
    <mergeCell ref="F6:F7"/>
    <mergeCell ref="D6:D7"/>
  </mergeCells>
  <phoneticPr fontId="2"/>
  <conditionalFormatting sqref="D21:E21">
    <cfRule type="containsText" dxfId="128" priority="1325" operator="containsText" text="0.001未満">
      <formula>NOT(ISERROR(SEARCH("0.001未満",D21)))</formula>
    </cfRule>
  </conditionalFormatting>
  <conditionalFormatting sqref="D16:I105">
    <cfRule type="containsBlanks" dxfId="127" priority="570">
      <formula>LEN(TRIM(D16))=0</formula>
    </cfRule>
    <cfRule type="endsWith" dxfId="126" priority="571" operator="endsWith" text="未満">
      <formula>RIGHT(D16,LEN("未満"))="未満"</formula>
    </cfRule>
  </conditionalFormatting>
  <conditionalFormatting sqref="D63:I63">
    <cfRule type="containsText" dxfId="125" priority="1136" operator="containsText" text="あり">
      <formula>NOT(ISERROR(SEARCH("あり",D63)))</formula>
    </cfRule>
  </conditionalFormatting>
  <conditionalFormatting sqref="D64:I64">
    <cfRule type="expression" priority="1">
      <formula>D$64=""</formula>
    </cfRule>
    <cfRule type="notContainsText" dxfId="124" priority="1329" operator="notContains" text="異常なし">
      <formula>ISERROR(SEARCH("異常なし",D64))</formula>
    </cfRule>
  </conditionalFormatting>
  <conditionalFormatting sqref="D17:I17">
    <cfRule type="beginsWith" dxfId="123" priority="580" operator="beginsWith" text="検出">
      <formula>LEFT(D17,LEN("検出"))="検出"</formula>
    </cfRule>
  </conditionalFormatting>
  <conditionalFormatting sqref="D104:I105">
    <cfRule type="beginsWith" dxfId="122" priority="578" operator="beginsWith" text="検出">
      <formula>LEFT(D104,LEN("検出"))="検出"</formula>
    </cfRule>
  </conditionalFormatting>
  <conditionalFormatting sqref="D18:I18">
    <cfRule type="containsText" dxfId="121" priority="188" operator="containsText" text="0.0003未満">
      <formula>NOT(ISERROR(SEARCH("0.0003未満",D18)))</formula>
    </cfRule>
  </conditionalFormatting>
  <conditionalFormatting sqref="D19:I19">
    <cfRule type="containsText" dxfId="120" priority="45" operator="containsText" text="0.00005未満">
      <formula>NOT(ISERROR(SEARCH("0.00005未満",D19)))</formula>
    </cfRule>
  </conditionalFormatting>
  <conditionalFormatting sqref="D20:I22">
    <cfRule type="containsText" dxfId="119" priority="18" operator="containsText" text="0.001未満">
      <formula>NOT(ISERROR(SEARCH("0.001未満",D20)))</formula>
    </cfRule>
  </conditionalFormatting>
  <conditionalFormatting sqref="D23:I23">
    <cfRule type="containsText" dxfId="118" priority="42" operator="containsText" text="0.005未満">
      <formula>NOT(ISERROR(SEARCH("0.005未満",D23)))</formula>
    </cfRule>
  </conditionalFormatting>
  <conditionalFormatting sqref="D24:I24">
    <cfRule type="containsText" dxfId="117" priority="41" operator="containsText" text="0.004未満">
      <formula>NOT(ISERROR(SEARCH("0.004未満",D24)))</formula>
    </cfRule>
  </conditionalFormatting>
  <conditionalFormatting sqref="D25:I25">
    <cfRule type="containsText" dxfId="116" priority="40" operator="containsText" text="0.001未満">
      <formula>NOT(ISERROR(SEARCH("0.001未満",D25)))</formula>
    </cfRule>
  </conditionalFormatting>
  <conditionalFormatting sqref="D26:I26">
    <cfRule type="containsText" dxfId="115" priority="39" operator="containsText" text="0.02未満">
      <formula>NOT(ISERROR(SEARCH("0.02未満",D26)))</formula>
    </cfRule>
  </conditionalFormatting>
  <conditionalFormatting sqref="D27:I27">
    <cfRule type="containsText" dxfId="114" priority="38" operator="containsText" text="0.05未満">
      <formula>NOT(ISERROR(SEARCH("0.05未満",D27)))</formula>
    </cfRule>
  </conditionalFormatting>
  <conditionalFormatting sqref="D28:I28">
    <cfRule type="containsText" dxfId="113" priority="37" operator="containsText" text="0.01未満">
      <formula>NOT(ISERROR(SEARCH("0.01未満",D28)))</formula>
    </cfRule>
  </conditionalFormatting>
  <conditionalFormatting sqref="D29:I29">
    <cfRule type="containsText" dxfId="112" priority="36" operator="containsText" text="0.0002未満">
      <formula>NOT(ISERROR(SEARCH("0.0002未満",D29)))</formula>
    </cfRule>
  </conditionalFormatting>
  <conditionalFormatting sqref="D30:I30">
    <cfRule type="containsText" dxfId="111" priority="35" operator="containsText" text="0.001未満">
      <formula>NOT(ISERROR(SEARCH("0.001未満",D30)))</formula>
    </cfRule>
  </conditionalFormatting>
  <conditionalFormatting sqref="D31:I31">
    <cfRule type="containsText" dxfId="110" priority="34" operator="containsText" text="0.004未満">
      <formula>NOT(ISERROR(SEARCH("0.004未満",D31)))</formula>
    </cfRule>
  </conditionalFormatting>
  <conditionalFormatting sqref="D32:I35">
    <cfRule type="containsText" dxfId="109" priority="30" operator="containsText" text="0.001未満">
      <formula>NOT(ISERROR(SEARCH("0.001未満",D32)))</formula>
    </cfRule>
  </conditionalFormatting>
  <conditionalFormatting sqref="D36:I36">
    <cfRule type="containsText" dxfId="108" priority="29" operator="containsText" text="0.05未満">
      <formula>NOT(ISERROR(SEARCH("0.05未満",D36)))</formula>
    </cfRule>
  </conditionalFormatting>
  <conditionalFormatting sqref="D37:I37">
    <cfRule type="containsText" dxfId="107" priority="28" operator="containsText" text="0.002未満">
      <formula>NOT(ISERROR(SEARCH("0.002未満",D37)))</formula>
    </cfRule>
  </conditionalFormatting>
  <conditionalFormatting sqref="D38:I38">
    <cfRule type="containsText" dxfId="106" priority="27" operator="containsText" text="0.001未満">
      <formula>NOT(ISERROR(SEARCH("0.001未満",D38)))</formula>
    </cfRule>
  </conditionalFormatting>
  <conditionalFormatting sqref="D39:I39">
    <cfRule type="containsText" dxfId="105" priority="26" operator="containsText" text="0.002未満">
      <formula>NOT(ISERROR(SEARCH("0.002未満",D39)))</formula>
    </cfRule>
  </conditionalFormatting>
  <conditionalFormatting sqref="D40:I42">
    <cfRule type="containsText" dxfId="104" priority="23" operator="containsText" text="0.001未満">
      <formula>NOT(ISERROR(SEARCH("0.001未満",D40)))</formula>
    </cfRule>
  </conditionalFormatting>
  <conditionalFormatting sqref="D43:I43">
    <cfRule type="containsText" dxfId="103" priority="22" operator="containsText" text="0.002未満">
      <formula>NOT(ISERROR(SEARCH("0.002未満",D43)))</formula>
    </cfRule>
  </conditionalFormatting>
  <conditionalFormatting sqref="D44:I44">
    <cfRule type="containsText" dxfId="102" priority="21" operator="containsText" text="0.001未満">
      <formula>NOT(ISERROR(SEARCH("0.001未満",D44)))</formula>
    </cfRule>
  </conditionalFormatting>
  <conditionalFormatting sqref="G21:I21">
    <cfRule type="containsText" dxfId="101" priority="7" operator="containsText" text="0.001未満">
      <formula>NOT(ISERROR(SEARCH("0.001未満",G21)))</formula>
    </cfRule>
  </conditionalFormatting>
  <conditionalFormatting sqref="D21:I21">
    <cfRule type="cellIs" dxfId="100" priority="1945" operator="greaterThan">
      <formula>#REF!</formula>
    </cfRule>
    <cfRule type="cellIs" dxfId="99" priority="1946" operator="greaterThan">
      <formula>#REF!</formula>
    </cfRule>
  </conditionalFormatting>
  <conditionalFormatting sqref="D62:I62">
    <cfRule type="cellIs" dxfId="98" priority="1947" operator="notBetween">
      <formula>#REF!</formula>
      <formula>#REF!</formula>
    </cfRule>
    <cfRule type="cellIs" dxfId="97" priority="1948" operator="greaterThan">
      <formula>#REF!</formula>
    </cfRule>
  </conditionalFormatting>
  <conditionalFormatting sqref="D72:I72 D78:I79">
    <cfRule type="cellIs" dxfId="96" priority="1949" operator="greaterThan">
      <formula>#REF!</formula>
    </cfRule>
  </conditionalFormatting>
  <conditionalFormatting sqref="D82:I82">
    <cfRule type="cellIs" dxfId="95" priority="1950" operator="notBetween">
      <formula>#REF!</formula>
      <formula>#REF!</formula>
    </cfRule>
  </conditionalFormatting>
  <conditionalFormatting sqref="D89:I89">
    <cfRule type="cellIs" dxfId="94" priority="1951" operator="notBetween">
      <formula>#REF!</formula>
      <formula>#REF!</formula>
    </cfRule>
  </conditionalFormatting>
  <conditionalFormatting sqref="D90:I95 D70:I75 D78:I81 D83:I88">
    <cfRule type="cellIs" dxfId="93" priority="1952" operator="greaterThan">
      <formula>#REF!</formula>
    </cfRule>
  </conditionalFormatting>
  <conditionalFormatting sqref="D96:I96">
    <cfRule type="cellIs" dxfId="92" priority="1953" operator="greaterThan">
      <formula>#REF!</formula>
    </cfRule>
  </conditionalFormatting>
  <conditionalFormatting sqref="D16:I16">
    <cfRule type="cellIs" dxfId="91" priority="1954" operator="greaterThan">
      <formula>#REF!</formula>
    </cfRule>
    <cfRule type="cellIs" dxfId="90" priority="1955" operator="greaterThan">
      <formula>#REF!</formula>
    </cfRule>
  </conditionalFormatting>
  <conditionalFormatting sqref="D18:I18">
    <cfRule type="cellIs" dxfId="89" priority="1956" operator="greaterThan">
      <formula>#REF!</formula>
    </cfRule>
    <cfRule type="cellIs" dxfId="88" priority="1957" operator="greaterThan">
      <formula>#REF!</formula>
    </cfRule>
  </conditionalFormatting>
  <conditionalFormatting sqref="D19:I19">
    <cfRule type="cellIs" dxfId="87" priority="1958" operator="greaterThan">
      <formula>#REF!</formula>
    </cfRule>
    <cfRule type="cellIs" dxfId="86" priority="1959" operator="greaterThan">
      <formula>#REF!</formula>
    </cfRule>
  </conditionalFormatting>
  <conditionalFormatting sqref="D20:I20">
    <cfRule type="cellIs" dxfId="85" priority="1960" operator="greaterThan">
      <formula>#REF!</formula>
    </cfRule>
    <cfRule type="cellIs" dxfId="84" priority="1961" operator="greaterThan">
      <formula>#REF!</formula>
    </cfRule>
  </conditionalFormatting>
  <conditionalFormatting sqref="D22:I22">
    <cfRule type="cellIs" dxfId="83" priority="1962" operator="greaterThan">
      <formula>#REF!</formula>
    </cfRule>
    <cfRule type="cellIs" dxfId="82" priority="1963" operator="greaterThan">
      <formula>#REF!</formula>
    </cfRule>
  </conditionalFormatting>
  <conditionalFormatting sqref="D23:I23">
    <cfRule type="cellIs" dxfId="81" priority="1964" operator="greaterThan">
      <formula>#REF!</formula>
    </cfRule>
    <cfRule type="cellIs" dxfId="80" priority="1965" operator="greaterThan">
      <formula>#REF!</formula>
    </cfRule>
  </conditionalFormatting>
  <conditionalFormatting sqref="D24:I24">
    <cfRule type="cellIs" dxfId="79" priority="1966" operator="greaterThan">
      <formula>#REF!</formula>
    </cfRule>
    <cfRule type="cellIs" dxfId="78" priority="1967" operator="greaterThan">
      <formula>#REF!</formula>
    </cfRule>
  </conditionalFormatting>
  <conditionalFormatting sqref="D25:I25">
    <cfRule type="cellIs" dxfId="77" priority="1968" operator="greaterThan">
      <formula>#REF!</formula>
    </cfRule>
    <cfRule type="cellIs" dxfId="76" priority="1969" operator="greaterThan">
      <formula>#REF!</formula>
    </cfRule>
  </conditionalFormatting>
  <conditionalFormatting sqref="D26:I26">
    <cfRule type="cellIs" dxfId="75" priority="1970" operator="greaterThan">
      <formula>#REF!</formula>
    </cfRule>
    <cfRule type="cellIs" dxfId="74" priority="1971" operator="greaterThan">
      <formula>#REF!</formula>
    </cfRule>
  </conditionalFormatting>
  <conditionalFormatting sqref="D27:I27">
    <cfRule type="cellIs" dxfId="73" priority="1972" operator="greaterThan">
      <formula>#REF!</formula>
    </cfRule>
    <cfRule type="cellIs" dxfId="72" priority="1973" operator="greaterThan">
      <formula>#REF!</formula>
    </cfRule>
  </conditionalFormatting>
  <conditionalFormatting sqref="D28:I28">
    <cfRule type="cellIs" dxfId="71" priority="1974" operator="greaterThan">
      <formula>#REF!</formula>
    </cfRule>
    <cfRule type="cellIs" dxfId="70" priority="1975" operator="greaterThan">
      <formula>#REF!</formula>
    </cfRule>
  </conditionalFormatting>
  <conditionalFormatting sqref="D29:I29">
    <cfRule type="cellIs" dxfId="69" priority="1976" operator="greaterThan">
      <formula>#REF!</formula>
    </cfRule>
    <cfRule type="cellIs" dxfId="68" priority="1977" operator="greaterThan">
      <formula>#REF!</formula>
    </cfRule>
  </conditionalFormatting>
  <conditionalFormatting sqref="D30:I30">
    <cfRule type="cellIs" dxfId="67" priority="1978" operator="greaterThan">
      <formula>#REF!</formula>
    </cfRule>
    <cfRule type="cellIs" dxfId="66" priority="1979" operator="greaterThan">
      <formula>#REF!</formula>
    </cfRule>
  </conditionalFormatting>
  <conditionalFormatting sqref="D31:I31">
    <cfRule type="cellIs" dxfId="65" priority="1980" operator="greaterThan">
      <formula>#REF!</formula>
    </cfRule>
    <cfRule type="cellIs" dxfId="64" priority="1981" operator="greaterThan">
      <formula>#REF!</formula>
    </cfRule>
  </conditionalFormatting>
  <conditionalFormatting sqref="D32:I32">
    <cfRule type="cellIs" dxfId="63" priority="1982" operator="greaterThan">
      <formula>#REF!</formula>
    </cfRule>
    <cfRule type="cellIs" dxfId="62" priority="1983" operator="greaterThan">
      <formula>#REF!</formula>
    </cfRule>
  </conditionalFormatting>
  <conditionalFormatting sqref="D33:I33">
    <cfRule type="cellIs" dxfId="61" priority="1984" operator="greaterThan">
      <formula>#REF!</formula>
    </cfRule>
    <cfRule type="cellIs" dxfId="60" priority="1985" operator="greaterThan">
      <formula>#REF!</formula>
    </cfRule>
  </conditionalFormatting>
  <conditionalFormatting sqref="D34:I34">
    <cfRule type="cellIs" dxfId="59" priority="1986" operator="greaterThan">
      <formula>#REF!</formula>
    </cfRule>
    <cfRule type="cellIs" dxfId="58" priority="1987" operator="greaterThan">
      <formula>#REF!</formula>
    </cfRule>
  </conditionalFormatting>
  <conditionalFormatting sqref="D35:I35">
    <cfRule type="cellIs" dxfId="57" priority="1988" operator="greaterThan">
      <formula>#REF!</formula>
    </cfRule>
    <cfRule type="cellIs" dxfId="56" priority="1989" operator="greaterThan">
      <formula>#REF!</formula>
    </cfRule>
  </conditionalFormatting>
  <conditionalFormatting sqref="D36:I36">
    <cfRule type="cellIs" dxfId="55" priority="1990" operator="greaterThan">
      <formula>#REF!</formula>
    </cfRule>
    <cfRule type="cellIs" dxfId="54" priority="1991" operator="greaterThan">
      <formula>#REF!</formula>
    </cfRule>
  </conditionalFormatting>
  <conditionalFormatting sqref="D37:I37">
    <cfRule type="cellIs" dxfId="53" priority="1992" operator="greaterThan">
      <formula>#REF!</formula>
    </cfRule>
    <cfRule type="cellIs" dxfId="52" priority="1993" operator="greaterThan">
      <formula>#REF!</formula>
    </cfRule>
  </conditionalFormatting>
  <conditionalFormatting sqref="D38:I38">
    <cfRule type="cellIs" dxfId="51" priority="1994" operator="greaterThan">
      <formula>#REF!</formula>
    </cfRule>
    <cfRule type="cellIs" dxfId="50" priority="1995" operator="greaterThan">
      <formula>#REF!</formula>
    </cfRule>
  </conditionalFormatting>
  <conditionalFormatting sqref="D39:I39">
    <cfRule type="cellIs" dxfId="49" priority="1996" operator="greaterThan">
      <formula>#REF!</formula>
    </cfRule>
    <cfRule type="cellIs" dxfId="48" priority="1997" operator="greaterThan">
      <formula>#REF!</formula>
    </cfRule>
  </conditionalFormatting>
  <conditionalFormatting sqref="D40:I40">
    <cfRule type="cellIs" dxfId="47" priority="1998" operator="greaterThan">
      <formula>#REF!</formula>
    </cfRule>
    <cfRule type="cellIs" dxfId="46" priority="1999" operator="greaterThan">
      <formula>#REF!</formula>
    </cfRule>
  </conditionalFormatting>
  <conditionalFormatting sqref="D41:I41">
    <cfRule type="cellIs" dxfId="45" priority="2000" operator="greaterThan">
      <formula>#REF!</formula>
    </cfRule>
    <cfRule type="cellIs" dxfId="44" priority="2001" operator="greaterThan">
      <formula>#REF!</formula>
    </cfRule>
  </conditionalFormatting>
  <conditionalFormatting sqref="D42:I42">
    <cfRule type="cellIs" dxfId="43" priority="2002" operator="greaterThan">
      <formula>#REF!</formula>
    </cfRule>
    <cfRule type="cellIs" dxfId="42" priority="2003" operator="greaterThan">
      <formula>#REF!</formula>
    </cfRule>
  </conditionalFormatting>
  <conditionalFormatting sqref="D43:I43">
    <cfRule type="cellIs" dxfId="41" priority="2004" operator="greaterThan">
      <formula>#REF!</formula>
    </cfRule>
    <cfRule type="cellIs" dxfId="40" priority="2005" operator="greaterThan">
      <formula>#REF!</formula>
    </cfRule>
  </conditionalFormatting>
  <conditionalFormatting sqref="D44:I44">
    <cfRule type="cellIs" dxfId="39" priority="2006" operator="greaterThan">
      <formula>#REF!</formula>
    </cfRule>
    <cfRule type="cellIs" dxfId="38" priority="2007" operator="greaterThan">
      <formula>#REF!</formula>
    </cfRule>
  </conditionalFormatting>
  <conditionalFormatting sqref="D45:I45">
    <cfRule type="cellIs" dxfId="37" priority="2008" operator="greaterThan">
      <formula>#REF!</formula>
    </cfRule>
    <cfRule type="cellIs" dxfId="36" priority="2009" operator="greaterThan">
      <formula>#REF!</formula>
    </cfRule>
  </conditionalFormatting>
  <conditionalFormatting sqref="D46:I46">
    <cfRule type="cellIs" dxfId="35" priority="2010" operator="greaterThan">
      <formula>#REF!</formula>
    </cfRule>
    <cfRule type="cellIs" dxfId="34" priority="2011" operator="greaterThan">
      <formula>#REF!</formula>
    </cfRule>
  </conditionalFormatting>
  <conditionalFormatting sqref="D47:I47">
    <cfRule type="cellIs" dxfId="33" priority="2012" operator="greaterThan">
      <formula>#REF!</formula>
    </cfRule>
    <cfRule type="cellIs" dxfId="32" priority="2013" operator="greaterThan">
      <formula>#REF!</formula>
    </cfRule>
  </conditionalFormatting>
  <conditionalFormatting sqref="D48:I48">
    <cfRule type="cellIs" dxfId="31" priority="2014" operator="greaterThan">
      <formula>#REF!</formula>
    </cfRule>
    <cfRule type="cellIs" dxfId="30" priority="2015" operator="greaterThan">
      <formula>#REF!</formula>
    </cfRule>
  </conditionalFormatting>
  <conditionalFormatting sqref="D49:I49">
    <cfRule type="cellIs" dxfId="29" priority="2016" operator="greaterThan">
      <formula>#REF!</formula>
    </cfRule>
    <cfRule type="cellIs" dxfId="28" priority="2017" operator="greaterThan">
      <formula>#REF!</formula>
    </cfRule>
  </conditionalFormatting>
  <conditionalFormatting sqref="D50:I50">
    <cfRule type="cellIs" dxfId="27" priority="2018" operator="greaterThan">
      <formula>#REF!</formula>
    </cfRule>
    <cfRule type="cellIs" dxfId="26" priority="2019" operator="greaterThan">
      <formula>#REF!</formula>
    </cfRule>
  </conditionalFormatting>
  <conditionalFormatting sqref="D51:I51">
    <cfRule type="cellIs" dxfId="25" priority="2020" operator="greaterThan">
      <formula>#REF!</formula>
    </cfRule>
    <cfRule type="cellIs" dxfId="24" priority="2021" operator="greaterThan">
      <formula>#REF!</formula>
    </cfRule>
  </conditionalFormatting>
  <conditionalFormatting sqref="D52:I52">
    <cfRule type="cellIs" dxfId="23" priority="2022" operator="greaterThan">
      <formula>#REF!</formula>
    </cfRule>
    <cfRule type="cellIs" dxfId="22" priority="2023" operator="greaterThan">
      <formula>#REF!</formula>
    </cfRule>
  </conditionalFormatting>
  <conditionalFormatting sqref="D53:I53">
    <cfRule type="cellIs" dxfId="21" priority="2024" operator="greaterThan">
      <formula>#REF!</formula>
    </cfRule>
    <cfRule type="cellIs" dxfId="20" priority="2025" operator="greaterThan">
      <formula>#REF!</formula>
    </cfRule>
  </conditionalFormatting>
  <conditionalFormatting sqref="D54:I54">
    <cfRule type="cellIs" dxfId="19" priority="2026" operator="greaterThan">
      <formula>#REF!</formula>
    </cfRule>
    <cfRule type="cellIs" dxfId="18" priority="2027" operator="greaterThan">
      <formula>#REF!</formula>
    </cfRule>
  </conditionalFormatting>
  <conditionalFormatting sqref="D55:I55">
    <cfRule type="cellIs" dxfId="17" priority="2028" operator="greaterThan">
      <formula>#REF!</formula>
    </cfRule>
    <cfRule type="cellIs" dxfId="16" priority="2029" operator="greaterThan">
      <formula>#REF!</formula>
    </cfRule>
  </conditionalFormatting>
  <conditionalFormatting sqref="D56:I56">
    <cfRule type="cellIs" dxfId="15" priority="2030" operator="greaterThan">
      <formula>#REF!</formula>
    </cfRule>
    <cfRule type="cellIs" dxfId="14" priority="2031" operator="greaterThan">
      <formula>#REF!</formula>
    </cfRule>
  </conditionalFormatting>
  <conditionalFormatting sqref="D57:I57">
    <cfRule type="cellIs" dxfId="13" priority="2032" operator="greaterThan">
      <formula>#REF!</formula>
    </cfRule>
    <cfRule type="cellIs" dxfId="12" priority="2033" operator="greaterThan">
      <formula>#REF!</formula>
    </cfRule>
  </conditionalFormatting>
  <conditionalFormatting sqref="D58:I58">
    <cfRule type="cellIs" dxfId="11" priority="2034" operator="greaterThan">
      <formula>#REF!</formula>
    </cfRule>
    <cfRule type="cellIs" dxfId="10" priority="2035" operator="greaterThan">
      <formula>#REF!</formula>
    </cfRule>
  </conditionalFormatting>
  <conditionalFormatting sqref="D59:I59">
    <cfRule type="cellIs" dxfId="9" priority="2036" operator="greaterThan">
      <formula>#REF!</formula>
    </cfRule>
    <cfRule type="cellIs" dxfId="8" priority="2037" operator="greaterThan">
      <formula>#REF!</formula>
    </cfRule>
  </conditionalFormatting>
  <conditionalFormatting sqref="D60:I60">
    <cfRule type="cellIs" dxfId="7" priority="2038" operator="greaterThan">
      <formula>#REF!</formula>
    </cfRule>
    <cfRule type="cellIs" dxfId="6" priority="2039" operator="greaterThan">
      <formula>#REF!</formula>
    </cfRule>
  </conditionalFormatting>
  <conditionalFormatting sqref="D61:I61">
    <cfRule type="cellIs" dxfId="5" priority="2040" operator="greaterThan">
      <formula>#REF!</formula>
    </cfRule>
    <cfRule type="cellIs" dxfId="4" priority="2041" operator="greaterThan">
      <formula>#REF!</formula>
    </cfRule>
  </conditionalFormatting>
  <conditionalFormatting sqref="D65:I65">
    <cfRule type="cellIs" dxfId="3" priority="2042" operator="greaterThan">
      <formula>#REF!</formula>
    </cfRule>
    <cfRule type="cellIs" dxfId="2" priority="2043" operator="greaterThan">
      <formula>#REF!</formula>
    </cfRule>
  </conditionalFormatting>
  <conditionalFormatting sqref="D66:I67">
    <cfRule type="cellIs" dxfId="1" priority="2044" operator="greaterThan">
      <formula>#REF!</formula>
    </cfRule>
    <cfRule type="cellIs" dxfId="0" priority="2045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13" t="s">
        <v>180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16" t="s">
        <v>373</v>
      </c>
      <c r="AI3" s="163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17"/>
      <c r="AI4" s="163"/>
    </row>
    <row r="5" spans="1:35" ht="18.600000000000001" thickBot="1">
      <c r="A5" t="s">
        <v>184</v>
      </c>
      <c r="B5">
        <v>1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8.600000000000001" thickBot="1">
      <c r="A6" t="s">
        <v>185</v>
      </c>
      <c r="AH6" s="164">
        <f>INDEX(C41:AG41,MATCH(MAX(C41:AG41)+1,C41:AG41,1))</f>
        <v>20</v>
      </c>
      <c r="AI6" s="164">
        <f>AH6*1</f>
        <v>20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9">
      <c r="A17" t="s">
        <v>196</v>
      </c>
    </row>
    <row r="18" spans="1:29">
      <c r="A18" t="s">
        <v>197</v>
      </c>
    </row>
    <row r="19" spans="1:29">
      <c r="A19" t="s">
        <v>198</v>
      </c>
    </row>
    <row r="20" spans="1:29">
      <c r="A20" t="s">
        <v>199</v>
      </c>
    </row>
    <row r="21" spans="1:29">
      <c r="A21" t="s">
        <v>200</v>
      </c>
    </row>
    <row r="22" spans="1:29">
      <c r="A22" t="s">
        <v>201</v>
      </c>
    </row>
    <row r="23" spans="1:29">
      <c r="A23" t="s">
        <v>202</v>
      </c>
    </row>
    <row r="24" spans="1:29">
      <c r="A24" t="s">
        <v>203</v>
      </c>
    </row>
    <row r="25" spans="1:29">
      <c r="A25" t="s">
        <v>204</v>
      </c>
    </row>
    <row r="26" spans="1:29">
      <c r="A26" t="s">
        <v>205</v>
      </c>
    </row>
    <row r="27" spans="1:29">
      <c r="A27" t="s">
        <v>206</v>
      </c>
    </row>
    <row r="28" spans="1:29">
      <c r="A28" t="s">
        <v>207</v>
      </c>
    </row>
    <row r="29" spans="1:29">
      <c r="A29" t="s">
        <v>208</v>
      </c>
    </row>
    <row r="30" spans="1:29">
      <c r="A30" t="s">
        <v>209</v>
      </c>
    </row>
    <row r="31" spans="1:29">
      <c r="A31" t="s">
        <v>210</v>
      </c>
    </row>
    <row r="32" spans="1:29">
      <c r="A32" t="s">
        <v>211</v>
      </c>
      <c r="C32" t="s">
        <v>384</v>
      </c>
      <c r="D32" t="s">
        <v>385</v>
      </c>
      <c r="E32" t="s">
        <v>385</v>
      </c>
      <c r="F32" t="s">
        <v>386</v>
      </c>
      <c r="G32" t="s">
        <v>386</v>
      </c>
      <c r="H32" t="s">
        <v>387</v>
      </c>
      <c r="I32" t="s">
        <v>388</v>
      </c>
      <c r="J32" t="s">
        <v>386</v>
      </c>
      <c r="K32" t="s">
        <v>389</v>
      </c>
      <c r="L32" t="s">
        <v>390</v>
      </c>
      <c r="M32" t="s">
        <v>390</v>
      </c>
      <c r="N32" t="s">
        <v>391</v>
      </c>
      <c r="O32" t="s">
        <v>391</v>
      </c>
      <c r="P32" t="s">
        <v>386</v>
      </c>
      <c r="Q32" t="s">
        <v>386</v>
      </c>
      <c r="R32" t="s">
        <v>386</v>
      </c>
      <c r="S32" t="s">
        <v>386</v>
      </c>
      <c r="T32" t="s">
        <v>385</v>
      </c>
      <c r="U32" t="s">
        <v>385</v>
      </c>
      <c r="V32" t="s">
        <v>386</v>
      </c>
      <c r="W32" t="s">
        <v>385</v>
      </c>
      <c r="X32" t="s">
        <v>386</v>
      </c>
      <c r="Y32" t="s">
        <v>389</v>
      </c>
      <c r="Z32" t="s">
        <v>386</v>
      </c>
      <c r="AA32" t="s">
        <v>389</v>
      </c>
      <c r="AB32" t="s">
        <v>389</v>
      </c>
      <c r="AC32" t="s">
        <v>389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晴</v>
      </c>
      <c r="F37" s="2" t="str">
        <f t="shared" si="0"/>
        <v>晴|曇</v>
      </c>
      <c r="G37" s="2" t="str">
        <f t="shared" si="0"/>
        <v>晴|曇</v>
      </c>
      <c r="H37" s="2" t="str">
        <f t="shared" si="0"/>
        <v>晴|雨</v>
      </c>
      <c r="I37" s="2" t="str">
        <f t="shared" si="0"/>
        <v>雨/晴</v>
      </c>
      <c r="J37" s="2" t="str">
        <f t="shared" si="0"/>
        <v>晴|曇</v>
      </c>
      <c r="K37" s="2" t="str">
        <f t="shared" si="0"/>
        <v>曇|晴</v>
      </c>
      <c r="L37" s="2" t="str">
        <f t="shared" si="0"/>
        <v>曇|雨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曇</v>
      </c>
      <c r="P37" s="2" t="str">
        <f t="shared" si="0"/>
        <v>晴|曇</v>
      </c>
      <c r="Q37" s="2" t="str">
        <f t="shared" si="0"/>
        <v>晴|曇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</v>
      </c>
      <c r="U37" s="2" t="str">
        <f t="shared" si="0"/>
        <v>晴</v>
      </c>
      <c r="V37" s="2" t="str">
        <f t="shared" si="0"/>
        <v>晴|曇</v>
      </c>
      <c r="W37" s="2" t="str">
        <f t="shared" si="0"/>
        <v>晴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晴|曇</v>
      </c>
      <c r="AA37" s="2" t="str">
        <f t="shared" si="0"/>
        <v>曇|晴</v>
      </c>
      <c r="AB37" s="2" t="str">
        <f t="shared" si="0"/>
        <v>曇|晴</v>
      </c>
      <c r="AC37" s="2" t="str">
        <f t="shared" si="0"/>
        <v>曇|晴</v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2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1</v>
      </c>
      <c r="F41" s="2">
        <f>IF(F37="","",VLOOKUP(F37,変換!$B$31:$C$58,2,FALSE))</f>
        <v>17</v>
      </c>
      <c r="G41" s="2">
        <f>IF(G37="","",VLOOKUP(G37,変換!$B$31:$C$58,2,FALSE))</f>
        <v>17</v>
      </c>
      <c r="H41" s="2">
        <f>IF(H37="","",VLOOKUP(H37,変換!$B$31:$C$58,2,FALSE))</f>
        <v>18</v>
      </c>
      <c r="I41" s="2">
        <f>IF(I37="","",VLOOKUP(I37,変換!$B$31:$C$58,2,FALSE))</f>
        <v>11</v>
      </c>
      <c r="J41" s="2">
        <f>IF(J37="","",VLOOKUP(J37,変換!$B$31:$C$58,2,FALSE))</f>
        <v>17</v>
      </c>
      <c r="K41" s="2">
        <f>IF(K37="","",VLOOKUP(K37,変換!$B$31:$C$58,2,FALSE))</f>
        <v>20</v>
      </c>
      <c r="L41" s="2">
        <f>IF(L37="","",VLOOKUP(L37,変換!$B$31:$C$58,2,FALSE))</f>
        <v>21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2</v>
      </c>
      <c r="P41" s="2">
        <f>IF(P37="","",VLOOKUP(P37,変換!$B$31:$C$58,2,FALSE))</f>
        <v>17</v>
      </c>
      <c r="Q41" s="2">
        <f>IF(Q37="","",VLOOKUP(Q37,変換!$B$31:$C$58,2,FALSE))</f>
        <v>17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1</v>
      </c>
      <c r="U41" s="2">
        <f>IF(U37="","",VLOOKUP(U37,変換!$B$31:$C$58,2,FALSE))</f>
        <v>1</v>
      </c>
      <c r="V41" s="2">
        <f>IF(V37="","",VLOOKUP(V37,変換!$B$31:$C$58,2,FALSE))</f>
        <v>17</v>
      </c>
      <c r="W41" s="2">
        <f>IF(W37="","",VLOOKUP(W37,変換!$B$31:$C$58,2,FALSE))</f>
        <v>1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17</v>
      </c>
      <c r="AA41" s="2">
        <f>IF(AA37="","",VLOOKUP(AA37,変換!$B$31:$C$58,2,FALSE))</f>
        <v>20</v>
      </c>
      <c r="AB41" s="2">
        <f>IF(AB37="","",VLOOKUP(AB37,変換!$B$31:$C$58,2,FALSE))</f>
        <v>20</v>
      </c>
      <c r="AC41" s="2">
        <f>IF(AC37="","",VLOOKUP(AC37,変換!$B$31:$C$58,2,FALSE))</f>
        <v>20</v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18" t="s">
        <v>371</v>
      </c>
      <c r="B30" s="218"/>
      <c r="C30" s="21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5" width="9.89843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45870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02"/>
      <c r="B2" s="202"/>
      <c r="C2" s="172"/>
      <c r="D2" s="172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03" t="s">
        <v>351</v>
      </c>
      <c r="E4" s="204"/>
      <c r="F4" s="207" t="s">
        <v>353</v>
      </c>
      <c r="G4" s="208"/>
      <c r="H4" s="207" t="s">
        <v>356</v>
      </c>
      <c r="I4" s="211"/>
      <c r="J4" s="196" t="s">
        <v>357</v>
      </c>
      <c r="K4" s="197"/>
      <c r="L4" s="196" t="s">
        <v>360</v>
      </c>
      <c r="M4" s="197"/>
      <c r="N4" s="196" t="s">
        <v>363</v>
      </c>
      <c r="O4" s="197"/>
      <c r="P4" s="196"/>
      <c r="Q4" s="197"/>
      <c r="R4" s="196"/>
      <c r="S4" s="197"/>
      <c r="T4" s="196"/>
      <c r="U4" s="197"/>
      <c r="V4" s="196"/>
      <c r="W4" s="197"/>
      <c r="X4" s="196"/>
      <c r="Y4" s="200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05"/>
      <c r="E5" s="206"/>
      <c r="F5" s="209"/>
      <c r="G5" s="210"/>
      <c r="H5" s="209"/>
      <c r="I5" s="212"/>
      <c r="J5" s="198"/>
      <c r="K5" s="199"/>
      <c r="L5" s="198"/>
      <c r="M5" s="199"/>
      <c r="N5" s="198"/>
      <c r="O5" s="199"/>
      <c r="P5" s="198"/>
      <c r="Q5" s="199"/>
      <c r="R5" s="198"/>
      <c r="S5" s="199"/>
      <c r="T5" s="198"/>
      <c r="U5" s="199"/>
      <c r="V5" s="198"/>
      <c r="W5" s="199"/>
      <c r="X5" s="198"/>
      <c r="Y5" s="20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181"/>
      <c r="E6" s="43"/>
      <c r="F6" s="183"/>
      <c r="G6" s="44"/>
      <c r="H6" s="179"/>
      <c r="I6" s="43"/>
      <c r="J6" s="177"/>
      <c r="K6" s="43"/>
      <c r="L6" s="179"/>
      <c r="M6" s="43"/>
      <c r="N6" s="177"/>
      <c r="O6" s="43"/>
      <c r="P6" s="179"/>
      <c r="Q6" s="43"/>
      <c r="R6" s="177"/>
      <c r="S6" s="43"/>
      <c r="T6" s="193"/>
      <c r="U6" s="43"/>
      <c r="V6" s="191"/>
      <c r="W6" s="43"/>
      <c r="X6" s="191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182"/>
      <c r="E7" s="48" t="s">
        <v>124</v>
      </c>
      <c r="F7" s="184"/>
      <c r="G7" s="49" t="s">
        <v>124</v>
      </c>
      <c r="H7" s="180"/>
      <c r="I7" s="48" t="s">
        <v>124</v>
      </c>
      <c r="J7" s="178"/>
      <c r="K7" s="48" t="s">
        <v>124</v>
      </c>
      <c r="L7" s="180"/>
      <c r="M7" s="48" t="s">
        <v>124</v>
      </c>
      <c r="N7" s="178"/>
      <c r="O7" s="48" t="s">
        <v>124</v>
      </c>
      <c r="P7" s="180"/>
      <c r="Q7" s="48" t="s">
        <v>124</v>
      </c>
      <c r="R7" s="178"/>
      <c r="S7" s="48" t="s">
        <v>124</v>
      </c>
      <c r="T7" s="194"/>
      <c r="U7" s="48" t="s">
        <v>124</v>
      </c>
      <c r="V7" s="192"/>
      <c r="W7" s="48" t="s">
        <v>124</v>
      </c>
      <c r="X7" s="192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20250812</v>
      </c>
      <c r="E9" s="59" t="str">
        <f>IF(手入力!C3="",REPLACE(D9,5,0,"/"),REPLACE(手入力!C3,5,0,"/"))</f>
        <v>2025/0812</v>
      </c>
      <c r="F9" s="58">
        <v>20250812</v>
      </c>
      <c r="G9" s="59" t="str">
        <f>IF(手入力!D3="",REPLACE(F9,5,0,"/"),REPLACE(手入力!D3,5,0,"/"))</f>
        <v>2025/0812</v>
      </c>
      <c r="H9" s="58">
        <v>20250812</v>
      </c>
      <c r="I9" s="59" t="str">
        <f>IF(手入力!E3="",REPLACE(H9,5,0,"/"),REPLACE(手入力!E3,5,0,"/"))</f>
        <v>2025/0812</v>
      </c>
      <c r="J9" s="58">
        <v>20250812</v>
      </c>
      <c r="K9" s="59" t="str">
        <f>IF(手入力!F3="",REPLACE(J9,5,0,"/"),REPLACE(手入力!F3,5,0,"/"))</f>
        <v>2025/0812</v>
      </c>
      <c r="L9" s="58">
        <v>20250812</v>
      </c>
      <c r="M9" s="59" t="str">
        <f>IF(手入力!G3="",REPLACE(L9,5,0,"/"),REPLACE(手入力!G3,5,0,"/"))</f>
        <v>2025/0812</v>
      </c>
      <c r="N9" s="58">
        <v>20250812</v>
      </c>
      <c r="O9" s="59" t="str">
        <f>IF(手入力!H3="",REPLACE(N9,5,0,"/"),REPLACE(手入力!H3,5,0,"/"))</f>
        <v>2025/0812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954</v>
      </c>
      <c r="E10" s="67" t="str">
        <f>TEXT(D10,"0000")</f>
        <v>0954</v>
      </c>
      <c r="F10" s="68">
        <v>935</v>
      </c>
      <c r="G10" s="67" t="str">
        <f>TEXT(F10,"0000")</f>
        <v>0935</v>
      </c>
      <c r="H10" s="68">
        <v>1013</v>
      </c>
      <c r="I10" s="67" t="str">
        <f>TEXT(H10,"0000")</f>
        <v>1013</v>
      </c>
      <c r="J10" s="68">
        <v>916</v>
      </c>
      <c r="K10" s="67" t="str">
        <f>TEXT(J10,"0000")</f>
        <v>0916</v>
      </c>
      <c r="L10" s="68">
        <v>1049</v>
      </c>
      <c r="M10" s="67" t="str">
        <f>TEXT(L10,"0000")</f>
        <v>1049</v>
      </c>
      <c r="N10" s="68">
        <v>1030</v>
      </c>
      <c r="O10" s="67" t="str">
        <f>TEXT(N10,"0000")</f>
        <v>1030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曇|雨</v>
      </c>
      <c r="E11" s="68">
        <f>IF(E9=0,"",(RIGHT(E9,2))-1)</f>
        <v>11</v>
      </c>
      <c r="F11" s="68" t="str">
        <f>IF(F$9=0,"",HLOOKUP(G11,天気タグ!$B$3:$AG$39,35))</f>
        <v>曇|雨</v>
      </c>
      <c r="G11" s="68">
        <f>IF(G9=0,"",(RIGHT(G9,2))-1)</f>
        <v>11</v>
      </c>
      <c r="H11" s="68" t="str">
        <f>IF(H$9=0,"",HLOOKUP(I11,天気タグ!$B$3:$AG$39,35))</f>
        <v>曇|雨</v>
      </c>
      <c r="I11" s="68">
        <f>IF(I9=0,"",(RIGHT(I9,2))-1)</f>
        <v>11</v>
      </c>
      <c r="J11" s="68" t="str">
        <f>IF(J$9=0,"",HLOOKUP(K11,天気タグ!$B$3:$AG$39,35))</f>
        <v>曇|雨</v>
      </c>
      <c r="K11" s="68">
        <f>IF(K9=0,"",(RIGHT(K9,2))-1)</f>
        <v>11</v>
      </c>
      <c r="L11" s="68" t="str">
        <f>IF(L$9=0,"",HLOOKUP(M11,天気タグ!$B$3:$AG$39,35))</f>
        <v>曇|雨</v>
      </c>
      <c r="M11" s="68">
        <f>IF(M9=0,"",(RIGHT(M9,2))-1)</f>
        <v>11</v>
      </c>
      <c r="N11" s="68" t="str">
        <f>IF(N$9=0,"",HLOOKUP(O11,天気タグ!$B$3:$AG$39,35))</f>
        <v>曇|雨</v>
      </c>
      <c r="O11" s="68">
        <f>IF(O9=0,"",(RIGHT(O9,2))-1)</f>
        <v>11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</v>
      </c>
      <c r="E12" s="68">
        <f>IF(E9=0,"",RIGHT(E9,2)*1)</f>
        <v>12</v>
      </c>
      <c r="F12" s="68" t="str">
        <f>IF(F$9=0,"",HLOOKUP(G12,天気タグ!$B$3:$AG$39,35))</f>
        <v>曇</v>
      </c>
      <c r="G12" s="68">
        <f>IF(G9=0,"",RIGHT(G9,2)*1)</f>
        <v>12</v>
      </c>
      <c r="H12" s="68" t="str">
        <f>IF(H$9=0,"",HLOOKUP(I12,天気タグ!$B$3:$AG$39,35))</f>
        <v>曇</v>
      </c>
      <c r="I12" s="68">
        <f>IF(I9=0,"",RIGHT(I9,2)*1)</f>
        <v>12</v>
      </c>
      <c r="J12" s="68" t="str">
        <f>IF(J$9=0,"",HLOOKUP(K12,天気タグ!$B$3:$AG$39,35))</f>
        <v>曇</v>
      </c>
      <c r="K12" s="68">
        <f>IF(K9=0,"",RIGHT(K9,2)*1)</f>
        <v>12</v>
      </c>
      <c r="L12" s="68" t="str">
        <f>IF(L$9=0,"",HLOOKUP(M12,天気タグ!$B$3:$AG$39,35))</f>
        <v>曇</v>
      </c>
      <c r="M12" s="68">
        <f>IF(M9=0,"",RIGHT(M9,2)*1)</f>
        <v>12</v>
      </c>
      <c r="N12" s="68" t="str">
        <f>IF(N$9=0,"",HLOOKUP(O12,天気タグ!$B$3:$AG$39,35))</f>
        <v>曇</v>
      </c>
      <c r="O12" s="68">
        <f>IF(O9=0,"",RIGHT(O9,2)*1)</f>
        <v>12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26.2</v>
      </c>
      <c r="E13" s="70"/>
      <c r="F13" s="70">
        <v>26</v>
      </c>
      <c r="G13" s="70"/>
      <c r="H13" s="70">
        <v>25.5</v>
      </c>
      <c r="I13" s="68"/>
      <c r="J13" s="70">
        <v>25.5</v>
      </c>
      <c r="K13" s="70"/>
      <c r="L13" s="70">
        <v>24.8</v>
      </c>
      <c r="M13" s="70"/>
      <c r="N13" s="70">
        <v>24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25.3</v>
      </c>
      <c r="E14" s="76"/>
      <c r="F14" s="77">
        <v>29.1</v>
      </c>
      <c r="G14" s="77"/>
      <c r="H14" s="77">
        <v>22.9</v>
      </c>
      <c r="I14" s="77"/>
      <c r="J14" s="77">
        <v>29.8</v>
      </c>
      <c r="K14" s="77"/>
      <c r="L14" s="77">
        <v>20.6</v>
      </c>
      <c r="M14" s="77"/>
      <c r="N14" s="77">
        <v>24.7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383</v>
      </c>
      <c r="E18" s="67" t="e">
        <f>D18/1000</f>
        <v>#VALUE!</v>
      </c>
      <c r="F18" s="92" t="s">
        <v>383</v>
      </c>
      <c r="G18" s="67" t="e">
        <f>F18/1000</f>
        <v>#VALUE!</v>
      </c>
      <c r="H18" s="68">
        <v>0</v>
      </c>
      <c r="I18" s="67">
        <f>H18/1000</f>
        <v>0</v>
      </c>
      <c r="J18" s="68">
        <v>0</v>
      </c>
      <c r="K18" s="67">
        <f>J18/1000</f>
        <v>0</v>
      </c>
      <c r="L18" s="68" t="s">
        <v>383</v>
      </c>
      <c r="M18" s="67" t="e">
        <f>L18/1000</f>
        <v>#VALUE!</v>
      </c>
      <c r="N18" s="68" t="s">
        <v>383</v>
      </c>
      <c r="O18" s="67" t="e">
        <f>N18/1000</f>
        <v>#VALUE!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383</v>
      </c>
      <c r="E19" s="67" t="e">
        <f t="shared" ref="E19:E23" si="0">D19/1000</f>
        <v>#VALUE!</v>
      </c>
      <c r="F19" s="94" t="s">
        <v>383</v>
      </c>
      <c r="G19" s="67" t="e">
        <f t="shared" ref="G19:I23" si="1">F19/1000</f>
        <v>#VALUE!</v>
      </c>
      <c r="H19" s="68" t="s">
        <v>383</v>
      </c>
      <c r="I19" s="67" t="e">
        <f t="shared" si="1"/>
        <v>#VALUE!</v>
      </c>
      <c r="J19" s="68" t="s">
        <v>383</v>
      </c>
      <c r="K19" s="67" t="e">
        <f t="shared" ref="K19:Y23" si="2">J19/1000</f>
        <v>#VALUE!</v>
      </c>
      <c r="L19" s="68" t="s">
        <v>383</v>
      </c>
      <c r="M19" s="67" t="e">
        <f t="shared" si="2"/>
        <v>#VALUE!</v>
      </c>
      <c r="N19" s="68" t="s">
        <v>383</v>
      </c>
      <c r="O19" s="67" t="e">
        <f t="shared" si="2"/>
        <v>#VALUE!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383</v>
      </c>
      <c r="E20" s="67" t="e">
        <f t="shared" si="0"/>
        <v>#VALUE!</v>
      </c>
      <c r="F20" s="96" t="s">
        <v>383</v>
      </c>
      <c r="G20" s="67" t="e">
        <f t="shared" si="1"/>
        <v>#VALUE!</v>
      </c>
      <c r="H20" s="68">
        <v>0</v>
      </c>
      <c r="I20" s="67">
        <f t="shared" si="1"/>
        <v>0</v>
      </c>
      <c r="J20" s="68">
        <v>0</v>
      </c>
      <c r="K20" s="67">
        <f t="shared" si="2"/>
        <v>0</v>
      </c>
      <c r="L20" s="68" t="s">
        <v>383</v>
      </c>
      <c r="M20" s="67" t="e">
        <f t="shared" si="2"/>
        <v>#VALUE!</v>
      </c>
      <c r="N20" s="68" t="s">
        <v>383</v>
      </c>
      <c r="O20" s="67" t="e">
        <f t="shared" si="2"/>
        <v>#VALUE!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383</v>
      </c>
      <c r="E21" s="67" t="e">
        <f t="shared" si="0"/>
        <v>#VALUE!</v>
      </c>
      <c r="F21" s="96" t="s">
        <v>383</v>
      </c>
      <c r="G21" s="67" t="e">
        <f t="shared" si="1"/>
        <v>#VALUE!</v>
      </c>
      <c r="H21" s="68">
        <v>0</v>
      </c>
      <c r="I21" s="67">
        <f t="shared" si="1"/>
        <v>0</v>
      </c>
      <c r="J21" s="68">
        <v>0</v>
      </c>
      <c r="K21" s="67">
        <f t="shared" si="2"/>
        <v>0</v>
      </c>
      <c r="L21" s="68" t="s">
        <v>383</v>
      </c>
      <c r="M21" s="67" t="e">
        <f t="shared" si="2"/>
        <v>#VALUE!</v>
      </c>
      <c r="N21" s="68" t="s">
        <v>383</v>
      </c>
      <c r="O21" s="67" t="e">
        <f t="shared" si="2"/>
        <v>#VALUE!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383</v>
      </c>
      <c r="E22" s="67" t="e">
        <f t="shared" si="0"/>
        <v>#VALUE!</v>
      </c>
      <c r="F22" s="96" t="s">
        <v>383</v>
      </c>
      <c r="G22" s="67" t="e">
        <f t="shared" si="1"/>
        <v>#VALUE!</v>
      </c>
      <c r="H22" s="68">
        <v>0</v>
      </c>
      <c r="I22" s="67">
        <f t="shared" si="1"/>
        <v>0</v>
      </c>
      <c r="J22" s="68">
        <v>0</v>
      </c>
      <c r="K22" s="67">
        <f t="shared" si="2"/>
        <v>0</v>
      </c>
      <c r="L22" s="68" t="s">
        <v>383</v>
      </c>
      <c r="M22" s="67" t="e">
        <f t="shared" si="2"/>
        <v>#VALUE!</v>
      </c>
      <c r="N22" s="68" t="s">
        <v>383</v>
      </c>
      <c r="O22" s="67" t="e">
        <f t="shared" si="2"/>
        <v>#VALUE!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383</v>
      </c>
      <c r="E23" s="67" t="e">
        <f t="shared" si="0"/>
        <v>#VALUE!</v>
      </c>
      <c r="F23" s="96" t="s">
        <v>383</v>
      </c>
      <c r="G23" s="67" t="e">
        <f t="shared" si="1"/>
        <v>#VALUE!</v>
      </c>
      <c r="H23" s="68">
        <v>0</v>
      </c>
      <c r="I23" s="67">
        <f t="shared" si="1"/>
        <v>0</v>
      </c>
      <c r="J23" s="68">
        <v>0</v>
      </c>
      <c r="K23" s="67">
        <f t="shared" si="2"/>
        <v>0</v>
      </c>
      <c r="L23" s="68" t="s">
        <v>383</v>
      </c>
      <c r="M23" s="67" t="e">
        <f t="shared" si="2"/>
        <v>#VALUE!</v>
      </c>
      <c r="N23" s="68" t="s">
        <v>383</v>
      </c>
      <c r="O23" s="67" t="e">
        <f t="shared" si="2"/>
        <v>#VALUE!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383</v>
      </c>
      <c r="E25" s="67" t="e">
        <f>D25/1000</f>
        <v>#VALUE!</v>
      </c>
      <c r="F25" s="96" t="s">
        <v>383</v>
      </c>
      <c r="G25" s="67" t="e">
        <f>F25/1000</f>
        <v>#VALUE!</v>
      </c>
      <c r="H25" s="68" t="s">
        <v>383</v>
      </c>
      <c r="I25" s="67" t="e">
        <f>H25/1000</f>
        <v>#VALUE!</v>
      </c>
      <c r="J25" s="68" t="s">
        <v>383</v>
      </c>
      <c r="K25" s="67" t="e">
        <f>J25/1000</f>
        <v>#VALUE!</v>
      </c>
      <c r="L25" s="68" t="s">
        <v>383</v>
      </c>
      <c r="M25" s="67" t="e">
        <f>L25/1000</f>
        <v>#VALUE!</v>
      </c>
      <c r="N25" s="68" t="s">
        <v>383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0.5</v>
      </c>
      <c r="E26" s="98"/>
      <c r="F26" s="98">
        <v>0.55000000000000004</v>
      </c>
      <c r="G26" s="98"/>
      <c r="H26" s="68">
        <v>0.46</v>
      </c>
      <c r="I26" s="98"/>
      <c r="J26" s="68">
        <v>0.4</v>
      </c>
      <c r="K26" s="98"/>
      <c r="L26" s="68">
        <v>0.2</v>
      </c>
      <c r="M26" s="98"/>
      <c r="N26" s="68">
        <v>0.19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7.0000000000000007E-2</v>
      </c>
      <c r="E27" s="98"/>
      <c r="F27" s="98">
        <v>0.08</v>
      </c>
      <c r="G27" s="98"/>
      <c r="H27" s="68">
        <v>0.11</v>
      </c>
      <c r="I27" s="98"/>
      <c r="J27" s="68">
        <v>0.13</v>
      </c>
      <c r="K27" s="98"/>
      <c r="L27" s="68">
        <v>0.08</v>
      </c>
      <c r="M27" s="98"/>
      <c r="N27" s="68">
        <v>7.0000000000000007E-2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383</v>
      </c>
      <c r="E28" s="67" t="e">
        <f t="shared" ref="E28:E35" si="3">D28/1000</f>
        <v>#VALUE!</v>
      </c>
      <c r="F28" s="98" t="s">
        <v>383</v>
      </c>
      <c r="G28" s="67" t="e">
        <f t="shared" ref="G28:I35" si="4">F28/1000</f>
        <v>#VALUE!</v>
      </c>
      <c r="H28" s="68">
        <v>0</v>
      </c>
      <c r="I28" s="67">
        <f t="shared" si="4"/>
        <v>0</v>
      </c>
      <c r="J28" s="68">
        <v>0</v>
      </c>
      <c r="K28" s="67">
        <f t="shared" ref="K28:Y35" si="5">J28/1000</f>
        <v>0</v>
      </c>
      <c r="L28" s="68" t="s">
        <v>383</v>
      </c>
      <c r="M28" s="67" t="e">
        <f t="shared" si="5"/>
        <v>#VALUE!</v>
      </c>
      <c r="N28" s="68" t="s">
        <v>383</v>
      </c>
      <c r="O28" s="67" t="e">
        <f t="shared" si="5"/>
        <v>#VALUE!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383</v>
      </c>
      <c r="E29" s="67" t="e">
        <f t="shared" si="3"/>
        <v>#VALUE!</v>
      </c>
      <c r="F29" s="92" t="s">
        <v>383</v>
      </c>
      <c r="G29" s="67" t="e">
        <f t="shared" si="4"/>
        <v>#VALUE!</v>
      </c>
      <c r="H29" s="68" t="s">
        <v>383</v>
      </c>
      <c r="I29" s="67" t="e">
        <f t="shared" si="4"/>
        <v>#VALUE!</v>
      </c>
      <c r="J29" s="68" t="s">
        <v>383</v>
      </c>
      <c r="K29" s="67" t="e">
        <f t="shared" si="5"/>
        <v>#VALUE!</v>
      </c>
      <c r="L29" s="68" t="s">
        <v>383</v>
      </c>
      <c r="M29" s="67" t="e">
        <f t="shared" si="5"/>
        <v>#VALUE!</v>
      </c>
      <c r="N29" s="68" t="s">
        <v>383</v>
      </c>
      <c r="O29" s="67" t="e">
        <f t="shared" si="5"/>
        <v>#VALUE!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383</v>
      </c>
      <c r="E30" s="67" t="e">
        <f t="shared" si="3"/>
        <v>#VALUE!</v>
      </c>
      <c r="F30" s="96" t="s">
        <v>383</v>
      </c>
      <c r="G30" s="67" t="e">
        <f t="shared" si="4"/>
        <v>#VALUE!</v>
      </c>
      <c r="H30" s="68" t="s">
        <v>383</v>
      </c>
      <c r="I30" s="67" t="e">
        <f t="shared" si="4"/>
        <v>#VALUE!</v>
      </c>
      <c r="J30" s="68" t="s">
        <v>383</v>
      </c>
      <c r="K30" s="67" t="e">
        <f t="shared" si="5"/>
        <v>#VALUE!</v>
      </c>
      <c r="L30" s="68" t="s">
        <v>383</v>
      </c>
      <c r="M30" s="67" t="e">
        <f t="shared" si="5"/>
        <v>#VALUE!</v>
      </c>
      <c r="N30" s="68" t="s">
        <v>383</v>
      </c>
      <c r="O30" s="67" t="e">
        <f t="shared" si="5"/>
        <v>#VALUE!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383</v>
      </c>
      <c r="E31" s="67" t="e">
        <f t="shared" si="3"/>
        <v>#VALUE!</v>
      </c>
      <c r="F31" s="96" t="s">
        <v>383</v>
      </c>
      <c r="G31" s="67" t="e">
        <f t="shared" si="4"/>
        <v>#VALUE!</v>
      </c>
      <c r="H31" s="68" t="s">
        <v>383</v>
      </c>
      <c r="I31" s="67" t="e">
        <f t="shared" si="4"/>
        <v>#VALUE!</v>
      </c>
      <c r="J31" s="68" t="s">
        <v>383</v>
      </c>
      <c r="K31" s="67" t="e">
        <f t="shared" si="5"/>
        <v>#VALUE!</v>
      </c>
      <c r="L31" s="68" t="s">
        <v>383</v>
      </c>
      <c r="M31" s="67" t="e">
        <f t="shared" si="5"/>
        <v>#VALUE!</v>
      </c>
      <c r="N31" s="68" t="s">
        <v>383</v>
      </c>
      <c r="O31" s="67" t="e">
        <f t="shared" si="5"/>
        <v>#VALUE!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383</v>
      </c>
      <c r="E32" s="67" t="e">
        <f t="shared" si="3"/>
        <v>#VALUE!</v>
      </c>
      <c r="F32" s="96" t="s">
        <v>383</v>
      </c>
      <c r="G32" s="67" t="e">
        <f t="shared" si="4"/>
        <v>#VALUE!</v>
      </c>
      <c r="H32" s="68" t="s">
        <v>383</v>
      </c>
      <c r="I32" s="67" t="e">
        <f t="shared" si="4"/>
        <v>#VALUE!</v>
      </c>
      <c r="J32" s="68" t="s">
        <v>383</v>
      </c>
      <c r="K32" s="67" t="e">
        <f t="shared" si="5"/>
        <v>#VALUE!</v>
      </c>
      <c r="L32" s="68" t="s">
        <v>383</v>
      </c>
      <c r="M32" s="67" t="e">
        <f t="shared" si="5"/>
        <v>#VALUE!</v>
      </c>
      <c r="N32" s="68" t="s">
        <v>383</v>
      </c>
      <c r="O32" s="67" t="e">
        <f t="shared" si="5"/>
        <v>#VALUE!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383</v>
      </c>
      <c r="E33" s="67" t="e">
        <f t="shared" si="3"/>
        <v>#VALUE!</v>
      </c>
      <c r="F33" s="96" t="s">
        <v>383</v>
      </c>
      <c r="G33" s="67" t="e">
        <f t="shared" si="4"/>
        <v>#VALUE!</v>
      </c>
      <c r="H33" s="68" t="s">
        <v>383</v>
      </c>
      <c r="I33" s="67" t="e">
        <f t="shared" si="4"/>
        <v>#VALUE!</v>
      </c>
      <c r="J33" s="68" t="s">
        <v>383</v>
      </c>
      <c r="K33" s="67" t="e">
        <f t="shared" si="5"/>
        <v>#VALUE!</v>
      </c>
      <c r="L33" s="68" t="s">
        <v>383</v>
      </c>
      <c r="M33" s="67" t="e">
        <f t="shared" si="5"/>
        <v>#VALUE!</v>
      </c>
      <c r="N33" s="68" t="s">
        <v>383</v>
      </c>
      <c r="O33" s="67" t="e">
        <f t="shared" si="5"/>
        <v>#VALUE!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383</v>
      </c>
      <c r="E34" s="67" t="e">
        <f t="shared" si="3"/>
        <v>#VALUE!</v>
      </c>
      <c r="F34" s="96" t="s">
        <v>383</v>
      </c>
      <c r="G34" s="67" t="e">
        <f t="shared" si="4"/>
        <v>#VALUE!</v>
      </c>
      <c r="H34" s="68" t="s">
        <v>383</v>
      </c>
      <c r="I34" s="67" t="e">
        <f t="shared" si="4"/>
        <v>#VALUE!</v>
      </c>
      <c r="J34" s="68" t="s">
        <v>383</v>
      </c>
      <c r="K34" s="67" t="e">
        <f t="shared" si="5"/>
        <v>#VALUE!</v>
      </c>
      <c r="L34" s="68" t="s">
        <v>383</v>
      </c>
      <c r="M34" s="67" t="e">
        <f t="shared" si="5"/>
        <v>#VALUE!</v>
      </c>
      <c r="N34" s="68" t="s">
        <v>383</v>
      </c>
      <c r="O34" s="67" t="e">
        <f t="shared" si="5"/>
        <v>#VALUE!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383</v>
      </c>
      <c r="E35" s="67" t="e">
        <f t="shared" si="3"/>
        <v>#VALUE!</v>
      </c>
      <c r="F35" s="96" t="s">
        <v>383</v>
      </c>
      <c r="G35" s="67" t="e">
        <f t="shared" si="4"/>
        <v>#VALUE!</v>
      </c>
      <c r="H35" s="68" t="s">
        <v>383</v>
      </c>
      <c r="I35" s="67" t="e">
        <f t="shared" si="4"/>
        <v>#VALUE!</v>
      </c>
      <c r="J35" s="68" t="s">
        <v>383</v>
      </c>
      <c r="K35" s="67" t="e">
        <f t="shared" si="5"/>
        <v>#VALUE!</v>
      </c>
      <c r="L35" s="68" t="s">
        <v>383</v>
      </c>
      <c r="M35" s="67" t="e">
        <f t="shared" si="5"/>
        <v>#VALUE!</v>
      </c>
      <c r="N35" s="68" t="s">
        <v>383</v>
      </c>
      <c r="O35" s="67" t="e">
        <f t="shared" si="5"/>
        <v>#VALUE!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0.18</v>
      </c>
      <c r="E36" s="98"/>
      <c r="F36" s="98">
        <v>0.16</v>
      </c>
      <c r="G36" s="98"/>
      <c r="H36" s="68">
        <v>0.26</v>
      </c>
      <c r="I36" s="98"/>
      <c r="J36" s="68">
        <v>0.21</v>
      </c>
      <c r="K36" s="98"/>
      <c r="L36" s="68">
        <v>0.16</v>
      </c>
      <c r="M36" s="98"/>
      <c r="N36" s="68">
        <v>0.23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96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68">
        <v>0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383</v>
      </c>
      <c r="E38" s="157" t="e">
        <f t="shared" ref="E38:Y40" si="6">D38/1000</f>
        <v>#VALUE!</v>
      </c>
      <c r="F38" s="96" t="s">
        <v>383</v>
      </c>
      <c r="G38" s="157" t="e">
        <f t="shared" si="6"/>
        <v>#VALUE!</v>
      </c>
      <c r="H38" s="68" t="s">
        <v>383</v>
      </c>
      <c r="I38" s="157" t="e">
        <f t="shared" si="6"/>
        <v>#VALUE!</v>
      </c>
      <c r="J38" s="68" t="s">
        <v>383</v>
      </c>
      <c r="K38" s="157" t="e">
        <f t="shared" si="6"/>
        <v>#VALUE!</v>
      </c>
      <c r="L38" s="68" t="s">
        <v>383</v>
      </c>
      <c r="M38" s="157" t="e">
        <f t="shared" si="6"/>
        <v>#VALUE!</v>
      </c>
      <c r="N38" s="68" t="s">
        <v>383</v>
      </c>
      <c r="O38" s="157" t="e">
        <f t="shared" si="6"/>
        <v>#VALUE!</v>
      </c>
      <c r="P38" s="68"/>
      <c r="Q38" s="157">
        <f t="shared" si="6"/>
        <v>0</v>
      </c>
      <c r="R38" s="68"/>
      <c r="S38" s="157">
        <f t="shared" si="6"/>
        <v>0</v>
      </c>
      <c r="T38" s="68"/>
      <c r="U38" s="157">
        <f t="shared" si="6"/>
        <v>0</v>
      </c>
      <c r="V38" s="68"/>
      <c r="W38" s="157">
        <f t="shared" si="6"/>
        <v>0</v>
      </c>
      <c r="X38" s="68"/>
      <c r="Y38" s="157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2E-3</v>
      </c>
      <c r="E39" s="96"/>
      <c r="F39" s="96">
        <v>2E-3</v>
      </c>
      <c r="G39" s="96"/>
      <c r="H39" s="68">
        <v>7.0000000000000001E-3</v>
      </c>
      <c r="I39" s="96"/>
      <c r="J39" s="68">
        <v>2E-3</v>
      </c>
      <c r="K39" s="96"/>
      <c r="L39" s="68">
        <v>5.0000000000000001E-3</v>
      </c>
      <c r="M39" s="96"/>
      <c r="N39" s="68">
        <v>7.0000000000000001E-3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383</v>
      </c>
      <c r="E40" s="157" t="e">
        <f t="shared" si="6"/>
        <v>#VALUE!</v>
      </c>
      <c r="F40" s="96" t="s">
        <v>383</v>
      </c>
      <c r="G40" s="157" t="e">
        <f t="shared" si="6"/>
        <v>#VALUE!</v>
      </c>
      <c r="H40" s="68" t="s">
        <v>383</v>
      </c>
      <c r="I40" s="157" t="e">
        <f t="shared" si="6"/>
        <v>#VALUE!</v>
      </c>
      <c r="J40" s="68" t="s">
        <v>383</v>
      </c>
      <c r="K40" s="157" t="e">
        <f t="shared" si="6"/>
        <v>#VALUE!</v>
      </c>
      <c r="L40" s="68" t="s">
        <v>383</v>
      </c>
      <c r="M40" s="157" t="e">
        <f t="shared" si="6"/>
        <v>#VALUE!</v>
      </c>
      <c r="N40" s="68" t="s">
        <v>383</v>
      </c>
      <c r="O40" s="157" t="e">
        <f t="shared" si="6"/>
        <v>#VALUE!</v>
      </c>
      <c r="P40" s="68"/>
      <c r="Q40" s="157">
        <f t="shared" si="6"/>
        <v>0</v>
      </c>
      <c r="R40" s="68"/>
      <c r="S40" s="157">
        <f t="shared" si="6"/>
        <v>0</v>
      </c>
      <c r="T40" s="68"/>
      <c r="U40" s="157">
        <f t="shared" si="6"/>
        <v>0</v>
      </c>
      <c r="V40" s="68"/>
      <c r="W40" s="157">
        <f t="shared" si="6"/>
        <v>0</v>
      </c>
      <c r="X40" s="68"/>
      <c r="Y40" s="157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383</v>
      </c>
      <c r="E41" s="96"/>
      <c r="F41" s="96" t="s">
        <v>383</v>
      </c>
      <c r="G41" s="96"/>
      <c r="H41" s="68" t="s">
        <v>383</v>
      </c>
      <c r="I41" s="96"/>
      <c r="J41" s="68" t="s">
        <v>383</v>
      </c>
      <c r="K41" s="96"/>
      <c r="L41" s="68" t="s">
        <v>383</v>
      </c>
      <c r="M41" s="96"/>
      <c r="N41" s="68" t="s">
        <v>383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383</v>
      </c>
      <c r="E42" s="67" t="e">
        <f>D42/1000</f>
        <v>#VALUE!</v>
      </c>
      <c r="F42" s="96" t="s">
        <v>383</v>
      </c>
      <c r="G42" s="67" t="e">
        <f>F42/1000</f>
        <v>#VALUE!</v>
      </c>
      <c r="H42" s="68" t="s">
        <v>383</v>
      </c>
      <c r="I42" s="67" t="e">
        <f>H42/1000</f>
        <v>#VALUE!</v>
      </c>
      <c r="J42" s="68" t="s">
        <v>383</v>
      </c>
      <c r="K42" s="67" t="e">
        <f>J42/1000</f>
        <v>#VALUE!</v>
      </c>
      <c r="L42" s="68" t="s">
        <v>383</v>
      </c>
      <c r="M42" s="67" t="e">
        <f>L42/1000</f>
        <v>#VALUE!</v>
      </c>
      <c r="N42" s="68" t="s">
        <v>383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0</v>
      </c>
      <c r="E43" s="96"/>
      <c r="F43" s="96">
        <v>0</v>
      </c>
      <c r="G43" s="96"/>
      <c r="H43" s="68">
        <v>8.9999999999999993E-3</v>
      </c>
      <c r="I43" s="96"/>
      <c r="J43" s="68">
        <v>6.0000000000000001E-3</v>
      </c>
      <c r="K43" s="96"/>
      <c r="L43" s="68">
        <v>7.0000000000000001E-3</v>
      </c>
      <c r="M43" s="96"/>
      <c r="N43" s="68">
        <v>1.2E-2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383</v>
      </c>
      <c r="E44" s="157" t="e">
        <f t="shared" ref="E44:Y45" si="7">D44/1000</f>
        <v>#VALUE!</v>
      </c>
      <c r="F44" s="96" t="s">
        <v>383</v>
      </c>
      <c r="G44" s="157" t="e">
        <f t="shared" si="7"/>
        <v>#VALUE!</v>
      </c>
      <c r="H44" s="68" t="s">
        <v>383</v>
      </c>
      <c r="I44" s="157" t="e">
        <f t="shared" si="7"/>
        <v>#VALUE!</v>
      </c>
      <c r="J44" s="68" t="s">
        <v>383</v>
      </c>
      <c r="K44" s="157" t="e">
        <f t="shared" si="7"/>
        <v>#VALUE!</v>
      </c>
      <c r="L44" s="68" t="s">
        <v>383</v>
      </c>
      <c r="M44" s="157" t="e">
        <f t="shared" si="7"/>
        <v>#VALUE!</v>
      </c>
      <c r="N44" s="68" t="s">
        <v>383</v>
      </c>
      <c r="O44" s="157" t="e">
        <f t="shared" si="7"/>
        <v>#VALUE!</v>
      </c>
      <c r="P44" s="68"/>
      <c r="Q44" s="157">
        <f t="shared" si="7"/>
        <v>0</v>
      </c>
      <c r="R44" s="68"/>
      <c r="S44" s="157">
        <f t="shared" si="7"/>
        <v>0</v>
      </c>
      <c r="T44" s="68"/>
      <c r="U44" s="157">
        <f t="shared" si="7"/>
        <v>0</v>
      </c>
      <c r="V44" s="68"/>
      <c r="W44" s="157">
        <f t="shared" si="7"/>
        <v>0</v>
      </c>
      <c r="X44" s="68"/>
      <c r="Y44" s="157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383</v>
      </c>
      <c r="E45" s="157" t="e">
        <f t="shared" si="7"/>
        <v>#VALUE!</v>
      </c>
      <c r="F45" s="96" t="s">
        <v>383</v>
      </c>
      <c r="G45" s="157" t="e">
        <f t="shared" si="7"/>
        <v>#VALUE!</v>
      </c>
      <c r="H45" s="68" t="s">
        <v>383</v>
      </c>
      <c r="I45" s="157" t="e">
        <f t="shared" si="7"/>
        <v>#VALUE!</v>
      </c>
      <c r="J45" s="68" t="s">
        <v>383</v>
      </c>
      <c r="K45" s="157" t="e">
        <f t="shared" si="7"/>
        <v>#VALUE!</v>
      </c>
      <c r="L45" s="68" t="s">
        <v>383</v>
      </c>
      <c r="M45" s="157" t="e">
        <f t="shared" si="7"/>
        <v>#VALUE!</v>
      </c>
      <c r="N45" s="68" t="s">
        <v>383</v>
      </c>
      <c r="O45" s="157" t="e">
        <f t="shared" si="7"/>
        <v>#VALUE!</v>
      </c>
      <c r="P45" s="68"/>
      <c r="Q45" s="157">
        <f t="shared" si="7"/>
        <v>0</v>
      </c>
      <c r="R45" s="68"/>
      <c r="S45" s="157">
        <f t="shared" si="7"/>
        <v>0</v>
      </c>
      <c r="T45" s="68"/>
      <c r="U45" s="157">
        <f t="shared" si="7"/>
        <v>0</v>
      </c>
      <c r="V45" s="68"/>
      <c r="W45" s="157">
        <f t="shared" si="7"/>
        <v>0</v>
      </c>
      <c r="X45" s="68"/>
      <c r="Y45" s="157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96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68">
        <v>0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383</v>
      </c>
      <c r="E47" s="67" t="e">
        <f>D47/1000</f>
        <v>#VALUE!</v>
      </c>
      <c r="F47" s="96" t="s">
        <v>383</v>
      </c>
      <c r="G47" s="67" t="e">
        <f>F47/1000</f>
        <v>#VALUE!</v>
      </c>
      <c r="H47" s="68">
        <v>0</v>
      </c>
      <c r="I47" s="67">
        <f>H47/1000</f>
        <v>0</v>
      </c>
      <c r="J47" s="68">
        <v>0</v>
      </c>
      <c r="K47" s="67">
        <f>J47/1000</f>
        <v>0</v>
      </c>
      <c r="L47" s="68" t="s">
        <v>383</v>
      </c>
      <c r="M47" s="67" t="e">
        <f>L47/1000</f>
        <v>#VALUE!</v>
      </c>
      <c r="N47" s="68" t="s">
        <v>383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383</v>
      </c>
      <c r="E48" s="67" t="e">
        <f>D48/1000</f>
        <v>#VALUE!</v>
      </c>
      <c r="F48" s="98" t="s">
        <v>383</v>
      </c>
      <c r="G48" s="67" t="e">
        <f>F48/1000</f>
        <v>#VALUE!</v>
      </c>
      <c r="H48" s="68">
        <v>60</v>
      </c>
      <c r="I48" s="67">
        <f>H48/1000</f>
        <v>0.06</v>
      </c>
      <c r="J48" s="68">
        <v>60</v>
      </c>
      <c r="K48" s="67">
        <f>J48/1000</f>
        <v>0.06</v>
      </c>
      <c r="L48" s="68" t="s">
        <v>383</v>
      </c>
      <c r="M48" s="67" t="e">
        <f>L48/1000</f>
        <v>#VALUE!</v>
      </c>
      <c r="N48" s="68" t="s">
        <v>383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383</v>
      </c>
      <c r="E49" s="67" t="e">
        <f>D49/1000</f>
        <v>#VALUE!</v>
      </c>
      <c r="F49" s="98" t="s">
        <v>383</v>
      </c>
      <c r="G49" s="67" t="e">
        <f>F49/1000</f>
        <v>#VALUE!</v>
      </c>
      <c r="H49" s="68">
        <v>0</v>
      </c>
      <c r="I49" s="67">
        <f>H49/1000</f>
        <v>0</v>
      </c>
      <c r="J49" s="68">
        <v>0</v>
      </c>
      <c r="K49" s="67">
        <f>J49/1000</f>
        <v>0</v>
      </c>
      <c r="L49" s="68" t="s">
        <v>383</v>
      </c>
      <c r="M49" s="67" t="e">
        <f>L49/1000</f>
        <v>#VALUE!</v>
      </c>
      <c r="N49" s="68" t="s">
        <v>383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383</v>
      </c>
      <c r="E50" s="67" t="e">
        <f>D50/1000</f>
        <v>#VALUE!</v>
      </c>
      <c r="F50" s="96" t="s">
        <v>383</v>
      </c>
      <c r="G50" s="67" t="e">
        <f>F50/1000</f>
        <v>#VALUE!</v>
      </c>
      <c r="H50" s="68">
        <v>0</v>
      </c>
      <c r="I50" s="67">
        <f>H50/1000</f>
        <v>0</v>
      </c>
      <c r="J50" s="68">
        <v>0</v>
      </c>
      <c r="K50" s="67">
        <f>J50/1000</f>
        <v>0</v>
      </c>
      <c r="L50" s="68" t="s">
        <v>383</v>
      </c>
      <c r="M50" s="67" t="e">
        <f>L50/1000</f>
        <v>#VALUE!</v>
      </c>
      <c r="N50" s="68" t="s">
        <v>383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383</v>
      </c>
      <c r="E51" s="70"/>
      <c r="F51" s="70" t="s">
        <v>383</v>
      </c>
      <c r="G51" s="70"/>
      <c r="H51" s="68" t="s">
        <v>383</v>
      </c>
      <c r="I51" s="70"/>
      <c r="J51" s="68" t="s">
        <v>383</v>
      </c>
      <c r="K51" s="70"/>
      <c r="L51" s="68" t="s">
        <v>383</v>
      </c>
      <c r="M51" s="70"/>
      <c r="N51" s="68" t="s">
        <v>383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383</v>
      </c>
      <c r="E52" s="67" t="e">
        <f>D52/1000</f>
        <v>#VALUE!</v>
      </c>
      <c r="F52" s="96" t="s">
        <v>383</v>
      </c>
      <c r="G52" s="67" t="e">
        <f>F52/1000</f>
        <v>#VALUE!</v>
      </c>
      <c r="H52" s="68">
        <v>0</v>
      </c>
      <c r="I52" s="67">
        <f>H52/1000</f>
        <v>0</v>
      </c>
      <c r="J52" s="68">
        <v>0</v>
      </c>
      <c r="K52" s="67">
        <f>J52/1000</f>
        <v>0</v>
      </c>
      <c r="L52" s="68" t="s">
        <v>383</v>
      </c>
      <c r="M52" s="67" t="e">
        <f>L52/1000</f>
        <v>#VALUE!</v>
      </c>
      <c r="N52" s="68" t="s">
        <v>383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3.3</v>
      </c>
      <c r="E53" s="70"/>
      <c r="F53" s="70">
        <v>3.6</v>
      </c>
      <c r="G53" s="70"/>
      <c r="H53" s="68">
        <v>4.9000000000000004</v>
      </c>
      <c r="I53" s="70"/>
      <c r="J53" s="68">
        <v>4.9000000000000004</v>
      </c>
      <c r="K53" s="70"/>
      <c r="L53" s="68">
        <v>2</v>
      </c>
      <c r="M53" s="70"/>
      <c r="N53" s="68">
        <v>2.4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383</v>
      </c>
      <c r="E54" s="70"/>
      <c r="F54" s="70" t="s">
        <v>383</v>
      </c>
      <c r="G54" s="70"/>
      <c r="H54" s="68" t="s">
        <v>383</v>
      </c>
      <c r="I54" s="70"/>
      <c r="J54" s="68" t="s">
        <v>383</v>
      </c>
      <c r="K54" s="70"/>
      <c r="L54" s="68" t="s">
        <v>383</v>
      </c>
      <c r="M54" s="70"/>
      <c r="N54" s="68" t="s">
        <v>383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383</v>
      </c>
      <c r="E55" s="68"/>
      <c r="F55" s="68" t="s">
        <v>383</v>
      </c>
      <c r="G55" s="68"/>
      <c r="H55" s="68" t="s">
        <v>383</v>
      </c>
      <c r="I55" s="68"/>
      <c r="J55" s="68" t="s">
        <v>383</v>
      </c>
      <c r="K55" s="68"/>
      <c r="L55" s="68" t="s">
        <v>383</v>
      </c>
      <c r="M55" s="68"/>
      <c r="N55" s="68" t="s">
        <v>383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383</v>
      </c>
      <c r="E56" s="98"/>
      <c r="F56" s="98" t="s">
        <v>383</v>
      </c>
      <c r="G56" s="98"/>
      <c r="H56" s="68" t="s">
        <v>383</v>
      </c>
      <c r="I56" s="98"/>
      <c r="J56" s="68" t="s">
        <v>383</v>
      </c>
      <c r="K56" s="98"/>
      <c r="L56" s="68" t="s">
        <v>383</v>
      </c>
      <c r="M56" s="98"/>
      <c r="N56" s="68" t="s">
        <v>383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>
        <v>0</v>
      </c>
      <c r="E57" s="67">
        <f>D57/1000</f>
        <v>0</v>
      </c>
      <c r="F57" s="102">
        <v>0</v>
      </c>
      <c r="G57" s="67">
        <f>F57/1000</f>
        <v>0</v>
      </c>
      <c r="H57" s="68">
        <v>0</v>
      </c>
      <c r="I57" s="67">
        <f>H57/1000</f>
        <v>0</v>
      </c>
      <c r="J57" s="68">
        <v>0</v>
      </c>
      <c r="K57" s="67">
        <f>J57/1000</f>
        <v>0</v>
      </c>
      <c r="L57" s="68">
        <v>0</v>
      </c>
      <c r="M57" s="67">
        <f>L57/1000</f>
        <v>0</v>
      </c>
      <c r="N57" s="68">
        <v>0</v>
      </c>
      <c r="O57" s="67">
        <f>N57/1000</f>
        <v>0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>
        <v>0</v>
      </c>
      <c r="E58" s="67">
        <f>D58/1000</f>
        <v>0</v>
      </c>
      <c r="F58" s="102">
        <v>0</v>
      </c>
      <c r="G58" s="67">
        <f>F58/1000</f>
        <v>0</v>
      </c>
      <c r="H58" s="68">
        <v>0</v>
      </c>
      <c r="I58" s="67">
        <f>H58/1000</f>
        <v>0</v>
      </c>
      <c r="J58" s="68">
        <v>0</v>
      </c>
      <c r="K58" s="67">
        <f>J58/1000</f>
        <v>0</v>
      </c>
      <c r="L58" s="68">
        <v>0</v>
      </c>
      <c r="M58" s="67">
        <f>L58/1000</f>
        <v>0</v>
      </c>
      <c r="N58" s="68">
        <v>0</v>
      </c>
      <c r="O58" s="67">
        <f>N58/1000</f>
        <v>0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383</v>
      </c>
      <c r="E59" s="96"/>
      <c r="F59" s="96" t="s">
        <v>383</v>
      </c>
      <c r="G59" s="96"/>
      <c r="H59" s="68" t="s">
        <v>383</v>
      </c>
      <c r="I59" s="96"/>
      <c r="J59" s="68" t="s">
        <v>383</v>
      </c>
      <c r="K59" s="96"/>
      <c r="L59" s="68" t="s">
        <v>383</v>
      </c>
      <c r="M59" s="96"/>
      <c r="N59" s="68" t="s">
        <v>383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383</v>
      </c>
      <c r="E60" s="67" t="e">
        <f>D60/1000</f>
        <v>#VALUE!</v>
      </c>
      <c r="F60" s="92" t="s">
        <v>383</v>
      </c>
      <c r="G60" s="67" t="e">
        <f>F60/1000</f>
        <v>#VALUE!</v>
      </c>
      <c r="H60" s="68" t="s">
        <v>383</v>
      </c>
      <c r="I60" s="67" t="e">
        <f>H60/1000</f>
        <v>#VALUE!</v>
      </c>
      <c r="J60" s="68" t="s">
        <v>383</v>
      </c>
      <c r="K60" s="67" t="e">
        <f>J60/1000</f>
        <v>#VALUE!</v>
      </c>
      <c r="L60" s="68" t="s">
        <v>383</v>
      </c>
      <c r="M60" s="67" t="e">
        <f>L60/1000</f>
        <v>#VALUE!</v>
      </c>
      <c r="N60" s="68" t="s">
        <v>383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0.4</v>
      </c>
      <c r="E61" s="70"/>
      <c r="F61" s="70">
        <v>0.3</v>
      </c>
      <c r="G61" s="70"/>
      <c r="H61" s="68">
        <v>1.2</v>
      </c>
      <c r="I61" s="70"/>
      <c r="J61" s="68">
        <v>0.4</v>
      </c>
      <c r="K61" s="70"/>
      <c r="L61" s="68">
        <v>0.6</v>
      </c>
      <c r="M61" s="70"/>
      <c r="N61" s="68">
        <v>0.6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7.3</v>
      </c>
      <c r="E62" s="70"/>
      <c r="F62" s="70">
        <v>7.4</v>
      </c>
      <c r="G62" s="70"/>
      <c r="H62" s="68">
        <v>7.5</v>
      </c>
      <c r="I62" s="70"/>
      <c r="J62" s="68">
        <v>8</v>
      </c>
      <c r="K62" s="70"/>
      <c r="L62" s="68">
        <v>6.8</v>
      </c>
      <c r="M62" s="70"/>
      <c r="N62" s="68">
        <v>7.1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0.7</v>
      </c>
      <c r="I65" s="70"/>
      <c r="J65" s="68">
        <v>0</v>
      </c>
      <c r="K65" s="70"/>
      <c r="L65" s="68">
        <v>0.9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195"/>
      <c r="B68" s="195"/>
      <c r="C68" s="149"/>
      <c r="D68" s="149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0" t="s">
        <v>61</v>
      </c>
      <c r="C70" s="83" t="s">
        <v>78</v>
      </c>
      <c r="D70" s="121" t="s">
        <v>383</v>
      </c>
      <c r="E70" s="67" t="e">
        <f t="shared" ref="E70:E75" si="8">D70/1000</f>
        <v>#VALUE!</v>
      </c>
      <c r="F70" s="122" t="s">
        <v>383</v>
      </c>
      <c r="G70" s="67" t="e">
        <f t="shared" ref="G70:Y75" si="9">F70/1000</f>
        <v>#VALUE!</v>
      </c>
      <c r="H70" s="84">
        <v>0</v>
      </c>
      <c r="I70" s="67">
        <f t="shared" si="9"/>
        <v>0</v>
      </c>
      <c r="J70" s="122">
        <v>0</v>
      </c>
      <c r="K70" s="67">
        <f t="shared" si="9"/>
        <v>0</v>
      </c>
      <c r="L70" s="122" t="s">
        <v>383</v>
      </c>
      <c r="M70" s="67" t="e">
        <f t="shared" si="9"/>
        <v>#VALUE!</v>
      </c>
      <c r="N70" s="122" t="s">
        <v>383</v>
      </c>
      <c r="O70" s="67" t="e">
        <f t="shared" si="9"/>
        <v>#VALUE!</v>
      </c>
      <c r="P70" s="122"/>
      <c r="Q70" s="67">
        <f>P70/1000</f>
        <v>0</v>
      </c>
      <c r="R70" s="122"/>
      <c r="S70" s="67">
        <f t="shared" si="9"/>
        <v>0</v>
      </c>
      <c r="T70" s="122"/>
      <c r="U70" s="67">
        <f t="shared" si="9"/>
        <v>0</v>
      </c>
      <c r="V70" s="122"/>
      <c r="W70" s="67">
        <f t="shared" si="9"/>
        <v>0</v>
      </c>
      <c r="X70" s="122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3" t="s">
        <v>62</v>
      </c>
      <c r="C71" s="90" t="s">
        <v>78</v>
      </c>
      <c r="D71" s="91" t="s">
        <v>383</v>
      </c>
      <c r="E71" s="67" t="e">
        <f t="shared" si="8"/>
        <v>#VALUE!</v>
      </c>
      <c r="F71" s="92" t="s">
        <v>383</v>
      </c>
      <c r="G71" s="67" t="e">
        <f t="shared" si="9"/>
        <v>#VALUE!</v>
      </c>
      <c r="H71" s="68">
        <v>0</v>
      </c>
      <c r="I71" s="67">
        <f t="shared" si="9"/>
        <v>0</v>
      </c>
      <c r="J71" s="92">
        <v>0</v>
      </c>
      <c r="K71" s="67">
        <f t="shared" si="9"/>
        <v>0</v>
      </c>
      <c r="L71" s="92" t="s">
        <v>383</v>
      </c>
      <c r="M71" s="67" t="e">
        <f t="shared" si="9"/>
        <v>#VALUE!</v>
      </c>
      <c r="N71" s="92" t="s">
        <v>383</v>
      </c>
      <c r="O71" s="67" t="e">
        <f t="shared" si="9"/>
        <v>#VALUE!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3" t="s">
        <v>63</v>
      </c>
      <c r="C72" s="90" t="s">
        <v>78</v>
      </c>
      <c r="D72" s="95" t="s">
        <v>383</v>
      </c>
      <c r="E72" s="67" t="e">
        <f t="shared" si="8"/>
        <v>#VALUE!</v>
      </c>
      <c r="F72" s="96" t="s">
        <v>383</v>
      </c>
      <c r="G72" s="67" t="e">
        <f t="shared" si="9"/>
        <v>#VALUE!</v>
      </c>
      <c r="H72" s="68">
        <v>0</v>
      </c>
      <c r="I72" s="67">
        <f t="shared" si="9"/>
        <v>0</v>
      </c>
      <c r="J72" s="96">
        <v>0</v>
      </c>
      <c r="K72" s="67">
        <f t="shared" si="9"/>
        <v>0</v>
      </c>
      <c r="L72" s="96" t="s">
        <v>383</v>
      </c>
      <c r="M72" s="67" t="e">
        <f t="shared" si="9"/>
        <v>#VALUE!</v>
      </c>
      <c r="N72" s="96" t="s">
        <v>383</v>
      </c>
      <c r="O72" s="67" t="e">
        <f t="shared" si="9"/>
        <v>#VALUE!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3" t="s">
        <v>97</v>
      </c>
      <c r="C73" s="90" t="s">
        <v>78</v>
      </c>
      <c r="D73" s="91" t="s">
        <v>383</v>
      </c>
      <c r="E73" s="67" t="e">
        <f t="shared" si="8"/>
        <v>#VALUE!</v>
      </c>
      <c r="F73" s="92" t="s">
        <v>383</v>
      </c>
      <c r="G73" s="67" t="e">
        <f t="shared" si="9"/>
        <v>#VALUE!</v>
      </c>
      <c r="H73" s="68" t="s">
        <v>383</v>
      </c>
      <c r="I73" s="67" t="e">
        <f t="shared" si="9"/>
        <v>#VALUE!</v>
      </c>
      <c r="J73" s="92" t="s">
        <v>383</v>
      </c>
      <c r="K73" s="67" t="e">
        <f t="shared" si="9"/>
        <v>#VALUE!</v>
      </c>
      <c r="L73" s="92" t="s">
        <v>383</v>
      </c>
      <c r="M73" s="67" t="e">
        <f t="shared" si="9"/>
        <v>#VALUE!</v>
      </c>
      <c r="N73" s="92" t="s">
        <v>383</v>
      </c>
      <c r="O73" s="67" t="e">
        <f t="shared" si="9"/>
        <v>#VALUE!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3" t="s">
        <v>49</v>
      </c>
      <c r="C74" s="90" t="s">
        <v>78</v>
      </c>
      <c r="D74" s="95" t="s">
        <v>383</v>
      </c>
      <c r="E74" s="67" t="e">
        <f t="shared" si="8"/>
        <v>#VALUE!</v>
      </c>
      <c r="F74" s="96" t="s">
        <v>383</v>
      </c>
      <c r="G74" s="67" t="e">
        <f t="shared" si="9"/>
        <v>#VALUE!</v>
      </c>
      <c r="H74" s="68" t="s">
        <v>383</v>
      </c>
      <c r="I74" s="67" t="e">
        <f t="shared" si="9"/>
        <v>#VALUE!</v>
      </c>
      <c r="J74" s="96" t="s">
        <v>383</v>
      </c>
      <c r="K74" s="67" t="e">
        <f t="shared" si="9"/>
        <v>#VALUE!</v>
      </c>
      <c r="L74" s="96" t="s">
        <v>383</v>
      </c>
      <c r="M74" s="67" t="e">
        <f t="shared" si="9"/>
        <v>#VALUE!</v>
      </c>
      <c r="N74" s="96" t="s">
        <v>383</v>
      </c>
      <c r="O74" s="67" t="e">
        <f t="shared" si="9"/>
        <v>#VALUE!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3" t="s">
        <v>96</v>
      </c>
      <c r="C75" s="90" t="s">
        <v>78</v>
      </c>
      <c r="D75" s="95" t="s">
        <v>383</v>
      </c>
      <c r="E75" s="67" t="e">
        <f t="shared" si="8"/>
        <v>#VALUE!</v>
      </c>
      <c r="F75" s="96" t="s">
        <v>383</v>
      </c>
      <c r="G75" s="67" t="e">
        <f t="shared" si="9"/>
        <v>#VALUE!</v>
      </c>
      <c r="H75" s="68" t="s">
        <v>383</v>
      </c>
      <c r="I75" s="67" t="e">
        <f t="shared" si="9"/>
        <v>#VALUE!</v>
      </c>
      <c r="J75" s="96" t="s">
        <v>383</v>
      </c>
      <c r="K75" s="67" t="e">
        <f>J75/1000</f>
        <v>#VALUE!</v>
      </c>
      <c r="L75" s="96" t="s">
        <v>383</v>
      </c>
      <c r="M75" s="67" t="e">
        <f>L75/1000</f>
        <v>#VALUE!</v>
      </c>
      <c r="N75" s="96" t="s">
        <v>383</v>
      </c>
      <c r="O75" s="67" t="e">
        <f>N75/1000</f>
        <v>#VALUE!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4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4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3" t="s">
        <v>52</v>
      </c>
      <c r="C78" s="90" t="s">
        <v>78</v>
      </c>
      <c r="D78" s="95">
        <v>0</v>
      </c>
      <c r="E78" s="95"/>
      <c r="F78" s="96">
        <v>0</v>
      </c>
      <c r="G78" s="96"/>
      <c r="H78" s="68">
        <v>2E-3</v>
      </c>
      <c r="I78" s="96"/>
      <c r="J78" s="96">
        <v>0</v>
      </c>
      <c r="K78" s="96"/>
      <c r="L78" s="96">
        <v>0</v>
      </c>
      <c r="M78" s="96"/>
      <c r="N78" s="96">
        <v>1E-3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3" t="s">
        <v>53</v>
      </c>
      <c r="C79" s="90" t="s">
        <v>78</v>
      </c>
      <c r="D79" s="95">
        <v>0</v>
      </c>
      <c r="E79" s="95"/>
      <c r="F79" s="96">
        <v>0</v>
      </c>
      <c r="G79" s="96"/>
      <c r="H79" s="68">
        <v>3.0000000000000001E-3</v>
      </c>
      <c r="I79" s="96"/>
      <c r="J79" s="96">
        <v>4.0000000000000001E-3</v>
      </c>
      <c r="K79" s="96"/>
      <c r="L79" s="96">
        <v>2E-3</v>
      </c>
      <c r="M79" s="96"/>
      <c r="N79" s="96">
        <v>8.9999999999999993E-3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3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3" t="s">
        <v>54</v>
      </c>
      <c r="C81" s="90" t="s">
        <v>78</v>
      </c>
      <c r="D81" s="69">
        <v>0.8</v>
      </c>
      <c r="E81" s="69"/>
      <c r="F81" s="70">
        <v>0.4</v>
      </c>
      <c r="G81" s="70"/>
      <c r="H81" s="68">
        <v>1</v>
      </c>
      <c r="I81" s="70"/>
      <c r="J81" s="70">
        <v>0.5</v>
      </c>
      <c r="K81" s="70"/>
      <c r="L81" s="70">
        <v>0.7</v>
      </c>
      <c r="M81" s="70"/>
      <c r="N81" s="70">
        <v>0.5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3" t="s">
        <v>64</v>
      </c>
      <c r="C82" s="90" t="s">
        <v>78</v>
      </c>
      <c r="D82" s="69" t="s">
        <v>383</v>
      </c>
      <c r="E82" s="69"/>
      <c r="F82" s="70" t="s">
        <v>383</v>
      </c>
      <c r="G82" s="70"/>
      <c r="H82" s="68" t="s">
        <v>383</v>
      </c>
      <c r="I82" s="70"/>
      <c r="J82" s="70" t="s">
        <v>383</v>
      </c>
      <c r="K82" s="70"/>
      <c r="L82" s="70" t="s">
        <v>383</v>
      </c>
      <c r="M82" s="70"/>
      <c r="N82" s="70" t="s">
        <v>383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3" t="s">
        <v>65</v>
      </c>
      <c r="C83" s="90" t="s">
        <v>78</v>
      </c>
      <c r="D83" s="95" t="s">
        <v>383</v>
      </c>
      <c r="E83" s="157" t="e">
        <f>D83/1000</f>
        <v>#VALUE!</v>
      </c>
      <c r="F83" s="96" t="s">
        <v>383</v>
      </c>
      <c r="G83" s="157" t="e">
        <f>F83/1000</f>
        <v>#VALUE!</v>
      </c>
      <c r="H83" s="68">
        <v>0</v>
      </c>
      <c r="I83" s="157">
        <f>H83/1000</f>
        <v>0</v>
      </c>
      <c r="J83" s="96">
        <v>0</v>
      </c>
      <c r="K83" s="157">
        <f>J83/1000</f>
        <v>0</v>
      </c>
      <c r="L83" s="96" t="s">
        <v>383</v>
      </c>
      <c r="M83" s="157" t="e">
        <f>L83/1000</f>
        <v>#VALUE!</v>
      </c>
      <c r="N83" s="96" t="s">
        <v>383</v>
      </c>
      <c r="O83" s="157" t="e">
        <f>N83/1000</f>
        <v>#VALUE!</v>
      </c>
      <c r="P83" s="96"/>
      <c r="Q83" s="157">
        <f>P83/1000</f>
        <v>0</v>
      </c>
      <c r="R83" s="96"/>
      <c r="S83" s="157">
        <f>R83/1000</f>
        <v>0</v>
      </c>
      <c r="T83" s="96"/>
      <c r="U83" s="157">
        <f>T83/1000</f>
        <v>0</v>
      </c>
      <c r="V83" s="96"/>
      <c r="W83" s="157">
        <f>V83/1000</f>
        <v>0</v>
      </c>
      <c r="X83" s="96"/>
      <c r="Y83" s="157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3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3" t="s">
        <v>95</v>
      </c>
      <c r="C85" s="90" t="s">
        <v>78</v>
      </c>
      <c r="D85" s="95" t="s">
        <v>383</v>
      </c>
      <c r="E85" s="95"/>
      <c r="F85" s="96" t="s">
        <v>383</v>
      </c>
      <c r="G85" s="96"/>
      <c r="H85" s="68" t="s">
        <v>383</v>
      </c>
      <c r="I85" s="96"/>
      <c r="J85" s="96" t="s">
        <v>383</v>
      </c>
      <c r="K85" s="96"/>
      <c r="L85" s="96" t="s">
        <v>383</v>
      </c>
      <c r="M85" s="96"/>
      <c r="N85" s="96" t="s">
        <v>383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3" t="s">
        <v>66</v>
      </c>
      <c r="C86" s="90" t="s">
        <v>78</v>
      </c>
      <c r="D86" s="95" t="s">
        <v>383</v>
      </c>
      <c r="E86" s="95"/>
      <c r="F86" s="96" t="s">
        <v>383</v>
      </c>
      <c r="G86" s="96"/>
      <c r="H86" s="68" t="s">
        <v>383</v>
      </c>
      <c r="I86" s="96"/>
      <c r="J86" s="96" t="s">
        <v>383</v>
      </c>
      <c r="K86" s="96"/>
      <c r="L86" s="96" t="s">
        <v>383</v>
      </c>
      <c r="M86" s="96"/>
      <c r="N86" s="96" t="s">
        <v>383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3" t="s">
        <v>67</v>
      </c>
      <c r="C87" s="90" t="s">
        <v>78</v>
      </c>
      <c r="D87" s="69" t="s">
        <v>383</v>
      </c>
      <c r="E87" s="69"/>
      <c r="F87" s="70" t="s">
        <v>383</v>
      </c>
      <c r="G87" s="70"/>
      <c r="H87" s="68" t="s">
        <v>383</v>
      </c>
      <c r="I87" s="70"/>
      <c r="J87" s="70" t="s">
        <v>383</v>
      </c>
      <c r="K87" s="70"/>
      <c r="L87" s="70" t="s">
        <v>383</v>
      </c>
      <c r="M87" s="70"/>
      <c r="N87" s="70" t="s">
        <v>383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3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3" t="s">
        <v>56</v>
      </c>
      <c r="C89" s="90" t="s">
        <v>78</v>
      </c>
      <c r="D89" s="66" t="s">
        <v>383</v>
      </c>
      <c r="E89" s="66"/>
      <c r="F89" s="68" t="s">
        <v>383</v>
      </c>
      <c r="G89" s="68"/>
      <c r="H89" s="68" t="s">
        <v>383</v>
      </c>
      <c r="I89" s="68"/>
      <c r="J89" s="68" t="s">
        <v>383</v>
      </c>
      <c r="K89" s="68"/>
      <c r="L89" s="68" t="s">
        <v>383</v>
      </c>
      <c r="M89" s="68"/>
      <c r="N89" s="68" t="s">
        <v>383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3" t="s">
        <v>43</v>
      </c>
      <c r="C90" s="125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3" t="s">
        <v>103</v>
      </c>
      <c r="C91" s="103" t="s">
        <v>75</v>
      </c>
      <c r="D91" s="69">
        <v>7.3</v>
      </c>
      <c r="E91" s="69"/>
      <c r="F91" s="70">
        <v>7.4</v>
      </c>
      <c r="G91" s="70"/>
      <c r="H91" s="68">
        <v>7.5</v>
      </c>
      <c r="I91" s="70"/>
      <c r="J91" s="70">
        <v>8</v>
      </c>
      <c r="K91" s="70"/>
      <c r="L91" s="70">
        <v>6.8</v>
      </c>
      <c r="M91" s="70"/>
      <c r="N91" s="70">
        <v>7.1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3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6" t="s">
        <v>58</v>
      </c>
      <c r="C93" s="127" t="s">
        <v>92</v>
      </c>
      <c r="D93" s="66" t="s">
        <v>383</v>
      </c>
      <c r="E93" s="66"/>
      <c r="F93" s="68" t="s">
        <v>383</v>
      </c>
      <c r="G93" s="68"/>
      <c r="H93" s="68" t="s">
        <v>383</v>
      </c>
      <c r="I93" s="68"/>
      <c r="J93" s="68" t="s">
        <v>383</v>
      </c>
      <c r="K93" s="68"/>
      <c r="L93" s="68" t="s">
        <v>383</v>
      </c>
      <c r="M93" s="68"/>
      <c r="N93" s="68" t="s">
        <v>383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3" t="s">
        <v>104</v>
      </c>
      <c r="C94" s="90" t="s">
        <v>78</v>
      </c>
      <c r="D94" s="95" t="s">
        <v>383</v>
      </c>
      <c r="E94" s="95"/>
      <c r="F94" s="96" t="s">
        <v>383</v>
      </c>
      <c r="G94" s="96"/>
      <c r="H94" s="68" t="s">
        <v>383</v>
      </c>
      <c r="I94" s="96"/>
      <c r="J94" s="96" t="s">
        <v>383</v>
      </c>
      <c r="K94" s="96"/>
      <c r="L94" s="96" t="s">
        <v>383</v>
      </c>
      <c r="M94" s="96"/>
      <c r="N94" s="96" t="s">
        <v>383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3" t="s">
        <v>68</v>
      </c>
      <c r="C95" s="90" t="s">
        <v>78</v>
      </c>
      <c r="D95" s="97" t="s">
        <v>383</v>
      </c>
      <c r="E95" s="157" t="e">
        <f>D95/1000</f>
        <v>#VALUE!</v>
      </c>
      <c r="F95" s="98" t="s">
        <v>383</v>
      </c>
      <c r="G95" s="157" t="e">
        <f>F95/1000</f>
        <v>#VALUE!</v>
      </c>
      <c r="H95" s="68">
        <v>60</v>
      </c>
      <c r="I95" s="157">
        <f>H95/1000</f>
        <v>0.06</v>
      </c>
      <c r="J95" s="98">
        <v>60</v>
      </c>
      <c r="K95" s="157">
        <f>J95/1000</f>
        <v>0.06</v>
      </c>
      <c r="L95" s="98" t="s">
        <v>383</v>
      </c>
      <c r="M95" s="157" t="e">
        <f>L95/1000</f>
        <v>#VALUE!</v>
      </c>
      <c r="N95" s="98" t="s">
        <v>383</v>
      </c>
      <c r="O95" s="157" t="e">
        <f>N95/1000</f>
        <v>#VALUE!</v>
      </c>
      <c r="P95" s="98"/>
      <c r="Q95" s="157">
        <f>P95/1000</f>
        <v>0</v>
      </c>
      <c r="R95" s="128"/>
      <c r="S95" s="157">
        <f>R95/1000</f>
        <v>0</v>
      </c>
      <c r="T95" s="129"/>
      <c r="U95" s="157">
        <f>T95/1000</f>
        <v>0</v>
      </c>
      <c r="V95" s="129"/>
      <c r="W95" s="157">
        <f>V95/1000</f>
        <v>0</v>
      </c>
      <c r="X95" s="129"/>
      <c r="Y95" s="157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59" t="s">
        <v>176</v>
      </c>
      <c r="C96" s="160"/>
      <c r="D96" s="132" t="s">
        <v>383</v>
      </c>
      <c r="E96" s="161" t="e">
        <f>D96/1000</f>
        <v>#VALUE!</v>
      </c>
      <c r="F96" s="133" t="s">
        <v>383</v>
      </c>
      <c r="G96" s="161" t="e">
        <f>F96/1000</f>
        <v>#VALUE!</v>
      </c>
      <c r="H96" s="110" t="s">
        <v>383</v>
      </c>
      <c r="I96" s="161" t="e">
        <f>H96/1000</f>
        <v>#VALUE!</v>
      </c>
      <c r="J96" s="133" t="s">
        <v>383</v>
      </c>
      <c r="K96" s="161" t="e">
        <f>J96/1000</f>
        <v>#VALUE!</v>
      </c>
      <c r="L96" s="133" t="s">
        <v>383</v>
      </c>
      <c r="M96" s="161" t="e">
        <f>L96/1000</f>
        <v>#VALUE!</v>
      </c>
      <c r="N96" s="133" t="s">
        <v>383</v>
      </c>
      <c r="O96" s="161" t="e">
        <f>N96/1000</f>
        <v>#VALUE!</v>
      </c>
      <c r="P96" s="133"/>
      <c r="Q96" s="133"/>
      <c r="R96" s="158"/>
      <c r="S96" s="68"/>
      <c r="T96" s="133"/>
      <c r="U96" s="68"/>
      <c r="V96" s="133"/>
      <c r="W96" s="68"/>
      <c r="X96" s="133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5" t="s">
        <v>335</v>
      </c>
      <c r="C98" s="136" t="s">
        <v>60</v>
      </c>
      <c r="D98" s="137" t="s">
        <v>383</v>
      </c>
      <c r="E98" s="137"/>
      <c r="F98" s="138" t="s">
        <v>383</v>
      </c>
      <c r="G98" s="138"/>
      <c r="H98" s="84" t="s">
        <v>383</v>
      </c>
      <c r="I98" s="138"/>
      <c r="J98" s="138" t="s">
        <v>383</v>
      </c>
      <c r="K98" s="138"/>
      <c r="L98" s="138" t="s">
        <v>383</v>
      </c>
      <c r="M98" s="138"/>
      <c r="N98" s="138" t="s">
        <v>383</v>
      </c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39" t="s">
        <v>336</v>
      </c>
      <c r="C99" s="140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1" t="s">
        <v>59</v>
      </c>
      <c r="C100" s="140" t="s">
        <v>60</v>
      </c>
      <c r="D100" s="69">
        <v>6.7</v>
      </c>
      <c r="E100" s="69"/>
      <c r="F100" s="70">
        <v>6.6</v>
      </c>
      <c r="G100" s="70"/>
      <c r="H100" s="68">
        <v>8.6999999999999993</v>
      </c>
      <c r="I100" s="70"/>
      <c r="J100" s="70">
        <v>10.199999999999999</v>
      </c>
      <c r="K100" s="70"/>
      <c r="L100" s="70">
        <v>4.8</v>
      </c>
      <c r="M100" s="70"/>
      <c r="N100" s="70">
        <v>5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39" t="s">
        <v>219</v>
      </c>
      <c r="C101" s="140"/>
      <c r="D101" s="69">
        <v>0.5</v>
      </c>
      <c r="E101" s="69"/>
      <c r="F101" s="70">
        <v>0.55000000000000004</v>
      </c>
      <c r="G101" s="70"/>
      <c r="H101" s="68">
        <v>0.46</v>
      </c>
      <c r="I101" s="70"/>
      <c r="J101" s="70">
        <v>0.4</v>
      </c>
      <c r="K101" s="70"/>
      <c r="L101" s="70">
        <v>0.2</v>
      </c>
      <c r="M101" s="70"/>
      <c r="N101" s="70">
        <v>0.19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2" t="s">
        <v>99</v>
      </c>
      <c r="C102" s="125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3" t="s">
        <v>69</v>
      </c>
      <c r="C103" s="125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4" t="s">
        <v>70</v>
      </c>
      <c r="C104" s="125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5" t="s">
        <v>71</v>
      </c>
      <c r="C105" s="146" t="s">
        <v>60</v>
      </c>
      <c r="D105" s="147" t="s">
        <v>383</v>
      </c>
      <c r="E105" s="147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195"/>
      <c r="B132" s="195"/>
      <c r="C132" s="170"/>
      <c r="D132" s="170"/>
      <c r="E132" s="112"/>
      <c r="F132" s="148"/>
      <c r="G132" s="148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2:B2"/>
    <mergeCell ref="C2:D2"/>
    <mergeCell ref="D4:E5"/>
    <mergeCell ref="F4:G5"/>
    <mergeCell ref="H4:I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4" width="13" bestFit="1" customWidth="1"/>
    <col min="5" max="5" width="11.3984375" bestFit="1" customWidth="1"/>
    <col min="6" max="8" width="13" bestFit="1" customWidth="1"/>
  </cols>
  <sheetData>
    <row r="1" spans="1:8">
      <c r="B1" s="166">
        <v>45870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67">
        <v>45870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45871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45872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45873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45874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45875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45876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45877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45878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45879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45880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45881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45882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45883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45884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45885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45886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45887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45888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45889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45890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45891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45892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45893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45894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45895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45896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45897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  <row r="31" spans="2:8">
      <c r="B31">
        <v>45898</v>
      </c>
      <c r="C31" t="s">
        <v>383</v>
      </c>
      <c r="D31" t="s">
        <v>383</v>
      </c>
      <c r="E31" t="s">
        <v>383</v>
      </c>
      <c r="F31" t="s">
        <v>383</v>
      </c>
      <c r="G31" t="s">
        <v>383</v>
      </c>
      <c r="H31" t="s">
        <v>383</v>
      </c>
    </row>
    <row r="32" spans="2:8">
      <c r="B32">
        <v>45899</v>
      </c>
      <c r="C32" t="s">
        <v>383</v>
      </c>
      <c r="D32" t="s">
        <v>383</v>
      </c>
      <c r="E32" t="s">
        <v>383</v>
      </c>
      <c r="F32" t="s">
        <v>383</v>
      </c>
      <c r="G32" t="s">
        <v>383</v>
      </c>
      <c r="H32" t="s">
        <v>383</v>
      </c>
    </row>
    <row r="33" spans="2:8">
      <c r="B33">
        <v>45900</v>
      </c>
      <c r="C33" t="s">
        <v>383</v>
      </c>
      <c r="D33" t="s">
        <v>383</v>
      </c>
      <c r="E33" t="s">
        <v>383</v>
      </c>
      <c r="F33" t="s">
        <v>383</v>
      </c>
      <c r="G33" t="s">
        <v>383</v>
      </c>
      <c r="H33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5" t="s">
        <v>366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366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2021-12-28T08:21:38Z</cp:lastPrinted>
  <dcterms:created xsi:type="dcterms:W3CDTF">2020-11-06T01:25:08Z</dcterms:created>
  <dcterms:modified xsi:type="dcterms:W3CDTF">2025-09-24T02:28:30Z</dcterms:modified>
</cp:coreProperties>
</file>