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8月分\"/>
    </mc:Choice>
  </mc:AlternateContent>
  <xr:revisionPtr revIDLastSave="0" documentId="13_ncr:1_{C37E3801-316D-4344-A8B4-7E6AA7C544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1" i="5" s="1"/>
  <c r="M9" i="5"/>
  <c r="M11" i="5" s="1"/>
  <c r="K9" i="5"/>
  <c r="K12" i="5" s="1"/>
  <c r="O12" i="5" l="1"/>
  <c r="M12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B3" i="7"/>
  <c r="AH6" i="7" l="1"/>
  <c r="AI6" i="7" s="1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<sst xmlns="http://schemas.openxmlformats.org/spreadsheetml/2006/main" count="3663" uniqueCount="413">
  <si>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</si>
  <si>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</si>
  <si>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</si>
  <si>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</si>
  <si>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</si>
  <si>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</si>
  <si>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</si>
  <si>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</si>
  <si>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</si>
  <si>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</si>
  <si>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</si>
  <si>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</si>
  <si>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</si>
  <si>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</si>
  <si>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</si>
  <si>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</si>
  <si>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</si>
  <si>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</si>
  <si>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</si>
  <si>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</si>
  <si>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</si>
  <si>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</si>
  <si>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</si>
  <si>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</si>
  <si>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</si>
  <si>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</si>
  <si>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</si>
  <si>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</si>
  <si>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</si>
  <si>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</si>
  <si>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</si>
  <si>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</si>
  <si>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</si>
  <si>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</si>
  <si>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</si>
  <si>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</si>
  <si>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</si>
  <si>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</si>
  <si>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</si>
  <si>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</si>
  <si>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</si>
  <si>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</si>
  <si>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</si>
  <si>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</si>
  <si>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</si>
  <si>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</si>
  <si>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</si>
  <si>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</si>
  <si>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</si>
  <si>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</si>
  <si>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</si>
  <si>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</si>
  <si>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</si>
  <si>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</si>
  <si>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</si>
  <si>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</si>
  <si>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</si>
  <si>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</si>
  <si>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</si>
  <si>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</si>
  <si>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</si>
  <si>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</si>
  <si>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</si>
  <si>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</si>
  <si>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</si>
  <si>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</si>
  <si>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</si>
  <si>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</si>
  <si>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</si>
  <si>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</si>
  <si>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</si>
  <si>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</si>
  <si>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</si>
  <si>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</si>
  <si>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</si>
  <si>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</si>
  <si>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</si>
  <si>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</si>
  <si>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</si>
  <si>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</si>
  <si>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</si>
  <si>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</si>
  <si>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</si>
  <si>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</si>
  <si>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</si>
  <si>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</si>
  <si>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</si>
  <si>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</si>
  <si>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</si>
  <si>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</si>
  <si>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</si>
  <si>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</si>
  <si>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</si>
  <si>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</si>
  <si>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</si>
  <si>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</si>
  <si>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</si>
  <si>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</si>
  <si>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</si>
  <si>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</si>
  <si>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</si>
  <si>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</si>
  <si>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</si>
  <si>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</si>
  <si>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</si>
  <si>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</si>
  <si>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</si>
  <si>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</si>
  <si>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</si>
  <si>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</si>
  <si>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</si>
  <si>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</si>
  <si>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</si>
  <si>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</si>
  <si>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</si>
  <si>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</si>
  <si>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</si>
  <si>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</si>
  <si>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</si>
  <si>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</si>
  <si>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</si>
  <si>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</si>
  <si>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</si>
  <si>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</si>
  <si>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</si>
  <si>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</si>
  <si>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</si>
  <si>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</si>
  <si>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</si>
  <si>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</si>
  <si>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</si>
  <si>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</si>
  <si>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</si>
  <si>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</si>
  <si>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</si>
  <si>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</si>
  <si>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</si>
  <si>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</si>
  <si>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</si>
  <si>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</si>
  <si>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</si>
  <si>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</si>
  <si>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</si>
  <si>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</si>
  <si>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</si>
  <si>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</si>
  <si>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</si>
  <si>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</si>
  <si>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</si>
  <si>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</si>
  <si>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</si>
  <si>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</si>
  <si>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</si>
  <si>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</si>
  <si>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</si>
  <si>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</si>
  <si>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</si>
  <si>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</si>
  <si>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</si>
  <si>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</si>
  <si>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</si>
  <si>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</si>
  <si>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</si>
  <si>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</si>
  <si>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</si>
  <si>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</si>
  <si>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</si>
  <si>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</si>
  <si>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</si>
  <si>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</si>
  <si>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</si>
  <si>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</si>
  <si>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</si>
  <si>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</si>
  <si>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</si>
  <si>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</si>
  <si>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</si>
  <si>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</si>
  <si>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</si>
  <si>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</si>
  <si>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</si>
  <si>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</si>
  <si>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</si>
  <si>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</si>
  <si>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</si>
  <si>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</si>
  <si>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</si>
  <si>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</si>
  <si>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</si>
  <si>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</si>
  <si>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</si>
  <si>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</si>
  <si>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</si>
  <si>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</si>
  <si>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</si>
  <si>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</si>
  <si>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</si>
  <si>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</si>
  <si>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</si>
  <si>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</si>
  <si>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</si>
  <si>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</si>
  <si>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</si>
  <si>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</si>
  <si>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</si>
  <si>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</si>
  <si>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</si>
  <si>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</si>
  <si>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</si>
  <si>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</si>
  <si>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</si>
  <si>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</si>
  <si>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</si>
  <si>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</si>
  <si>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</si>
  <si>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</si>
  <si>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</si>
  <si>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</si>
  <si>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</si>
  <si>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</si>
  <si>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</si>
  <si>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</si>
  <si>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</si>
  <si>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</si>
  <si>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</si>
  <si>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</si>
  <si>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</si>
  <si>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</si>
  <si>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</si>
  <si>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</si>
  <si>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</si>
  <si>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</si>
  <si>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</si>
  <si>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</si>
  <si>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</si>
  <si>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</si>
  <si>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</si>
  <si>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</si>
  <si>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</si>
  <si>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</si>
  <si>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</si>
  <si>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</si>
  <si>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</si>
  <si>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</si>
  <si>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</si>
  <si>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</si>
  <si>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</si>
  <si>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</si>
  <si>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</si>
  <si>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</si>
  <si>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</si>
  <si>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</si>
  <si>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</si>
  <si>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</si>
  <si>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</si>
  <si>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</si>
  <si>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</si>
  <si>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</si>
  <si>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</si>
  <si>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</si>
  <si>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</si>
  <si>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</si>
  <si>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</si>
  <si>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</si>
  <si>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</si>
  <si>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</si>
  <si>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</si>
  <si>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</si>
  <si>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</si>
  <si>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</si>
  <si>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</si>
  <si>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</si>
  <si>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</si>
  <si>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</si>
  <si>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</si>
  <si>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</si>
  <si>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</si>
  <si>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</si>
  <si>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</si>
  <si>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</si>
  <si>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</si>
  <si>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</si>
  <si>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</si>
  <si>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</si>
  <si>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</si>
  <si>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</si>
  <si>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</si>
  <si>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</si>
  <si>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</si>
  <si>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</si>
  <si>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</si>
  <si>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</si>
  <si>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</si>
  <si>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</si>
  <si>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</si>
  <si>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</si>
  <si>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</si>
  <si>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</si>
  <si>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</si>
  <si>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</si>
  <si>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</si>
  <si>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</si>
  <si>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</si>
  <si>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</si>
  <si>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</si>
  <si>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</si>
  <si>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</si>
  <si>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</si>
  <si>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</si>
  <si>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</si>
  <si>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</si>
  <si>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</si>
  <si>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</si>
  <si>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</si>
  <si>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</si>
  <si>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</si>
  <si>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</si>
  <si>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</si>
  <si>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</si>
  <si>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</si>
  <si>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</si>
  <si>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</si>
  <si>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</si>
  <si>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</si>
  <si>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</si>
  <si>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</si>
  <si>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</si>
  <si>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</si>
  <si>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</si>
  <si>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</si>
  <si>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</si>
  <si>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</si>
  <si>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</si>
  <si>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</si>
  <si>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</si>
  <si>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</si>
  <si>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</si>
  <si>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</si>
  <si>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</si>
  <si>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</si>
  <si>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</si>
  <si>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</si>
  <si>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</si>
  <si>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</si>
  <si>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</si>
  <si>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</si>
  <si>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</si>
  <si>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</si>
  <si>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</si>
  <si>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</si>
  <si>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</si>
  <si>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</si>
  <si>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</si>
  <si>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</si>
  <si>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</si>
  <si>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</si>
  <si>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</si>
  <si>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</si>
  <si>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</si>
  <si>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</si>
  <si>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</si>
  <si>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</si>
  <si>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</si>
  <si>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</si>
  <si>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</si>
  <si>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</si>
  <si>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</si>
  <si>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</si>
  <si>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</si>
  <si>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</si>
  <si>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</si>
  <si>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</si>
  <si>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</si>
  <si>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</si>
  <si>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</si>
  <si>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</si>
  <si>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</si>
  <si>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</si>
  <si>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</si>
  <si>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</si>
  <si>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</si>
  <si>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</si>
  <si>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</si>
  <si>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</si>
  <si>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</t>
  </si>
  <si>
    <t>晴|曇</t>
  </si>
  <si>
    <t>晴/曇</t>
  </si>
  <si>
    <t>曇|晴</t>
  </si>
  <si>
    <t>晴|雨</t>
  </si>
  <si>
    <t>曇</t>
  </si>
  <si>
    <t>雨/晴</t>
  </si>
  <si>
    <t>曇|雨</t>
  </si>
  <si>
    <t>雨|曇</t>
  </si>
  <si>
    <t>2024/08/07</t>
  </si>
  <si>
    <t>10:07</t>
  </si>
  <si>
    <t>09:51</t>
  </si>
  <si>
    <t>10:30</t>
  </si>
  <si>
    <t>09:25</t>
  </si>
  <si>
    <t>11:08</t>
  </si>
  <si>
    <t>10:51</t>
  </si>
  <si>
    <t>0.0003未満</t>
  </si>
  <si>
    <t>0.001未満</t>
  </si>
  <si>
    <t>0.005未満</t>
  </si>
  <si>
    <t>0.004未満</t>
  </si>
  <si>
    <t>0.01未満</t>
  </si>
  <si>
    <t>0.002未満</t>
  </si>
  <si>
    <t>0.008未満</t>
  </si>
  <si>
    <t>0.03未満</t>
  </si>
  <si>
    <t>0.000001未満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</si>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</sst>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 shrinkToFit="1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73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23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35">
        <v>45413</v>
      </c>
      <c r="B2" s="235"/>
      <c r="C2" s="236">
        <v>45505</v>
      </c>
      <c r="D2" s="236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9.9499999999999993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37" t="s">
        <v>349</v>
      </c>
      <c r="E4" s="229" t="s">
        <v>352</v>
      </c>
      <c r="F4" s="227" t="s">
        <v>354</v>
      </c>
      <c r="G4" s="209" t="s">
        <v>358</v>
      </c>
      <c r="H4" s="203" t="s">
        <v>361</v>
      </c>
      <c r="I4" s="209" t="s">
        <v>364</v>
      </c>
      <c r="J4" s="203"/>
      <c r="K4" s="209"/>
      <c r="L4" s="203"/>
      <c r="M4" s="209"/>
      <c r="N4" s="217"/>
      <c r="O4" s="219"/>
      <c r="P4" s="233"/>
      <c r="Q4" s="21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38"/>
      <c r="E5" s="230"/>
      <c r="F5" s="228"/>
      <c r="G5" s="210"/>
      <c r="H5" s="204"/>
      <c r="I5" s="210"/>
      <c r="J5" s="204"/>
      <c r="K5" s="210"/>
      <c r="L5" s="204"/>
      <c r="M5" s="210"/>
      <c r="N5" s="218"/>
      <c r="O5" s="220"/>
      <c r="P5" s="234"/>
      <c r="Q5" s="21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43" t="s">
        <v>350</v>
      </c>
      <c r="E6" s="225" t="s">
        <v>382</v>
      </c>
      <c r="F6" s="241" t="s">
        <v>355</v>
      </c>
      <c r="G6" s="239" t="s">
        <v>359</v>
      </c>
      <c r="H6" s="241" t="s">
        <v>362</v>
      </c>
      <c r="I6" s="239" t="s">
        <v>365</v>
      </c>
      <c r="J6" s="241"/>
      <c r="K6" s="239"/>
      <c r="L6" s="207"/>
      <c r="M6" s="205"/>
      <c r="N6" s="221"/>
      <c r="O6" s="223"/>
      <c r="P6" s="213"/>
      <c r="Q6" s="215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44"/>
      <c r="E7" s="226"/>
      <c r="F7" s="242"/>
      <c r="G7" s="240"/>
      <c r="H7" s="242"/>
      <c r="I7" s="240"/>
      <c r="J7" s="242"/>
      <c r="K7" s="240"/>
      <c r="L7" s="208"/>
      <c r="M7" s="206"/>
      <c r="N7" s="222"/>
      <c r="O7" s="224"/>
      <c r="P7" s="214"/>
      <c r="Q7" s="216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393</v>
      </c>
      <c r="E9" s="152" t="s">
        <v>393</v>
      </c>
      <c r="F9" s="152" t="s">
        <v>393</v>
      </c>
      <c r="G9" s="152" t="s">
        <v>393</v>
      </c>
      <c r="H9" s="152" t="s">
        <v>393</v>
      </c>
      <c r="I9" s="152" t="s">
        <v>393</v>
      </c>
      <c r="J9" s="152"/>
      <c r="K9" s="152"/>
      <c r="L9" s="152"/>
      <c r="M9" s="152"/>
      <c r="N9" s="188"/>
      <c r="O9" s="201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394</v>
      </c>
      <c r="E10" s="68" t="s">
        <v>395</v>
      </c>
      <c r="F10" s="68" t="s">
        <v>396</v>
      </c>
      <c r="G10" s="68" t="s">
        <v>397</v>
      </c>
      <c r="H10" s="68" t="s">
        <v>398</v>
      </c>
      <c r="I10" s="68" t="s">
        <v>399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387</v>
      </c>
      <c r="E11" s="68" t="s">
        <v>387</v>
      </c>
      <c r="F11" s="68" t="s">
        <v>387</v>
      </c>
      <c r="G11" s="68" t="s">
        <v>387</v>
      </c>
      <c r="H11" s="68" t="s">
        <v>387</v>
      </c>
      <c r="I11" s="68" t="s">
        <v>387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385</v>
      </c>
      <c r="E12" s="68" t="s">
        <v>385</v>
      </c>
      <c r="F12" s="68" t="s">
        <v>385</v>
      </c>
      <c r="G12" s="68" t="s">
        <v>385</v>
      </c>
      <c r="H12" s="68" t="s">
        <v>385</v>
      </c>
      <c r="I12" s="68" t="s">
        <v>385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32</v>
      </c>
      <c r="E13" s="70">
        <v>34.799999999999997</v>
      </c>
      <c r="F13" s="70">
        <v>31.2</v>
      </c>
      <c r="G13" s="70">
        <v>33.799999999999997</v>
      </c>
      <c r="H13" s="70">
        <v>30.6</v>
      </c>
      <c r="I13" s="70">
        <v>30.8</v>
      </c>
      <c r="J13" s="70"/>
      <c r="K13" s="70"/>
      <c r="L13" s="70"/>
      <c r="M13" s="70"/>
      <c r="N13" s="189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25.6</v>
      </c>
      <c r="E14" s="77">
        <v>34.4</v>
      </c>
      <c r="F14" s="77">
        <v>24.2</v>
      </c>
      <c r="G14" s="77">
        <v>30</v>
      </c>
      <c r="H14" s="77">
        <v>21.5</v>
      </c>
      <c r="I14" s="77">
        <v>26.2</v>
      </c>
      <c r="J14" s="77"/>
      <c r="K14" s="77"/>
      <c r="L14" s="77"/>
      <c r="M14" s="77"/>
      <c r="N14" s="190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1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400</v>
      </c>
      <c r="G18" s="92" t="s">
        <v>400</v>
      </c>
      <c r="H18" s="92" t="s">
        <v>383</v>
      </c>
      <c r="I18" s="92" t="s">
        <v>383</v>
      </c>
      <c r="J18" s="92"/>
      <c r="K18" s="92"/>
      <c r="L18" s="92"/>
      <c r="M18" s="92"/>
      <c r="N18" s="192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93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401</v>
      </c>
      <c r="G20" s="96" t="s">
        <v>401</v>
      </c>
      <c r="H20" s="96" t="s">
        <v>383</v>
      </c>
      <c r="I20" s="96" t="s">
        <v>383</v>
      </c>
      <c r="J20" s="96"/>
      <c r="K20" s="96"/>
      <c r="L20" s="96"/>
      <c r="M20" s="96"/>
      <c r="N20" s="194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401</v>
      </c>
      <c r="G21" s="96" t="s">
        <v>401</v>
      </c>
      <c r="H21" s="96" t="s">
        <v>383</v>
      </c>
      <c r="I21" s="96" t="s">
        <v>383</v>
      </c>
      <c r="J21" s="96"/>
      <c r="K21" s="96"/>
      <c r="L21" s="96"/>
      <c r="M21" s="96"/>
      <c r="N21" s="194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401</v>
      </c>
      <c r="G22" s="96" t="s">
        <v>401</v>
      </c>
      <c r="H22" s="96" t="s">
        <v>383</v>
      </c>
      <c r="I22" s="96" t="s">
        <v>383</v>
      </c>
      <c r="J22" s="96"/>
      <c r="K22" s="96"/>
      <c r="L22" s="96"/>
      <c r="M22" s="96"/>
      <c r="N22" s="194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402</v>
      </c>
      <c r="G23" s="96" t="s">
        <v>402</v>
      </c>
      <c r="H23" s="96" t="s">
        <v>383</v>
      </c>
      <c r="I23" s="96" t="s">
        <v>383</v>
      </c>
      <c r="J23" s="96"/>
      <c r="K23" s="96"/>
      <c r="L23" s="96"/>
      <c r="M23" s="96"/>
      <c r="N23" s="194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403</v>
      </c>
      <c r="E24" s="96" t="s">
        <v>403</v>
      </c>
      <c r="F24" s="96" t="s">
        <v>403</v>
      </c>
      <c r="G24" s="96" t="s">
        <v>403</v>
      </c>
      <c r="H24" s="96" t="s">
        <v>403</v>
      </c>
      <c r="I24" s="96" t="s">
        <v>403</v>
      </c>
      <c r="J24" s="96"/>
      <c r="K24" s="96"/>
      <c r="L24" s="96"/>
      <c r="M24" s="96"/>
      <c r="N24" s="194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4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0.42</v>
      </c>
      <c r="E26" s="98">
        <v>0.43</v>
      </c>
      <c r="F26" s="98">
        <v>0.37</v>
      </c>
      <c r="G26" s="98">
        <v>0.39</v>
      </c>
      <c r="H26" s="98">
        <v>0.19</v>
      </c>
      <c r="I26" s="98">
        <v>0.19</v>
      </c>
      <c r="J26" s="98"/>
      <c r="K26" s="98"/>
      <c r="L26" s="98"/>
      <c r="M26" s="98"/>
      <c r="N26" s="195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>
        <v>0.09</v>
      </c>
      <c r="E27" s="98">
        <v>0.09</v>
      </c>
      <c r="F27" s="98">
        <v>0.14000000000000001</v>
      </c>
      <c r="G27" s="98">
        <v>0.12</v>
      </c>
      <c r="H27" s="98">
        <v>0.09</v>
      </c>
      <c r="I27" s="98">
        <v>0.09</v>
      </c>
      <c r="J27" s="98"/>
      <c r="K27" s="98"/>
      <c r="L27" s="98"/>
      <c r="M27" s="98"/>
      <c r="N27" s="195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404</v>
      </c>
      <c r="G28" s="98" t="s">
        <v>404</v>
      </c>
      <c r="H28" s="98" t="s">
        <v>383</v>
      </c>
      <c r="I28" s="98" t="s">
        <v>383</v>
      </c>
      <c r="J28" s="98"/>
      <c r="K28" s="98"/>
      <c r="L28" s="98"/>
      <c r="M28" s="98"/>
      <c r="N28" s="195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92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4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4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4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4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4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4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>
        <v>0.16</v>
      </c>
      <c r="E36" s="98">
        <v>0.16</v>
      </c>
      <c r="F36" s="98">
        <v>0.18</v>
      </c>
      <c r="G36" s="98">
        <v>0.17</v>
      </c>
      <c r="H36" s="98">
        <v>0.13</v>
      </c>
      <c r="I36" s="98">
        <v>0.17</v>
      </c>
      <c r="J36" s="98"/>
      <c r="K36" s="98"/>
      <c r="L36" s="98"/>
      <c r="M36" s="98"/>
      <c r="N36" s="195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405</v>
      </c>
      <c r="E37" s="96" t="s">
        <v>405</v>
      </c>
      <c r="F37" s="96" t="s">
        <v>405</v>
      </c>
      <c r="G37" s="96" t="s">
        <v>405</v>
      </c>
      <c r="H37" s="96" t="s">
        <v>405</v>
      </c>
      <c r="I37" s="96" t="s">
        <v>405</v>
      </c>
      <c r="J37" s="96"/>
      <c r="K37" s="96"/>
      <c r="L37" s="96"/>
      <c r="M37" s="96"/>
      <c r="N37" s="194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4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 t="s">
        <v>405</v>
      </c>
      <c r="E39" s="96">
        <v>3.0000000000000001E-3</v>
      </c>
      <c r="F39" s="96">
        <v>7.0000000000000001E-3</v>
      </c>
      <c r="G39" s="96">
        <v>7.0000000000000001E-3</v>
      </c>
      <c r="H39" s="96">
        <v>6.0000000000000001E-3</v>
      </c>
      <c r="I39" s="96">
        <v>1.2E-2</v>
      </c>
      <c r="J39" s="96"/>
      <c r="K39" s="96"/>
      <c r="L39" s="96"/>
      <c r="M39" s="96"/>
      <c r="N39" s="194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4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4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4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 t="s">
        <v>405</v>
      </c>
      <c r="E43" s="96" t="s">
        <v>405</v>
      </c>
      <c r="F43" s="96">
        <v>7.0000000000000001E-3</v>
      </c>
      <c r="G43" s="96">
        <v>0.01</v>
      </c>
      <c r="H43" s="96">
        <v>7.0000000000000001E-3</v>
      </c>
      <c r="I43" s="96">
        <v>1.2999999999999999E-2</v>
      </c>
      <c r="J43" s="96"/>
      <c r="K43" s="96"/>
      <c r="L43" s="96"/>
      <c r="M43" s="96"/>
      <c r="N43" s="194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4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4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 t="s">
        <v>406</v>
      </c>
      <c r="E46" s="96" t="s">
        <v>406</v>
      </c>
      <c r="F46" s="96" t="s">
        <v>406</v>
      </c>
      <c r="G46" s="96" t="s">
        <v>406</v>
      </c>
      <c r="H46" s="96" t="s">
        <v>406</v>
      </c>
      <c r="I46" s="96" t="s">
        <v>406</v>
      </c>
      <c r="J46" s="96"/>
      <c r="K46" s="96"/>
      <c r="L46" s="96"/>
      <c r="M46" s="96"/>
      <c r="N46" s="194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405</v>
      </c>
      <c r="G47" s="96" t="s">
        <v>405</v>
      </c>
      <c r="H47" s="96" t="s">
        <v>383</v>
      </c>
      <c r="I47" s="96" t="s">
        <v>383</v>
      </c>
      <c r="J47" s="96"/>
      <c r="K47" s="96"/>
      <c r="L47" s="96"/>
      <c r="M47" s="96"/>
      <c r="N47" s="194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>
        <v>5.3999999999999999E-2</v>
      </c>
      <c r="G48" s="98">
        <v>5.3999999999999999E-2</v>
      </c>
      <c r="H48" s="98" t="s">
        <v>383</v>
      </c>
      <c r="I48" s="98" t="s">
        <v>383</v>
      </c>
      <c r="J48" s="98"/>
      <c r="K48" s="98"/>
      <c r="L48" s="98"/>
      <c r="M48" s="98"/>
      <c r="N48" s="195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407</v>
      </c>
      <c r="G49" s="98" t="s">
        <v>407</v>
      </c>
      <c r="H49" s="98" t="s">
        <v>383</v>
      </c>
      <c r="I49" s="98" t="s">
        <v>383</v>
      </c>
      <c r="J49" s="98"/>
      <c r="K49" s="98"/>
      <c r="L49" s="98"/>
      <c r="M49" s="98"/>
      <c r="N49" s="195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405</v>
      </c>
      <c r="G50" s="96" t="s">
        <v>405</v>
      </c>
      <c r="H50" s="96" t="s">
        <v>383</v>
      </c>
      <c r="I50" s="96" t="s">
        <v>383</v>
      </c>
      <c r="J50" s="96"/>
      <c r="K50" s="96"/>
      <c r="L50" s="96"/>
      <c r="M50" s="96"/>
      <c r="N50" s="194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89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401</v>
      </c>
      <c r="G52" s="96" t="s">
        <v>401</v>
      </c>
      <c r="H52" s="96" t="s">
        <v>383</v>
      </c>
      <c r="I52" s="96" t="s">
        <v>383</v>
      </c>
      <c r="J52" s="96"/>
      <c r="K52" s="96"/>
      <c r="L52" s="96"/>
      <c r="M52" s="96"/>
      <c r="N52" s="194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3.3</v>
      </c>
      <c r="E53" s="70">
        <v>3.4</v>
      </c>
      <c r="F53" s="70">
        <v>5.7</v>
      </c>
      <c r="G53" s="70">
        <v>5.5</v>
      </c>
      <c r="H53" s="70">
        <v>2.2999999999999998</v>
      </c>
      <c r="I53" s="70">
        <v>2.7</v>
      </c>
      <c r="J53" s="70"/>
      <c r="K53" s="70"/>
      <c r="L53" s="70"/>
      <c r="M53" s="70"/>
      <c r="N53" s="189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89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5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408</v>
      </c>
      <c r="E57" s="102" t="s">
        <v>408</v>
      </c>
      <c r="F57" s="102" t="s">
        <v>408</v>
      </c>
      <c r="G57" s="102" t="s">
        <v>408</v>
      </c>
      <c r="H57" s="102" t="s">
        <v>408</v>
      </c>
      <c r="I57" s="102" t="s">
        <v>408</v>
      </c>
      <c r="J57" s="102"/>
      <c r="K57" s="102"/>
      <c r="L57" s="102"/>
      <c r="M57" s="102"/>
      <c r="N57" s="196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408</v>
      </c>
      <c r="E58" s="102" t="s">
        <v>408</v>
      </c>
      <c r="F58" s="102" t="s">
        <v>408</v>
      </c>
      <c r="G58" s="102" t="s">
        <v>408</v>
      </c>
      <c r="H58" s="102" t="s">
        <v>408</v>
      </c>
      <c r="I58" s="102" t="s">
        <v>408</v>
      </c>
      <c r="J58" s="102"/>
      <c r="K58" s="102"/>
      <c r="L58" s="102"/>
      <c r="M58" s="102"/>
      <c r="N58" s="196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4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2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</row>
    <row r="61" spans="1:35" ht="10.5" customHeight="1" x14ac:dyDescent="0.4">
      <c r="A61" s="87">
        <v>46</v>
      </c>
      <c r="B61" s="64" t="s">
        <v>348</v>
      </c>
      <c r="C61" s="90" t="s">
        <v>78</v>
      </c>
      <c r="D61" s="70">
        <v>0.2</v>
      </c>
      <c r="E61" s="70">
        <v>0.3</v>
      </c>
      <c r="F61" s="70">
        <v>0.5</v>
      </c>
      <c r="G61" s="70">
        <v>0.5</v>
      </c>
      <c r="H61" s="70">
        <v>0.5</v>
      </c>
      <c r="I61" s="70">
        <v>0.6</v>
      </c>
      <c r="J61" s="70"/>
      <c r="K61" s="70"/>
      <c r="L61" s="70"/>
      <c r="M61" s="70"/>
      <c r="N61" s="189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7.3</v>
      </c>
      <c r="E62" s="70">
        <v>7.3</v>
      </c>
      <c r="F62" s="70">
        <v>7.6</v>
      </c>
      <c r="G62" s="70">
        <v>7.7</v>
      </c>
      <c r="H62" s="70">
        <v>6.9</v>
      </c>
      <c r="I62" s="70">
        <v>7.1</v>
      </c>
      <c r="J62" s="70"/>
      <c r="K62" s="70"/>
      <c r="L62" s="70"/>
      <c r="M62" s="70"/>
      <c r="N62" s="189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409</v>
      </c>
      <c r="E63" s="68" t="s">
        <v>409</v>
      </c>
      <c r="F63" s="68" t="s">
        <v>409</v>
      </c>
      <c r="G63" s="68" t="s">
        <v>409</v>
      </c>
      <c r="H63" s="68" t="s">
        <v>409</v>
      </c>
      <c r="I63" s="68" t="s">
        <v>409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409</v>
      </c>
      <c r="E64" s="68" t="s">
        <v>409</v>
      </c>
      <c r="F64" s="68" t="s">
        <v>409</v>
      </c>
      <c r="G64" s="68" t="s">
        <v>409</v>
      </c>
      <c r="H64" s="68" t="s">
        <v>409</v>
      </c>
      <c r="I64" s="68" t="s">
        <v>409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 t="s">
        <v>410</v>
      </c>
      <c r="E65" s="70" t="s">
        <v>410</v>
      </c>
      <c r="F65" s="70" t="s">
        <v>410</v>
      </c>
      <c r="G65" s="70" t="s">
        <v>410</v>
      </c>
      <c r="H65" s="70">
        <v>0.7</v>
      </c>
      <c r="I65" s="70" t="s">
        <v>410</v>
      </c>
      <c r="J65" s="70"/>
      <c r="K65" s="70"/>
      <c r="L65" s="70"/>
      <c r="M65" s="70"/>
      <c r="N65" s="189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411</v>
      </c>
      <c r="E66" s="109" t="s">
        <v>411</v>
      </c>
      <c r="F66" s="109" t="s">
        <v>411</v>
      </c>
      <c r="G66" s="109" t="s">
        <v>411</v>
      </c>
      <c r="H66" s="109" t="s">
        <v>411</v>
      </c>
      <c r="I66" s="109" t="s">
        <v>411</v>
      </c>
      <c r="J66" s="109"/>
      <c r="K66" s="109"/>
      <c r="L66" s="109"/>
      <c r="M66" s="109"/>
      <c r="N66" s="197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</row>
    <row r="67" spans="1:35" ht="11.1" customHeight="1" thickBot="1" x14ac:dyDescent="0.45">
      <c r="B67" s="111"/>
      <c r="C67" s="33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31">
        <v>45413</v>
      </c>
      <c r="B68" s="231"/>
      <c r="C68" s="232">
        <v>45505</v>
      </c>
      <c r="D68" s="23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401</v>
      </c>
      <c r="G70" s="96" t="s">
        <v>401</v>
      </c>
      <c r="H70" s="96" t="s">
        <v>383</v>
      </c>
      <c r="I70" s="96" t="s">
        <v>383</v>
      </c>
      <c r="J70" s="96"/>
      <c r="K70" s="96"/>
      <c r="L70" s="96"/>
      <c r="M70" s="96"/>
      <c r="N70" s="194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412</v>
      </c>
      <c r="G71" s="92" t="s">
        <v>412</v>
      </c>
      <c r="H71" s="92" t="s">
        <v>383</v>
      </c>
      <c r="I71" s="92" t="s">
        <v>383</v>
      </c>
      <c r="J71" s="92"/>
      <c r="K71" s="92"/>
      <c r="L71" s="92"/>
      <c r="M71" s="92"/>
      <c r="N71" s="192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401</v>
      </c>
      <c r="G72" s="96" t="s">
        <v>401</v>
      </c>
      <c r="H72" s="96" t="s">
        <v>383</v>
      </c>
      <c r="I72" s="96" t="s">
        <v>383</v>
      </c>
      <c r="J72" s="96"/>
      <c r="K72" s="96"/>
      <c r="L72" s="96"/>
      <c r="M72" s="96"/>
      <c r="N72" s="194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92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4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4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>
        <v>1E-3</v>
      </c>
      <c r="H78" s="96" t="s">
        <v>401</v>
      </c>
      <c r="I78" s="96">
        <v>1E-3</v>
      </c>
      <c r="J78" s="96"/>
      <c r="K78" s="96"/>
      <c r="L78" s="96"/>
      <c r="M78" s="96"/>
      <c r="N78" s="194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 t="s">
        <v>405</v>
      </c>
      <c r="E79" s="96">
        <v>2E-3</v>
      </c>
      <c r="F79" s="96">
        <v>2E-3</v>
      </c>
      <c r="G79" s="96">
        <v>4.0000000000000001E-3</v>
      </c>
      <c r="H79" s="96">
        <v>2E-3</v>
      </c>
      <c r="I79" s="96">
        <v>8.0000000000000002E-3</v>
      </c>
      <c r="J79" s="96"/>
      <c r="K79" s="96"/>
      <c r="L79" s="96"/>
      <c r="M79" s="96"/>
      <c r="N79" s="194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89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0.6</v>
      </c>
      <c r="E81" s="70">
        <v>0.4</v>
      </c>
      <c r="F81" s="70">
        <v>0.8</v>
      </c>
      <c r="G81" s="70">
        <v>0.6</v>
      </c>
      <c r="H81" s="70">
        <v>0.6</v>
      </c>
      <c r="I81" s="70">
        <v>0.6</v>
      </c>
      <c r="J81" s="70"/>
      <c r="K81" s="70"/>
      <c r="L81" s="70"/>
      <c r="M81" s="70"/>
      <c r="N81" s="189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89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401</v>
      </c>
      <c r="G83" s="96" t="s">
        <v>401</v>
      </c>
      <c r="H83" s="96" t="s">
        <v>383</v>
      </c>
      <c r="I83" s="96" t="s">
        <v>383</v>
      </c>
      <c r="J83" s="96"/>
      <c r="K83" s="96"/>
      <c r="L83" s="96"/>
      <c r="M83" s="96"/>
      <c r="N83" s="194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89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4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4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89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411</v>
      </c>
      <c r="E90" s="70" t="s">
        <v>411</v>
      </c>
      <c r="F90" s="70" t="s">
        <v>411</v>
      </c>
      <c r="G90" s="70" t="s">
        <v>411</v>
      </c>
      <c r="H90" s="70" t="s">
        <v>411</v>
      </c>
      <c r="I90" s="70" t="s">
        <v>411</v>
      </c>
      <c r="J90" s="70"/>
      <c r="K90" s="70"/>
      <c r="L90" s="70"/>
      <c r="M90" s="70"/>
      <c r="N90" s="189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7.3</v>
      </c>
      <c r="E91" s="70">
        <v>7.3</v>
      </c>
      <c r="F91" s="70">
        <v>7.6</v>
      </c>
      <c r="G91" s="70">
        <v>7.7</v>
      </c>
      <c r="H91" s="70">
        <v>6.9</v>
      </c>
      <c r="I91" s="70">
        <v>7.1</v>
      </c>
      <c r="J91" s="70"/>
      <c r="K91" s="70"/>
      <c r="L91" s="70"/>
      <c r="M91" s="70"/>
      <c r="N91" s="189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89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4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>
        <v>5.3999999999999999E-2</v>
      </c>
      <c r="G95" s="98">
        <v>5.3999999999999999E-2</v>
      </c>
      <c r="H95" s="98" t="s">
        <v>383</v>
      </c>
      <c r="I95" s="98" t="s">
        <v>383</v>
      </c>
      <c r="J95" s="98"/>
      <c r="K95" s="98"/>
      <c r="L95" s="98"/>
      <c r="M95" s="98"/>
      <c r="N95" s="195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8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199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89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370</v>
      </c>
      <c r="D100" s="70">
        <v>6.8</v>
      </c>
      <c r="E100" s="70">
        <v>6.9</v>
      </c>
      <c r="F100" s="70">
        <v>9.3000000000000007</v>
      </c>
      <c r="G100" s="70">
        <v>9.5</v>
      </c>
      <c r="H100" s="70">
        <v>4.8</v>
      </c>
      <c r="I100" s="70">
        <v>4.8</v>
      </c>
      <c r="J100" s="70"/>
      <c r="K100" s="70"/>
      <c r="L100" s="70"/>
      <c r="M100" s="70"/>
      <c r="N100" s="189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368</v>
      </c>
      <c r="D101" s="98">
        <v>0.42</v>
      </c>
      <c r="E101" s="98">
        <v>0.43</v>
      </c>
      <c r="F101" s="98">
        <v>0.37</v>
      </c>
      <c r="G101" s="98">
        <v>0.39</v>
      </c>
      <c r="H101" s="98">
        <v>0.19</v>
      </c>
      <c r="I101" s="98">
        <v>0.19</v>
      </c>
      <c r="J101" s="98"/>
      <c r="K101" s="98"/>
      <c r="L101" s="98"/>
      <c r="M101" s="98"/>
      <c r="N101" s="195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0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31">
        <v>45413</v>
      </c>
      <c r="B130" s="231"/>
      <c r="C130" s="232">
        <v>45505</v>
      </c>
      <c r="D130" s="23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</mergeCells>
  <phoneticPr fontId="2"/>
  <conditionalFormatting sqref="D17:H17 O17:Q17">
    <cfRule type="beginsWith" dxfId="203" priority="1165" operator="beginsWith" text="検出">
      <formula>LEFT(D17,LEN("検出"))="検出"</formula>
    </cfRule>
  </conditionalFormatting>
  <conditionalFormatting sqref="D63:I63">
    <cfRule type="containsText" dxfId="202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201" priority="1329" operator="notContains" text="異常なし">
      <formula>ISERROR(SEARCH("異常なし",D64))</formula>
    </cfRule>
  </conditionalFormatting>
  <conditionalFormatting sqref="F21">
    <cfRule type="containsText" dxfId="200" priority="1628" operator="containsText" text="0.001未満">
      <formula>NOT(ISERROR(SEARCH("0.001未満",F21)))</formula>
    </cfRule>
  </conditionalFormatting>
  <conditionalFormatting sqref="G21">
    <cfRule type="containsText" dxfId="199" priority="1602" operator="containsText" text="0.001未満">
      <formula>NOT(ISERROR(SEARCH("0.001未満",G21)))</formula>
    </cfRule>
  </conditionalFormatting>
  <conditionalFormatting sqref="D21">
    <cfRule type="containsText" dxfId="198" priority="1601" operator="containsText" text="0.001未満">
      <formula>NOT(ISERROR(SEARCH("0.001未満",D21)))</formula>
    </cfRule>
  </conditionalFormatting>
  <conditionalFormatting sqref="E21">
    <cfRule type="containsText" dxfId="197" priority="1600" operator="containsText" text="0.001未満">
      <formula>NOT(ISERROR(SEARCH("0.001未満",E21)))</formula>
    </cfRule>
  </conditionalFormatting>
  <conditionalFormatting sqref="H21">
    <cfRule type="containsText" dxfId="196" priority="1599" operator="containsText" text="0.001未満">
      <formula>NOT(ISERROR(SEARCH("0.001未満",H21)))</formula>
    </cfRule>
  </conditionalFormatting>
  <conditionalFormatting sqref="Q21">
    <cfRule type="containsText" dxfId="195" priority="1591" operator="containsText" text="0.001未満">
      <formula>NOT(ISERROR(SEARCH("0.001未満",Q21)))</formula>
    </cfRule>
  </conditionalFormatting>
  <conditionalFormatting sqref="O21">
    <cfRule type="containsText" dxfId="194" priority="1590" operator="containsText" text="0.001未満">
      <formula>NOT(ISERROR(SEARCH("0.001未満",O21)))</formula>
    </cfRule>
  </conditionalFormatting>
  <conditionalFormatting sqref="P21">
    <cfRule type="containsText" dxfId="193" priority="1589" operator="containsText" text="0.001未満">
      <formula>NOT(ISERROR(SEARCH("0.001未満",P21)))</formula>
    </cfRule>
  </conditionalFormatting>
  <conditionalFormatting sqref="D104:H104 O104:Q104">
    <cfRule type="beginsWith" dxfId="192" priority="1331" operator="beginsWith" text="検出">
      <formula>LEFT(D104,LEN("検出"))="検出"</formula>
    </cfRule>
  </conditionalFormatting>
  <conditionalFormatting sqref="D105:H105 O105:Q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90 D92:I105 D91:E91 H91:I91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Q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Q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Q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Q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Q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Q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Q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Q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Q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Q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Q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Q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Q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Q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Q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Q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Q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Q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Q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Q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Q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Q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Q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Q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Q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Q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Q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Q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Q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Q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Q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Q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Q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Q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Q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Q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Q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Q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Q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Q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Q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Q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Q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Q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P62:Q62 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Q65">
    <cfRule type="cellIs" dxfId="19" priority="2265" operator="greaterThan">
      <formula>#REF!</formula>
    </cfRule>
    <cfRule type="cellIs" dxfId="18" priority="2266" operator="greaterThan">
      <formula>#REF!</formula>
    </cfRule>
  </conditionalFormatting>
  <conditionalFormatting sqref="D66:Q67">
    <cfRule type="cellIs" dxfId="17" priority="2269" operator="greaterThan">
      <formula>#REF!</formula>
    </cfRule>
    <cfRule type="cellIs" dxfId="16" priority="2270" operator="greaterThan">
      <formula>#REF!</formula>
    </cfRule>
  </conditionalFormatting>
  <conditionalFormatting sqref="D70:I71 D73:I75 D80:I81 D83:I88 D90:I90 D91:E91 H91:I91 D92:I95">
    <cfRule type="cellIs" dxfId="15" priority="2273" operator="greaterThan">
      <formula>#REF!</formula>
    </cfRule>
  </conditionalFormatting>
  <conditionalFormatting sqref="O72:Q72 D78:I79 O78:Q79 D72:I72 J70:N73 J78:N81 J83:N88 J90:N96 J75:N75">
    <cfRule type="cellIs" dxfId="14" priority="2276" operator="greaterThan">
      <formula>#REF!</formula>
    </cfRule>
    <cfRule type="cellIs" dxfId="13" priority="2277" operator="greaterThan">
      <formula>#REF!</formula>
    </cfRule>
  </conditionalFormatting>
  <conditionalFormatting sqref="D89:I89">
    <cfRule type="cellIs" dxfId="12" priority="2282" operator="notBetween">
      <formula>#REF!</formula>
      <formula>#REF!</formula>
    </cfRule>
  </conditionalFormatting>
  <conditionalFormatting sqref="D16:Q16">
    <cfRule type="cellIs" dxfId="11" priority="2283" operator="greaterThan">
      <formula>#REF!</formula>
    </cfRule>
    <cfRule type="cellIs" dxfId="10" priority="2284" operator="greaterThan">
      <formula>#REF!</formula>
    </cfRule>
  </conditionalFormatting>
  <conditionalFormatting sqref="D82:I82">
    <cfRule type="cellIs" dxfId="9" priority="2297" operator="notBetween">
      <formula>#REF!</formula>
      <formula>#REF!</formula>
    </cfRule>
  </conditionalFormatting>
  <conditionalFormatting sqref="J74:N74">
    <cfRule type="cellIs" dxfId="8" priority="2566" operator="greaterThan">
      <formula>#REF!</formula>
    </cfRule>
    <cfRule type="cellIs" dxfId="7" priority="2567" operator="greaterThan">
      <formula>#REF!</formula>
    </cfRule>
  </conditionalFormatting>
  <conditionalFormatting sqref="J98:N98">
    <cfRule type="cellIs" dxfId="6" priority="2602" operator="greaterThan">
      <formula>#REF!</formula>
    </cfRule>
    <cfRule type="cellIs" dxfId="5" priority="2603" operator="greaterThan">
      <formula>#REF!</formula>
    </cfRule>
  </conditionalFormatting>
  <conditionalFormatting sqref="J99:N99">
    <cfRule type="cellIs" dxfId="4" priority="2604" operator="greaterThan">
      <formula>#REF!</formula>
    </cfRule>
    <cfRule type="cellIs" dxfId="3" priority="2605" operator="greaterThan">
      <formula>#REF!</formula>
    </cfRule>
  </conditionalFormatting>
  <conditionalFormatting sqref="J101:N101">
    <cfRule type="cellIs" dxfId="2" priority="2606" operator="greaterThan">
      <formula>#REF!</formula>
    </cfRule>
    <cfRule type="cellIs" dxfId="1" priority="2607" operator="greaterThan">
      <formula>#REF!</formula>
    </cfRule>
  </conditionalFormatting>
  <conditionalFormatting sqref="D96:I96">
    <cfRule type="cellIs" dxfId="0" priority="328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3" t="s">
        <v>180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6" t="s">
        <v>373</v>
      </c>
      <c r="AI3" s="180"/>
    </row>
    <row r="4" spans="1:35" ht="19.5" thickBot="1" x14ac:dyDescent="0.45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7"/>
      <c r="AI4" s="180"/>
    </row>
    <row r="5" spans="1:35" ht="19.5" thickBot="1" x14ac:dyDescent="0.45">
      <c r="A5" t="s">
        <v>184</v>
      </c>
      <c r="B5">
        <v>1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 x14ac:dyDescent="0.45">
      <c r="A6" t="s">
        <v>185</v>
      </c>
      <c r="AH6" s="181">
        <f>INDEX(C41:AG41,MATCH(MAX(C41:AG41)+1,C41:AG41,1))</f>
        <v>24</v>
      </c>
      <c r="AI6" s="181">
        <f>AH6*1</f>
        <v>24</v>
      </c>
    </row>
    <row r="7" spans="1:35" x14ac:dyDescent="0.4">
      <c r="A7" t="s">
        <v>186</v>
      </c>
      <c r="AH7" t="s">
        <v>374</v>
      </c>
    </row>
    <row r="8" spans="1:35" x14ac:dyDescent="0.4">
      <c r="A8" t="s">
        <v>187</v>
      </c>
      <c r="AH8" s="29" t="s">
        <v>383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202</v>
      </c>
    </row>
    <row r="24" spans="1:1" x14ac:dyDescent="0.4">
      <c r="A24" t="s">
        <v>203</v>
      </c>
    </row>
    <row r="25" spans="1:1" x14ac:dyDescent="0.4">
      <c r="A25" t="s">
        <v>204</v>
      </c>
    </row>
    <row r="26" spans="1:1" x14ac:dyDescent="0.4">
      <c r="A26" t="s">
        <v>205</v>
      </c>
    </row>
    <row r="27" spans="1:1" x14ac:dyDescent="0.4">
      <c r="A27" t="s">
        <v>206</v>
      </c>
    </row>
    <row r="28" spans="1:1" x14ac:dyDescent="0.4">
      <c r="A28" t="s">
        <v>207</v>
      </c>
    </row>
    <row r="29" spans="1:1" x14ac:dyDescent="0.4">
      <c r="A29" t="s">
        <v>208</v>
      </c>
    </row>
    <row r="30" spans="1:1" x14ac:dyDescent="0.4">
      <c r="A30" t="s">
        <v>209</v>
      </c>
    </row>
    <row r="31" spans="1:1" x14ac:dyDescent="0.4">
      <c r="A31" t="s">
        <v>210</v>
      </c>
    </row>
    <row r="32" spans="1:1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  <c r="C34" t="s">
        <v>384</v>
      </c>
      <c r="D34" t="s">
        <v>385</v>
      </c>
      <c r="E34" t="s">
        <v>384</v>
      </c>
      <c r="F34" t="s">
        <v>385</v>
      </c>
      <c r="G34" t="s">
        <v>386</v>
      </c>
      <c r="H34" t="s">
        <v>387</v>
      </c>
      <c r="I34" t="s">
        <v>385</v>
      </c>
      <c r="J34" t="s">
        <v>385</v>
      </c>
      <c r="K34" t="s">
        <v>384</v>
      </c>
      <c r="L34" t="s">
        <v>385</v>
      </c>
      <c r="M34" t="s">
        <v>384</v>
      </c>
      <c r="N34" t="s">
        <v>386</v>
      </c>
      <c r="O34" t="s">
        <v>384</v>
      </c>
      <c r="P34" t="s">
        <v>385</v>
      </c>
      <c r="Q34" t="s">
        <v>388</v>
      </c>
      <c r="R34" t="s">
        <v>385</v>
      </c>
      <c r="S34" t="s">
        <v>384</v>
      </c>
      <c r="T34" t="s">
        <v>385</v>
      </c>
      <c r="U34" t="s">
        <v>389</v>
      </c>
      <c r="V34" t="s">
        <v>390</v>
      </c>
      <c r="W34" t="s">
        <v>385</v>
      </c>
      <c r="X34" t="s">
        <v>391</v>
      </c>
      <c r="Y34" t="s">
        <v>388</v>
      </c>
      <c r="Z34" t="s">
        <v>391</v>
      </c>
      <c r="AA34" t="s">
        <v>388</v>
      </c>
      <c r="AB34" t="s">
        <v>391</v>
      </c>
      <c r="AC34" t="s">
        <v>390</v>
      </c>
      <c r="AD34" t="s">
        <v>391</v>
      </c>
      <c r="AE34" t="s">
        <v>392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晴</v>
      </c>
      <c r="F37" s="2" t="str">
        <f t="shared" si="0"/>
        <v>晴|曇</v>
      </c>
      <c r="G37" s="2" t="str">
        <f t="shared" si="0"/>
        <v>晴/曇</v>
      </c>
      <c r="H37" s="2" t="str">
        <f t="shared" si="0"/>
        <v>曇|晴</v>
      </c>
      <c r="I37" s="2" t="str">
        <f t="shared" si="0"/>
        <v>晴|曇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</v>
      </c>
      <c r="N37" s="2" t="str">
        <f t="shared" si="0"/>
        <v>晴/曇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晴|雨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曇</v>
      </c>
      <c r="V37" s="2" t="str">
        <f t="shared" si="0"/>
        <v>雨/晴</v>
      </c>
      <c r="W37" s="2" t="str">
        <f t="shared" si="0"/>
        <v>晴|曇</v>
      </c>
      <c r="X37" s="2" t="str">
        <f t="shared" si="0"/>
        <v>曇|雨</v>
      </c>
      <c r="Y37" s="2" t="str">
        <f t="shared" si="0"/>
        <v>晴|雨</v>
      </c>
      <c r="Z37" s="2" t="str">
        <f t="shared" si="0"/>
        <v>曇|雨</v>
      </c>
      <c r="AA37" s="2" t="str">
        <f t="shared" si="0"/>
        <v>晴|雨</v>
      </c>
      <c r="AB37" s="2" t="str">
        <f t="shared" si="0"/>
        <v>曇|雨</v>
      </c>
      <c r="AC37" s="2" t="str">
        <f t="shared" si="0"/>
        <v>雨/晴</v>
      </c>
      <c r="AD37" s="2" t="str">
        <f t="shared" si="0"/>
        <v>曇|雨</v>
      </c>
      <c r="AE37" s="2" t="str">
        <f t="shared" si="0"/>
        <v>雨|曇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9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1</v>
      </c>
      <c r="F41" s="2">
        <f>IF(F37="","",VLOOKUP(F37,変換!$B$31:$C$58,2,FALSE))</f>
        <v>17</v>
      </c>
      <c r="G41" s="2">
        <f>IF(G37="","",VLOOKUP(G37,変換!$B$31:$C$58,2,FALSE))</f>
        <v>5</v>
      </c>
      <c r="H41" s="2">
        <f>IF(H37="","",VLOOKUP(H37,変換!$B$31:$C$58,2,FALSE))</f>
        <v>20</v>
      </c>
      <c r="I41" s="2">
        <f>IF(I37="","",VLOOKUP(I37,変換!$B$31:$C$58,2,FALSE))</f>
        <v>17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1</v>
      </c>
      <c r="N41" s="2">
        <f>IF(N37="","",VLOOKUP(N37,変換!$B$31:$C$58,2,FALSE))</f>
        <v>5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18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2</v>
      </c>
      <c r="V41" s="2">
        <f>IF(V37="","",VLOOKUP(V37,変換!$B$31:$C$58,2,FALSE))</f>
        <v>11</v>
      </c>
      <c r="W41" s="2">
        <f>IF(W37="","",VLOOKUP(W37,変換!$B$31:$C$58,2,FALSE))</f>
        <v>17</v>
      </c>
      <c r="X41" s="2">
        <f>IF(X37="","",VLOOKUP(X37,変換!$B$31:$C$58,2,FALSE))</f>
        <v>21</v>
      </c>
      <c r="Y41" s="2">
        <f>IF(Y37="","",VLOOKUP(Y37,変換!$B$31:$C$58,2,FALSE))</f>
        <v>18</v>
      </c>
      <c r="Z41" s="2">
        <f>IF(Z37="","",VLOOKUP(Z37,変換!$B$31:$C$58,2,FALSE))</f>
        <v>21</v>
      </c>
      <c r="AA41" s="2">
        <f>IF(AA37="","",VLOOKUP(AA37,変換!$B$31:$C$58,2,FALSE))</f>
        <v>18</v>
      </c>
      <c r="AB41" s="2">
        <f>IF(AB37="","",VLOOKUP(AB37,変換!$B$31:$C$58,2,FALSE))</f>
        <v>21</v>
      </c>
      <c r="AC41" s="2">
        <f>IF(AC37="","",VLOOKUP(AC37,変換!$B$31:$C$58,2,FALSE))</f>
        <v>11</v>
      </c>
      <c r="AD41" s="2">
        <f>IF(AD37="","",VLOOKUP(AD37,変換!$B$31:$C$58,2,FALSE))</f>
        <v>21</v>
      </c>
      <c r="AE41" s="2">
        <f>IF(AE37="","",VLOOKUP(AE37,変換!$B$31:$C$58,2,FALSE))</f>
        <v>24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8" t="s">
        <v>371</v>
      </c>
      <c r="B30" s="268"/>
      <c r="C30" s="268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45505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45"/>
      <c r="B2" s="245"/>
      <c r="C2" s="236"/>
      <c r="D2" s="236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46" t="s">
        <v>351</v>
      </c>
      <c r="E4" s="247"/>
      <c r="F4" s="250" t="s">
        <v>353</v>
      </c>
      <c r="G4" s="251"/>
      <c r="H4" s="250" t="s">
        <v>356</v>
      </c>
      <c r="I4" s="254"/>
      <c r="J4" s="256" t="s">
        <v>357</v>
      </c>
      <c r="K4" s="257"/>
      <c r="L4" s="256" t="s">
        <v>360</v>
      </c>
      <c r="M4" s="257"/>
      <c r="N4" s="256" t="s">
        <v>363</v>
      </c>
      <c r="O4" s="257"/>
      <c r="P4" s="256"/>
      <c r="Q4" s="257"/>
      <c r="R4" s="256"/>
      <c r="S4" s="257"/>
      <c r="T4" s="256"/>
      <c r="U4" s="257"/>
      <c r="V4" s="256"/>
      <c r="W4" s="257"/>
      <c r="X4" s="256"/>
      <c r="Y4" s="260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48"/>
      <c r="E5" s="249"/>
      <c r="F5" s="252"/>
      <c r="G5" s="253"/>
      <c r="H5" s="252"/>
      <c r="I5" s="255"/>
      <c r="J5" s="258"/>
      <c r="K5" s="259"/>
      <c r="L5" s="258"/>
      <c r="M5" s="259"/>
      <c r="N5" s="258"/>
      <c r="O5" s="259"/>
      <c r="P5" s="258"/>
      <c r="Q5" s="259"/>
      <c r="R5" s="258"/>
      <c r="S5" s="259"/>
      <c r="T5" s="258"/>
      <c r="U5" s="259"/>
      <c r="V5" s="258"/>
      <c r="W5" s="259"/>
      <c r="X5" s="258"/>
      <c r="Y5" s="26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43"/>
      <c r="E6" s="43"/>
      <c r="F6" s="225"/>
      <c r="G6" s="44"/>
      <c r="H6" s="241"/>
      <c r="I6" s="43"/>
      <c r="J6" s="239"/>
      <c r="K6" s="43"/>
      <c r="L6" s="241"/>
      <c r="M6" s="43"/>
      <c r="N6" s="239"/>
      <c r="O6" s="43"/>
      <c r="P6" s="241"/>
      <c r="Q6" s="43"/>
      <c r="R6" s="239"/>
      <c r="S6" s="43"/>
      <c r="T6" s="207"/>
      <c r="U6" s="43"/>
      <c r="V6" s="205"/>
      <c r="W6" s="43"/>
      <c r="X6" s="205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44"/>
      <c r="E7" s="48" t="s">
        <v>124</v>
      </c>
      <c r="F7" s="226"/>
      <c r="G7" s="49" t="s">
        <v>124</v>
      </c>
      <c r="H7" s="242"/>
      <c r="I7" s="48" t="s">
        <v>124</v>
      </c>
      <c r="J7" s="240"/>
      <c r="K7" s="48" t="s">
        <v>124</v>
      </c>
      <c r="L7" s="242"/>
      <c r="M7" s="48" t="s">
        <v>124</v>
      </c>
      <c r="N7" s="240"/>
      <c r="O7" s="48" t="s">
        <v>124</v>
      </c>
      <c r="P7" s="242"/>
      <c r="Q7" s="48" t="s">
        <v>124</v>
      </c>
      <c r="R7" s="240"/>
      <c r="S7" s="48" t="s">
        <v>124</v>
      </c>
      <c r="T7" s="208"/>
      <c r="U7" s="48" t="s">
        <v>124</v>
      </c>
      <c r="V7" s="206"/>
      <c r="W7" s="48" t="s">
        <v>124</v>
      </c>
      <c r="X7" s="206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20240807</v>
      </c>
      <c r="E9" s="59" t="str">
        <f>IF(手入力!C3="",REPLACE(D9,5,0,"/"),REPLACE(手入力!C3,5,0,"/"))</f>
        <v>2024/0807</v>
      </c>
      <c r="F9" s="58">
        <v>20240807</v>
      </c>
      <c r="G9" s="59" t="str">
        <f>IF(手入力!D3="",REPLACE(F9,5,0,"/"),REPLACE(手入力!D3,5,0,"/"))</f>
        <v>2024/0807</v>
      </c>
      <c r="H9" s="58">
        <v>20240807</v>
      </c>
      <c r="I9" s="59" t="str">
        <f>IF(手入力!E3="",REPLACE(H9,5,0,"/"),REPLACE(手入力!E3,5,0,"/"))</f>
        <v>2024/0807</v>
      </c>
      <c r="J9" s="58">
        <v>20240807</v>
      </c>
      <c r="K9" s="59" t="str">
        <f>IF(手入力!F3="",REPLACE(J9,5,0,"/"),REPLACE(手入力!F3,5,0,"/"))</f>
        <v>2024/0807</v>
      </c>
      <c r="L9" s="58">
        <v>20240807</v>
      </c>
      <c r="M9" s="59" t="str">
        <f>IF(手入力!G3="",REPLACE(L9,5,0,"/"),REPLACE(手入力!G3,5,0,"/"))</f>
        <v>2024/0807</v>
      </c>
      <c r="N9" s="58">
        <v>20240807</v>
      </c>
      <c r="O9" s="59" t="str">
        <f>IF(手入力!H3="",REPLACE(N9,5,0,"/"),REPLACE(手入力!H3,5,0,"/"))</f>
        <v>2024/0807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1007</v>
      </c>
      <c r="E10" s="67" t="str">
        <f>TEXT(D10,"0000")</f>
        <v>1007</v>
      </c>
      <c r="F10" s="68">
        <v>951</v>
      </c>
      <c r="G10" s="67" t="str">
        <f>TEXT(F10,"0000")</f>
        <v>0951</v>
      </c>
      <c r="H10" s="68">
        <v>1030</v>
      </c>
      <c r="I10" s="67" t="str">
        <f>TEXT(H10,"0000")</f>
        <v>1030</v>
      </c>
      <c r="J10" s="68">
        <v>925</v>
      </c>
      <c r="K10" s="67" t="str">
        <f>TEXT(J10,"0000")</f>
        <v>0925</v>
      </c>
      <c r="L10" s="68">
        <v>1108</v>
      </c>
      <c r="M10" s="67" t="str">
        <f>TEXT(L10,"0000")</f>
        <v>1108</v>
      </c>
      <c r="N10" s="68">
        <v>1051</v>
      </c>
      <c r="O10" s="67" t="str">
        <f>TEXT(N10,"0000")</f>
        <v>1051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曇|晴</v>
      </c>
      <c r="E11" s="68">
        <f>IF(E9=0,"",(RIGHT(E9,2))-1)</f>
        <v>6</v>
      </c>
      <c r="F11" s="68" t="str">
        <f>IF(F$9=0,"",HLOOKUP(G11,天気タグ!$B$3:$AG$39,35))</f>
        <v>曇|晴</v>
      </c>
      <c r="G11" s="68">
        <f>IF(G9=0,"",(RIGHT(G9,2))-1)</f>
        <v>6</v>
      </c>
      <c r="H11" s="68" t="str">
        <f>IF(H$9=0,"",HLOOKUP(I11,天気タグ!$B$3:$AG$39,35))</f>
        <v>曇|晴</v>
      </c>
      <c r="I11" s="68">
        <f>IF(I9=0,"",(RIGHT(I9,2))-1)</f>
        <v>6</v>
      </c>
      <c r="J11" s="68" t="str">
        <f>IF(J$9=0,"",HLOOKUP(K11,天気タグ!$B$3:$AG$39,35))</f>
        <v>曇|晴</v>
      </c>
      <c r="K11" s="68">
        <f>IF(K9=0,"",(RIGHT(K9,2))-1)</f>
        <v>6</v>
      </c>
      <c r="L11" s="68" t="str">
        <f>IF(L$9=0,"",HLOOKUP(M11,天気タグ!$B$3:$AG$39,35))</f>
        <v>曇|晴</v>
      </c>
      <c r="M11" s="68">
        <f>IF(M9=0,"",(RIGHT(M9,2))-1)</f>
        <v>6</v>
      </c>
      <c r="N11" s="68" t="str">
        <f>IF(N$9=0,"",HLOOKUP(O11,天気タグ!$B$3:$AG$39,35))</f>
        <v>曇|晴</v>
      </c>
      <c r="O11" s="68">
        <f>IF(O9=0,"",(RIGHT(O9,2))-1)</f>
        <v>6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晴|曇</v>
      </c>
      <c r="E12" s="68">
        <f>IF(E9=0,"",RIGHT(E9,2)*1)</f>
        <v>7</v>
      </c>
      <c r="F12" s="68" t="str">
        <f>IF(F$9=0,"",HLOOKUP(G12,天気タグ!$B$3:$AG$39,35))</f>
        <v>晴|曇</v>
      </c>
      <c r="G12" s="68">
        <f>IF(G9=0,"",RIGHT(G9,2)*1)</f>
        <v>7</v>
      </c>
      <c r="H12" s="68" t="str">
        <f>IF(H$9=0,"",HLOOKUP(I12,天気タグ!$B$3:$AG$39,35))</f>
        <v>晴|曇</v>
      </c>
      <c r="I12" s="68">
        <f>IF(I9=0,"",RIGHT(I9,2)*1)</f>
        <v>7</v>
      </c>
      <c r="J12" s="68" t="str">
        <f>IF(J$9=0,"",HLOOKUP(K12,天気タグ!$B$3:$AG$39,35))</f>
        <v>晴|曇</v>
      </c>
      <c r="K12" s="68">
        <f>IF(K9=0,"",RIGHT(K9,2)*1)</f>
        <v>7</v>
      </c>
      <c r="L12" s="68" t="str">
        <f>IF(L$9=0,"",HLOOKUP(M12,天気タグ!$B$3:$AG$39,35))</f>
        <v>晴|曇</v>
      </c>
      <c r="M12" s="68">
        <f>IF(M9=0,"",RIGHT(M9,2)*1)</f>
        <v>7</v>
      </c>
      <c r="N12" s="68" t="str">
        <f>IF(N$9=0,"",HLOOKUP(O12,天気タグ!$B$3:$AG$39,35))</f>
        <v>晴|曇</v>
      </c>
      <c r="O12" s="68">
        <f>IF(O9=0,"",RIGHT(O9,2)*1)</f>
        <v>7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32</v>
      </c>
      <c r="E13" s="70"/>
      <c r="F13" s="70">
        <v>34.799999999999997</v>
      </c>
      <c r="G13" s="70"/>
      <c r="H13" s="70">
        <v>31.2</v>
      </c>
      <c r="I13" s="68"/>
      <c r="J13" s="70">
        <v>33.799999999999997</v>
      </c>
      <c r="K13" s="70"/>
      <c r="L13" s="70">
        <v>30.6</v>
      </c>
      <c r="M13" s="70"/>
      <c r="N13" s="70">
        <v>30.8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25.6</v>
      </c>
      <c r="E14" s="76"/>
      <c r="F14" s="77">
        <v>34.4</v>
      </c>
      <c r="G14" s="77"/>
      <c r="H14" s="77">
        <v>24.2</v>
      </c>
      <c r="I14" s="77"/>
      <c r="J14" s="77">
        <v>30</v>
      </c>
      <c r="K14" s="77"/>
      <c r="L14" s="77">
        <v>21.5</v>
      </c>
      <c r="M14" s="77"/>
      <c r="N14" s="77">
        <v>26.2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>
        <v>0</v>
      </c>
      <c r="I20" s="67">
        <f t="shared" si="1"/>
        <v>0</v>
      </c>
      <c r="J20" s="68">
        <v>0</v>
      </c>
      <c r="K20" s="67">
        <f t="shared" si="2"/>
        <v>0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>
        <v>0</v>
      </c>
      <c r="I21" s="67">
        <f t="shared" si="1"/>
        <v>0</v>
      </c>
      <c r="J21" s="68">
        <v>0</v>
      </c>
      <c r="K21" s="67">
        <f t="shared" si="2"/>
        <v>0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>
        <v>0</v>
      </c>
      <c r="I22" s="67">
        <f t="shared" si="1"/>
        <v>0</v>
      </c>
      <c r="J22" s="68">
        <v>0</v>
      </c>
      <c r="K22" s="67">
        <f t="shared" si="2"/>
        <v>0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>
        <v>0</v>
      </c>
      <c r="I23" s="67">
        <f t="shared" si="1"/>
        <v>0</v>
      </c>
      <c r="J23" s="68">
        <v>0</v>
      </c>
      <c r="K23" s="67">
        <f t="shared" si="2"/>
        <v>0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0.42</v>
      </c>
      <c r="E26" s="98"/>
      <c r="F26" s="98">
        <v>0.43</v>
      </c>
      <c r="G26" s="98"/>
      <c r="H26" s="68">
        <v>0.37</v>
      </c>
      <c r="I26" s="98"/>
      <c r="J26" s="68">
        <v>0.39</v>
      </c>
      <c r="K26" s="98"/>
      <c r="L26" s="68">
        <v>0.19</v>
      </c>
      <c r="M26" s="98"/>
      <c r="N26" s="68">
        <v>0.19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0.09</v>
      </c>
      <c r="E27" s="98"/>
      <c r="F27" s="98">
        <v>0.09</v>
      </c>
      <c r="G27" s="98"/>
      <c r="H27" s="68">
        <v>0.14000000000000001</v>
      </c>
      <c r="I27" s="98"/>
      <c r="J27" s="68">
        <v>0.12</v>
      </c>
      <c r="K27" s="98"/>
      <c r="L27" s="68">
        <v>0.09</v>
      </c>
      <c r="M27" s="98"/>
      <c r="N27" s="68">
        <v>0.09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>
        <v>0</v>
      </c>
      <c r="I28" s="67">
        <f t="shared" si="4"/>
        <v>0</v>
      </c>
      <c r="J28" s="68">
        <v>0</v>
      </c>
      <c r="K28" s="67">
        <f t="shared" ref="K28:Y35" si="5">J28/1000</f>
        <v>0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0.16</v>
      </c>
      <c r="E36" s="98"/>
      <c r="F36" s="98">
        <v>0.16</v>
      </c>
      <c r="G36" s="98"/>
      <c r="H36" s="68">
        <v>0.18</v>
      </c>
      <c r="I36" s="98"/>
      <c r="J36" s="68">
        <v>0.17</v>
      </c>
      <c r="K36" s="98"/>
      <c r="L36" s="68">
        <v>0.13</v>
      </c>
      <c r="M36" s="98"/>
      <c r="N36" s="68">
        <v>0.17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383</v>
      </c>
      <c r="E38" s="174" t="e">
        <f t="shared" ref="E38:Y40" si="6">D38/1000</f>
        <v>#VALUE!</v>
      </c>
      <c r="F38" s="96" t="s">
        <v>383</v>
      </c>
      <c r="G38" s="174" t="e">
        <f t="shared" si="6"/>
        <v>#VALUE!</v>
      </c>
      <c r="H38" s="68" t="s">
        <v>383</v>
      </c>
      <c r="I38" s="174" t="e">
        <f t="shared" si="6"/>
        <v>#VALUE!</v>
      </c>
      <c r="J38" s="68" t="s">
        <v>383</v>
      </c>
      <c r="K38" s="174" t="e">
        <f t="shared" si="6"/>
        <v>#VALUE!</v>
      </c>
      <c r="L38" s="68" t="s">
        <v>383</v>
      </c>
      <c r="M38" s="174" t="e">
        <f t="shared" si="6"/>
        <v>#VALUE!</v>
      </c>
      <c r="N38" s="68" t="s">
        <v>383</v>
      </c>
      <c r="O38" s="174" t="e">
        <f t="shared" si="6"/>
        <v>#VALUE!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3.0000000000000001E-3</v>
      </c>
      <c r="G39" s="96"/>
      <c r="H39" s="68">
        <v>7.0000000000000001E-3</v>
      </c>
      <c r="I39" s="96"/>
      <c r="J39" s="68">
        <v>7.0000000000000001E-3</v>
      </c>
      <c r="K39" s="96"/>
      <c r="L39" s="68">
        <v>6.0000000000000001E-3</v>
      </c>
      <c r="M39" s="96"/>
      <c r="N39" s="68">
        <v>1.2E-2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383</v>
      </c>
      <c r="E40" s="174" t="e">
        <f t="shared" si="6"/>
        <v>#VALUE!</v>
      </c>
      <c r="F40" s="96" t="s">
        <v>383</v>
      </c>
      <c r="G40" s="174" t="e">
        <f t="shared" si="6"/>
        <v>#VALUE!</v>
      </c>
      <c r="H40" s="68" t="s">
        <v>383</v>
      </c>
      <c r="I40" s="174" t="e">
        <f t="shared" si="6"/>
        <v>#VALUE!</v>
      </c>
      <c r="J40" s="68" t="s">
        <v>383</v>
      </c>
      <c r="K40" s="174" t="e">
        <f t="shared" si="6"/>
        <v>#VALUE!</v>
      </c>
      <c r="L40" s="68" t="s">
        <v>383</v>
      </c>
      <c r="M40" s="174" t="e">
        <f t="shared" si="6"/>
        <v>#VALUE!</v>
      </c>
      <c r="N40" s="68" t="s">
        <v>383</v>
      </c>
      <c r="O40" s="174" t="e">
        <f t="shared" si="6"/>
        <v>#VALUE!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7.0000000000000001E-3</v>
      </c>
      <c r="I43" s="96"/>
      <c r="J43" s="68">
        <v>0.01</v>
      </c>
      <c r="K43" s="96"/>
      <c r="L43" s="68">
        <v>7.0000000000000001E-3</v>
      </c>
      <c r="M43" s="96"/>
      <c r="N43" s="68">
        <v>1.2999999999999999E-2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383</v>
      </c>
      <c r="E44" s="174" t="e">
        <f t="shared" ref="E44:Y45" si="7">D44/1000</f>
        <v>#VALUE!</v>
      </c>
      <c r="F44" s="96" t="s">
        <v>383</v>
      </c>
      <c r="G44" s="174" t="e">
        <f t="shared" si="7"/>
        <v>#VALUE!</v>
      </c>
      <c r="H44" s="68" t="s">
        <v>383</v>
      </c>
      <c r="I44" s="174" t="e">
        <f t="shared" si="7"/>
        <v>#VALUE!</v>
      </c>
      <c r="J44" s="68" t="s">
        <v>383</v>
      </c>
      <c r="K44" s="174" t="e">
        <f t="shared" si="7"/>
        <v>#VALUE!</v>
      </c>
      <c r="L44" s="68" t="s">
        <v>383</v>
      </c>
      <c r="M44" s="174" t="e">
        <f t="shared" si="7"/>
        <v>#VALUE!</v>
      </c>
      <c r="N44" s="68" t="s">
        <v>383</v>
      </c>
      <c r="O44" s="174" t="e">
        <f t="shared" si="7"/>
        <v>#VALUE!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383</v>
      </c>
      <c r="E45" s="174" t="e">
        <f t="shared" si="7"/>
        <v>#VALUE!</v>
      </c>
      <c r="F45" s="96" t="s">
        <v>383</v>
      </c>
      <c r="G45" s="174" t="e">
        <f t="shared" si="7"/>
        <v>#VALUE!</v>
      </c>
      <c r="H45" s="68" t="s">
        <v>383</v>
      </c>
      <c r="I45" s="174" t="e">
        <f t="shared" si="7"/>
        <v>#VALUE!</v>
      </c>
      <c r="J45" s="68" t="s">
        <v>383</v>
      </c>
      <c r="K45" s="174" t="e">
        <f t="shared" si="7"/>
        <v>#VALUE!</v>
      </c>
      <c r="L45" s="68" t="s">
        <v>383</v>
      </c>
      <c r="M45" s="174" t="e">
        <f t="shared" si="7"/>
        <v>#VALUE!</v>
      </c>
      <c r="N45" s="68" t="s">
        <v>383</v>
      </c>
      <c r="O45" s="174" t="e">
        <f t="shared" si="7"/>
        <v>#VALUE!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>
        <v>0</v>
      </c>
      <c r="I47" s="67">
        <f>H47/1000</f>
        <v>0</v>
      </c>
      <c r="J47" s="68">
        <v>0</v>
      </c>
      <c r="K47" s="67">
        <f>J47/1000</f>
        <v>0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>
        <v>54</v>
      </c>
      <c r="I48" s="67">
        <f>H48/1000</f>
        <v>5.3999999999999999E-2</v>
      </c>
      <c r="J48" s="68">
        <v>54</v>
      </c>
      <c r="K48" s="67">
        <f>J48/1000</f>
        <v>5.3999999999999999E-2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>
        <v>0</v>
      </c>
      <c r="I50" s="67">
        <f>H50/1000</f>
        <v>0</v>
      </c>
      <c r="J50" s="68">
        <v>0</v>
      </c>
      <c r="K50" s="67">
        <f>J50/1000</f>
        <v>0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3.3</v>
      </c>
      <c r="E53" s="70"/>
      <c r="F53" s="70">
        <v>3.4</v>
      </c>
      <c r="G53" s="70"/>
      <c r="H53" s="68">
        <v>5.7</v>
      </c>
      <c r="I53" s="70"/>
      <c r="J53" s="68">
        <v>5.5</v>
      </c>
      <c r="K53" s="70"/>
      <c r="L53" s="68">
        <v>2.2999999999999998</v>
      </c>
      <c r="M53" s="70"/>
      <c r="N53" s="68">
        <v>2.7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68">
        <v>0</v>
      </c>
      <c r="O57" s="67">
        <f>N57/1000</f>
        <v>0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68">
        <v>0</v>
      </c>
      <c r="O58" s="67">
        <f>N58/1000</f>
        <v>0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0.2</v>
      </c>
      <c r="E61" s="70"/>
      <c r="F61" s="70">
        <v>0.3</v>
      </c>
      <c r="G61" s="70"/>
      <c r="H61" s="68">
        <v>0.5</v>
      </c>
      <c r="I61" s="70"/>
      <c r="J61" s="68">
        <v>0.5</v>
      </c>
      <c r="K61" s="70"/>
      <c r="L61" s="68">
        <v>0.5</v>
      </c>
      <c r="M61" s="70"/>
      <c r="N61" s="68">
        <v>0.6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7.3</v>
      </c>
      <c r="G62" s="70"/>
      <c r="H62" s="68">
        <v>7.6</v>
      </c>
      <c r="I62" s="70"/>
      <c r="J62" s="68">
        <v>7.7</v>
      </c>
      <c r="K62" s="70"/>
      <c r="L62" s="68">
        <v>6.9</v>
      </c>
      <c r="M62" s="70"/>
      <c r="N62" s="68">
        <v>7.1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0.7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62"/>
      <c r="B68" s="262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>
        <v>0</v>
      </c>
      <c r="I70" s="67">
        <f t="shared" si="9"/>
        <v>0</v>
      </c>
      <c r="J70" s="123">
        <v>0</v>
      </c>
      <c r="K70" s="67">
        <f t="shared" si="9"/>
        <v>0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>
        <v>0</v>
      </c>
      <c r="I71" s="67">
        <f t="shared" si="9"/>
        <v>0</v>
      </c>
      <c r="J71" s="92">
        <v>0</v>
      </c>
      <c r="K71" s="67">
        <f t="shared" si="9"/>
        <v>0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>
        <v>0</v>
      </c>
      <c r="I72" s="67">
        <f t="shared" si="9"/>
        <v>0</v>
      </c>
      <c r="J72" s="96">
        <v>0</v>
      </c>
      <c r="K72" s="67">
        <f t="shared" si="9"/>
        <v>0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>
        <v>0</v>
      </c>
      <c r="E78" s="95"/>
      <c r="F78" s="96">
        <v>0</v>
      </c>
      <c r="G78" s="96"/>
      <c r="H78" s="68">
        <v>0</v>
      </c>
      <c r="I78" s="96"/>
      <c r="J78" s="96">
        <v>1E-3</v>
      </c>
      <c r="K78" s="96"/>
      <c r="L78" s="96">
        <v>0</v>
      </c>
      <c r="M78" s="96"/>
      <c r="N78" s="96">
        <v>1E-3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>
        <v>0</v>
      </c>
      <c r="E79" s="95"/>
      <c r="F79" s="96">
        <v>2E-3</v>
      </c>
      <c r="G79" s="96"/>
      <c r="H79" s="68">
        <v>2E-3</v>
      </c>
      <c r="I79" s="96"/>
      <c r="J79" s="96">
        <v>4.0000000000000001E-3</v>
      </c>
      <c r="K79" s="96"/>
      <c r="L79" s="96">
        <v>2E-3</v>
      </c>
      <c r="M79" s="96"/>
      <c r="N79" s="96">
        <v>8.0000000000000002E-3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0.6</v>
      </c>
      <c r="E81" s="69"/>
      <c r="F81" s="70">
        <v>0.4</v>
      </c>
      <c r="G81" s="70"/>
      <c r="H81" s="68">
        <v>0.8</v>
      </c>
      <c r="I81" s="70"/>
      <c r="J81" s="70">
        <v>0.6</v>
      </c>
      <c r="K81" s="70"/>
      <c r="L81" s="70">
        <v>0.6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>
        <v>0</v>
      </c>
      <c r="I83" s="174">
        <f>H83/1000</f>
        <v>0</v>
      </c>
      <c r="J83" s="96">
        <v>0</v>
      </c>
      <c r="K83" s="174">
        <f>J83/1000</f>
        <v>0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7.3</v>
      </c>
      <c r="G91" s="70"/>
      <c r="H91" s="68">
        <v>7.6</v>
      </c>
      <c r="I91" s="70"/>
      <c r="J91" s="70">
        <v>7.7</v>
      </c>
      <c r="K91" s="70"/>
      <c r="L91" s="70">
        <v>6.9</v>
      </c>
      <c r="M91" s="70"/>
      <c r="N91" s="70">
        <v>7.1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>
        <v>54</v>
      </c>
      <c r="I95" s="174">
        <f>H95/1000</f>
        <v>5.3999999999999999E-2</v>
      </c>
      <c r="J95" s="98">
        <v>54</v>
      </c>
      <c r="K95" s="174">
        <f>J95/1000</f>
        <v>5.3999999999999999E-2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6.8</v>
      </c>
      <c r="E100" s="69"/>
      <c r="F100" s="70">
        <v>6.9</v>
      </c>
      <c r="G100" s="70"/>
      <c r="H100" s="68">
        <v>9.3000000000000007</v>
      </c>
      <c r="I100" s="70"/>
      <c r="J100" s="70">
        <v>9.5</v>
      </c>
      <c r="K100" s="70"/>
      <c r="L100" s="70">
        <v>4.8</v>
      </c>
      <c r="M100" s="70"/>
      <c r="N100" s="70">
        <v>4.8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0.42</v>
      </c>
      <c r="E101" s="69"/>
      <c r="F101" s="70">
        <v>0.43</v>
      </c>
      <c r="G101" s="70"/>
      <c r="H101" s="68">
        <v>0.37</v>
      </c>
      <c r="I101" s="70"/>
      <c r="J101" s="70">
        <v>0.39</v>
      </c>
      <c r="K101" s="70"/>
      <c r="L101" s="70">
        <v>0.19</v>
      </c>
      <c r="M101" s="70"/>
      <c r="N101" s="70">
        <v>0.19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62"/>
      <c r="B132" s="262"/>
      <c r="C132" s="232"/>
      <c r="D132" s="23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 x14ac:dyDescent="0.4">
      <c r="B1" s="186">
        <v>45505</v>
      </c>
      <c r="C1" t="s">
        <v>375</v>
      </c>
    </row>
    <row r="2" spans="1:8" x14ac:dyDescent="0.4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 x14ac:dyDescent="0.4">
      <c r="A3" t="s">
        <v>80</v>
      </c>
      <c r="B3" s="187">
        <v>45505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 x14ac:dyDescent="0.4">
      <c r="B4">
        <v>45506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 x14ac:dyDescent="0.4">
      <c r="B5">
        <v>45507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 x14ac:dyDescent="0.4">
      <c r="B6">
        <v>45508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 x14ac:dyDescent="0.4">
      <c r="B7">
        <v>45509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 x14ac:dyDescent="0.4">
      <c r="B8">
        <v>45510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 x14ac:dyDescent="0.4">
      <c r="B9">
        <v>45511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 x14ac:dyDescent="0.4">
      <c r="B10">
        <v>45512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 x14ac:dyDescent="0.4">
      <c r="B11">
        <v>45513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 x14ac:dyDescent="0.4">
      <c r="B12">
        <v>45514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 x14ac:dyDescent="0.4">
      <c r="B13">
        <v>45515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 x14ac:dyDescent="0.4">
      <c r="B14">
        <v>45516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 x14ac:dyDescent="0.4">
      <c r="B15">
        <v>45517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 x14ac:dyDescent="0.4">
      <c r="B16">
        <v>45518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 x14ac:dyDescent="0.4">
      <c r="B17">
        <v>45519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 x14ac:dyDescent="0.4">
      <c r="B18">
        <v>45520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 x14ac:dyDescent="0.4">
      <c r="B19">
        <v>45521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 x14ac:dyDescent="0.4">
      <c r="B20">
        <v>45522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 x14ac:dyDescent="0.4">
      <c r="B21">
        <v>45523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 x14ac:dyDescent="0.4">
      <c r="B22">
        <v>45524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 x14ac:dyDescent="0.4">
      <c r="B23">
        <v>45525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 x14ac:dyDescent="0.4">
      <c r="B24">
        <v>45526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 x14ac:dyDescent="0.4">
      <c r="B25">
        <v>45527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 x14ac:dyDescent="0.4">
      <c r="B26">
        <v>45528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 x14ac:dyDescent="0.4">
      <c r="B27">
        <v>45529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 x14ac:dyDescent="0.4">
      <c r="B28">
        <v>45530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 x14ac:dyDescent="0.4">
      <c r="B29">
        <v>45531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 x14ac:dyDescent="0.4">
      <c r="B30">
        <v>45532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 x14ac:dyDescent="0.4">
      <c r="B31">
        <v>45533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 x14ac:dyDescent="0.4">
      <c r="B32">
        <v>45534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 x14ac:dyDescent="0.4">
      <c r="B33">
        <v>45535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2024-09-03T04:52:57Z</cp:lastPrinted>
  <dcterms:created xsi:type="dcterms:W3CDTF">2020-11-06T01:25:08Z</dcterms:created>
  <dcterms:modified xsi:type="dcterms:W3CDTF">2024-10-02T00:49:58Z</dcterms:modified>
</cp:coreProperties>
</file>