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DEBF63A7-4686-498E-972D-1BE14F610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/>
  <c r="O11" i="5" l="1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<sst xmlns="http://schemas.openxmlformats.org/spreadsheetml/2006/main" count="2779" uniqueCount="414">
  <si>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</si>
  <si>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</si>
  <si>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</si>
  <si>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</si>
  <si>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</si>
  <si>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</si>
  <si>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</si>
  <si>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</si>
  <si>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</si>
  <si>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</si>
  <si>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</si>
  <si>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</si>
  <si>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</si>
  <si>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</si>
  <si>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</si>
  <si>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</si>
  <si>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</si>
  <si>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</si>
  <si>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</si>
  <si>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</si>
  <si>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</si>
  <si>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</si>
  <si>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</si>
  <si>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</si>
  <si>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</si>
  <si>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</si>
  <si>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</si>
  <si>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</si>
  <si>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</si>
  <si>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</si>
  <si>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</si>
  <si>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</si>
  <si>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</si>
  <si>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</si>
  <si>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</si>
  <si>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</si>
  <si>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</si>
  <si>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</si>
  <si>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</si>
  <si>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</si>
  <si>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</si>
  <si>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</si>
  <si>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</si>
  <si>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</si>
  <si>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</si>
  <si>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</si>
  <si>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</si>
  <si>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</si>
  <si>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</si>
  <si>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</si>
  <si>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</si>
  <si>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</si>
  <si>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</si>
  <si>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</si>
  <si>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</si>
  <si>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</si>
  <si>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</si>
  <si>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</si>
  <si>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</si>
  <si>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</si>
  <si>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</si>
  <si>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</si>
  <si>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</si>
  <si>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</si>
  <si>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</si>
  <si>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</si>
  <si>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</si>
  <si>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</si>
  <si>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</si>
  <si>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</si>
  <si>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</si>
  <si>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</si>
  <si>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</si>
  <si>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</si>
  <si>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</si>
  <si>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</si>
  <si>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</si>
  <si>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</si>
  <si>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</si>
  <si>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</si>
  <si>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</si>
  <si>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</si>
  <si>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</si>
  <si>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</si>
  <si>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</si>
  <si>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</si>
  <si>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</si>
  <si>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</si>
  <si>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</si>
  <si>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</si>
  <si>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</si>
  <si>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</si>
  <si>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</si>
  <si>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</si>
  <si>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</si>
  <si>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</si>
  <si>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</si>
  <si>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</si>
  <si>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</si>
  <si>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</si>
  <si>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</si>
  <si>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</si>
  <si>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</si>
  <si>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</si>
  <si>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</si>
  <si>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</si>
  <si>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</si>
  <si>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</si>
  <si>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</si>
  <si>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</si>
  <si>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</si>
  <si>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</si>
  <si>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</si>
  <si>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</si>
  <si>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</si>
  <si>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</si>
  <si>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</si>
  <si>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</si>
  <si>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</si>
  <si>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</si>
  <si>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</si>
  <si>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</si>
  <si>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</si>
  <si>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</si>
  <si>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</si>
  <si>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</si>
  <si>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</si>
  <si>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</si>
  <si>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</si>
  <si>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</si>
  <si>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</si>
  <si>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</si>
  <si>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</si>
  <si>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</si>
  <si>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</si>
  <si>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</si>
  <si>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</si>
  <si>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</si>
  <si>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</si>
  <si>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</si>
  <si>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</si>
  <si>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</si>
  <si>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</si>
  <si>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</si>
  <si>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</si>
  <si>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</si>
  <si>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</si>
  <si>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</si>
  <si>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</si>
  <si>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</si>
  <si>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</si>
  <si>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</si>
  <si>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</si>
  <si>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</si>
  <si>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</si>
  <si>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</si>
  <si>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</si>
  <si>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</si>
  <si>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</si>
  <si>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</si>
  <si>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</si>
  <si>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</si>
  <si>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</si>
  <si>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</si>
  <si>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</si>
  <si>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</si>
  <si>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</si>
  <si>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</si>
  <si>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</si>
  <si>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</si>
  <si>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</si>
  <si>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</si>
  <si>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</si>
  <si>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</si>
  <si>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</si>
  <si>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</si>
  <si>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</si>
  <si>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</si>
  <si>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</si>
  <si>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</si>
  <si>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</si>
  <si>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</si>
  <si>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</si>
  <si>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</si>
  <si>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</si>
  <si>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</si>
  <si>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</si>
  <si>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</si>
  <si>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</si>
  <si>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</si>
  <si>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</si>
  <si>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</si>
  <si>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</si>
  <si>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</si>
  <si>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</si>
  <si>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</si>
  <si>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</si>
  <si>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</si>
  <si>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</si>
  <si>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</si>
  <si>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</si>
  <si>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</si>
  <si>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</si>
  <si>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</si>
  <si>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</si>
  <si>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</si>
  <si>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</si>
  <si>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</si>
  <si>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</si>
  <si>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</si>
  <si>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</si>
  <si>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</si>
  <si>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</si>
  <si>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</si>
  <si>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</si>
  <si>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</si>
  <si>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</si>
  <si>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</si>
  <si>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</si>
  <si>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</si>
  <si>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</si>
  <si>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</si>
  <si>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</si>
  <si>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</si>
  <si>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</si>
  <si>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</si>
  <si>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</si>
  <si>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</si>
  <si>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</si>
  <si>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</si>
  <si>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</si>
  <si>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</si>
  <si>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</si>
  <si>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</si>
  <si>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</si>
  <si>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</si>
  <si>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</si>
  <si>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</si>
  <si>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</si>
  <si>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</si>
  <si>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</si>
  <si>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</si>
  <si>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</si>
  <si>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</si>
  <si>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</si>
  <si>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</si>
  <si>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</si>
  <si>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</si>
  <si>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</si>
  <si>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</si>
  <si>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</si>
  <si>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</si>
  <si>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</si>
  <si>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</si>
  <si>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</si>
  <si>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</si>
  <si>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</si>
  <si>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</si>
  <si>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</si>
  <si>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</si>
  <si>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</si>
  <si>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</si>
  <si>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</si>
  <si>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</si>
  <si>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</si>
  <si>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</si>
  <si>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</si>
  <si>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</si>
  <si>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</si>
  <si>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</si>
  <si>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</si>
  <si>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</si>
  <si>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</si>
  <si>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</si>
  <si>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</si>
  <si>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</si>
  <si>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</si>
  <si>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</si>
  <si>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</si>
  <si>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</si>
  <si>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</si>
  <si>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</si>
  <si>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</si>
  <si>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</si>
  <si>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</si>
  <si>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</si>
  <si>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</si>
  <si>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</si>
  <si>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</si>
  <si>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</si>
  <si>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</si>
  <si>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</si>
  <si>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</si>
  <si>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</si>
  <si>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</si>
  <si>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</si>
  <si>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</si>
  <si>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</si>
  <si>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</si>
  <si>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</si>
  <si>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</si>
  <si>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</si>
  <si>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</si>
  <si>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</si>
  <si>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</si>
  <si>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</si>
  <si>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</si>
  <si>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</si>
  <si>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</si>
  <si>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</si>
  <si>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</si>
  <si>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</si>
  <si>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</si>
  <si>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</si>
  <si>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</si>
  <si>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</si>
  <si>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</si>
  <si>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</si>
  <si>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</si>
  <si>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</si>
  <si>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</si>
  <si>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</si>
  <si>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</si>
  <si>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</si>
  <si>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</si>
  <si>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</si>
  <si>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</si>
  <si>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</si>
  <si>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</si>
  <si>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</si>
  <si>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</si>
  <si>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</si>
  <si>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</si>
  <si>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</si>
  <si>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</si>
  <si>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</si>
  <si>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</si>
  <si>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</si>
  <si>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</si>
  <si>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</si>
  <si>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</si>
  <si>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</si>
  <si>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</si>
  <si>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</si>
  <si>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</si>
  <si>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</si>
  <si>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</si>
  <si>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</si>
  <si>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</si>
  <si>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</si>
  <si>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</si>
  <si>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</si>
  <si>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</si>
  <si>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</si>
  <si>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</si>
  <si>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</si>
  <si>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</si>
  <si>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</si>
  <si>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</si>
  <si>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</si>
  <si>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</si>
  <si>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</si>
  <si>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</si>
  <si>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</si>
  <si>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</si>
  <si>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</si>
  <si>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</si>
  <si>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</si>
  <si>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</si>
  <si>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</si>
  <si>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</si>
  <si>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</si>
  <si>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</si>
  <si>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</si>
  <si>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</si>
  <si>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</si>
  <si>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</si>
  <si>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</si>
  <si>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</si>
  <si>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</si>
  <si>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</si>
  <si>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</si>
  <si>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</si>
  <si>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</si>
  <si>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晴/曇</t>
  </si>
  <si>
    <t>雨/曇</t>
  </si>
  <si>
    <t>曇|雨</t>
  </si>
  <si>
    <t>曇</t>
  </si>
  <si>
    <t>曇|晴</t>
  </si>
  <si>
    <t>曇/晴</t>
  </si>
  <si>
    <t>晴|曇</t>
  </si>
  <si>
    <t>晴/雨</t>
  </si>
  <si>
    <t>晴</t>
  </si>
  <si>
    <t>雨/晴</t>
  </si>
  <si>
    <t>2025/02/06</t>
  </si>
  <si>
    <t>10:13</t>
  </si>
  <si>
    <t>09:56</t>
  </si>
  <si>
    <t>10:50</t>
  </si>
  <si>
    <t>09:27</t>
  </si>
  <si>
    <t>11:52</t>
  </si>
  <si>
    <t>11:26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</si>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</sst>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37" zoomScaleNormal="100" zoomScaleSheetLayoutView="100" workbookViewId="0">
      <selection activeCell="G48" sqref="G48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 x14ac:dyDescent="0.4">
      <c r="A2" s="223">
        <v>45597</v>
      </c>
      <c r="B2" s="223"/>
      <c r="C2" s="224">
        <v>45689</v>
      </c>
      <c r="D2" s="224"/>
    </row>
    <row r="3" spans="1:15" ht="9.9499999999999993" customHeight="1" thickBot="1" x14ac:dyDescent="0.45"/>
    <row r="4" spans="1:15" ht="11.1" customHeight="1" x14ac:dyDescent="0.4">
      <c r="A4" s="35"/>
      <c r="B4" s="36"/>
      <c r="C4" s="37" t="s">
        <v>87</v>
      </c>
      <c r="D4" s="225" t="s">
        <v>349</v>
      </c>
      <c r="E4" s="219" t="s">
        <v>352</v>
      </c>
      <c r="F4" s="217" t="s">
        <v>354</v>
      </c>
      <c r="G4" s="205" t="s">
        <v>358</v>
      </c>
      <c r="H4" s="199" t="s">
        <v>361</v>
      </c>
      <c r="I4" s="205" t="s">
        <v>364</v>
      </c>
      <c r="J4" s="199"/>
      <c r="K4" s="205"/>
      <c r="L4" s="199"/>
      <c r="M4" s="205"/>
      <c r="N4" s="207"/>
      <c r="O4" s="209"/>
    </row>
    <row r="5" spans="1:15" ht="11.1" customHeight="1" x14ac:dyDescent="0.4">
      <c r="A5" s="38"/>
      <c r="B5" s="39"/>
      <c r="C5" s="40"/>
      <c r="D5" s="226"/>
      <c r="E5" s="220"/>
      <c r="F5" s="218"/>
      <c r="G5" s="206"/>
      <c r="H5" s="200"/>
      <c r="I5" s="206"/>
      <c r="J5" s="200"/>
      <c r="K5" s="206"/>
      <c r="L5" s="200"/>
      <c r="M5" s="206"/>
      <c r="N5" s="208"/>
      <c r="O5" s="210"/>
    </row>
    <row r="6" spans="1:15" ht="11.1" customHeight="1" x14ac:dyDescent="0.4">
      <c r="A6" s="38"/>
      <c r="B6" s="41"/>
      <c r="C6" s="42" t="s">
        <v>88</v>
      </c>
      <c r="D6" s="231" t="s">
        <v>350</v>
      </c>
      <c r="E6" s="215" t="s">
        <v>382</v>
      </c>
      <c r="F6" s="229" t="s">
        <v>355</v>
      </c>
      <c r="G6" s="227" t="s">
        <v>359</v>
      </c>
      <c r="H6" s="229" t="s">
        <v>362</v>
      </c>
      <c r="I6" s="227" t="s">
        <v>365</v>
      </c>
      <c r="J6" s="229"/>
      <c r="K6" s="227"/>
      <c r="L6" s="203"/>
      <c r="M6" s="201"/>
      <c r="N6" s="211"/>
      <c r="O6" s="213"/>
    </row>
    <row r="7" spans="1:15" ht="11.1" customHeight="1" thickBot="1" x14ac:dyDescent="0.45">
      <c r="A7" s="45" t="s">
        <v>85</v>
      </c>
      <c r="B7" s="46" t="s">
        <v>86</v>
      </c>
      <c r="C7" s="47"/>
      <c r="D7" s="232"/>
      <c r="E7" s="216"/>
      <c r="F7" s="230"/>
      <c r="G7" s="228"/>
      <c r="H7" s="230"/>
      <c r="I7" s="228"/>
      <c r="J7" s="230"/>
      <c r="K7" s="228"/>
      <c r="L7" s="204"/>
      <c r="M7" s="202"/>
      <c r="N7" s="212"/>
      <c r="O7" s="214"/>
    </row>
    <row r="8" spans="1:1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 x14ac:dyDescent="0.4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4"/>
      <c r="O9" s="197"/>
    </row>
    <row r="10" spans="1:15" ht="11.1" customHeight="1" x14ac:dyDescent="0.4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3"/>
    </row>
    <row r="11" spans="1:15" ht="11.1" customHeight="1" x14ac:dyDescent="0.4">
      <c r="A11" s="63">
        <v>3</v>
      </c>
      <c r="B11" s="64" t="s">
        <v>82</v>
      </c>
      <c r="C11" s="65" t="s">
        <v>75</v>
      </c>
      <c r="D11" s="66" t="s">
        <v>388</v>
      </c>
      <c r="E11" s="68" t="s">
        <v>388</v>
      </c>
      <c r="F11" s="68" t="s">
        <v>388</v>
      </c>
      <c r="G11" s="68" t="s">
        <v>388</v>
      </c>
      <c r="H11" s="68" t="s">
        <v>388</v>
      </c>
      <c r="I11" s="68" t="s">
        <v>388</v>
      </c>
      <c r="J11" s="68"/>
      <c r="K11" s="68"/>
      <c r="L11" s="68"/>
      <c r="M11" s="68"/>
      <c r="N11" s="115"/>
      <c r="O11" s="154"/>
    </row>
    <row r="12" spans="1:15" ht="11.1" customHeight="1" x14ac:dyDescent="0.4">
      <c r="A12" s="63">
        <v>4</v>
      </c>
      <c r="B12" s="64" t="s">
        <v>83</v>
      </c>
      <c r="C12" s="65" t="s">
        <v>75</v>
      </c>
      <c r="D12" s="66" t="s">
        <v>388</v>
      </c>
      <c r="E12" s="68" t="s">
        <v>388</v>
      </c>
      <c r="F12" s="68" t="s">
        <v>388</v>
      </c>
      <c r="G12" s="68" t="s">
        <v>388</v>
      </c>
      <c r="H12" s="68" t="s">
        <v>388</v>
      </c>
      <c r="I12" s="68" t="s">
        <v>388</v>
      </c>
      <c r="J12" s="68"/>
      <c r="K12" s="68"/>
      <c r="L12" s="68"/>
      <c r="M12" s="68"/>
      <c r="N12" s="115"/>
      <c r="O12" s="154"/>
    </row>
    <row r="13" spans="1:15" ht="11.1" customHeight="1" x14ac:dyDescent="0.4">
      <c r="A13" s="63">
        <v>5</v>
      </c>
      <c r="B13" s="64" t="s">
        <v>44</v>
      </c>
      <c r="C13" s="65" t="s">
        <v>84</v>
      </c>
      <c r="D13" s="69">
        <v>3.5</v>
      </c>
      <c r="E13" s="70">
        <v>2.8</v>
      </c>
      <c r="F13" s="70">
        <v>0.2</v>
      </c>
      <c r="G13" s="70">
        <v>2.5</v>
      </c>
      <c r="H13" s="70">
        <v>-0.5</v>
      </c>
      <c r="I13" s="70">
        <v>-2</v>
      </c>
      <c r="J13" s="70"/>
      <c r="K13" s="70"/>
      <c r="L13" s="70"/>
      <c r="M13" s="70"/>
      <c r="N13" s="185"/>
      <c r="O13" s="126"/>
    </row>
    <row r="14" spans="1:15" ht="11.1" customHeight="1" thickBot="1" x14ac:dyDescent="0.45">
      <c r="A14" s="73">
        <v>6</v>
      </c>
      <c r="B14" s="74" t="s">
        <v>45</v>
      </c>
      <c r="C14" s="75" t="s">
        <v>84</v>
      </c>
      <c r="D14" s="76">
        <v>12.9</v>
      </c>
      <c r="E14" s="77">
        <v>7.4</v>
      </c>
      <c r="F14" s="77">
        <v>6.9</v>
      </c>
      <c r="G14" s="77">
        <v>14.7</v>
      </c>
      <c r="H14" s="77">
        <v>3.8</v>
      </c>
      <c r="I14" s="77">
        <v>4</v>
      </c>
      <c r="J14" s="77"/>
      <c r="K14" s="77"/>
      <c r="L14" s="77"/>
      <c r="M14" s="77"/>
      <c r="N14" s="186"/>
      <c r="O14" s="155"/>
    </row>
    <row r="15" spans="1:1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7"/>
      <c r="O16" s="161"/>
    </row>
    <row r="17" spans="1:1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 x14ac:dyDescent="0.4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401</v>
      </c>
      <c r="G18" s="92" t="s">
        <v>401</v>
      </c>
      <c r="H18" s="92" t="s">
        <v>383</v>
      </c>
      <c r="I18" s="92" t="s">
        <v>383</v>
      </c>
      <c r="J18" s="92"/>
      <c r="K18" s="92"/>
      <c r="L18" s="92"/>
      <c r="M18" s="92"/>
      <c r="N18" s="188"/>
      <c r="O18" s="162"/>
    </row>
    <row r="19" spans="1:15" ht="11.1" customHeight="1" x14ac:dyDescent="0.4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89"/>
      <c r="O19" s="163"/>
    </row>
    <row r="20" spans="1:15" ht="11.1" customHeight="1" x14ac:dyDescent="0.4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402</v>
      </c>
      <c r="G20" s="96" t="s">
        <v>402</v>
      </c>
      <c r="H20" s="96" t="s">
        <v>383</v>
      </c>
      <c r="I20" s="96" t="s">
        <v>383</v>
      </c>
      <c r="J20" s="96"/>
      <c r="K20" s="96"/>
      <c r="L20" s="96"/>
      <c r="M20" s="96"/>
      <c r="N20" s="190"/>
      <c r="O20" s="164"/>
    </row>
    <row r="21" spans="1:15" ht="11.1" customHeight="1" x14ac:dyDescent="0.4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402</v>
      </c>
      <c r="G21" s="96">
        <v>1E-3</v>
      </c>
      <c r="H21" s="96" t="s">
        <v>383</v>
      </c>
      <c r="I21" s="96" t="s">
        <v>383</v>
      </c>
      <c r="J21" s="96"/>
      <c r="K21" s="96"/>
      <c r="L21" s="96"/>
      <c r="M21" s="96"/>
      <c r="N21" s="190"/>
      <c r="O21" s="164"/>
    </row>
    <row r="22" spans="1:15" ht="11.1" customHeight="1" x14ac:dyDescent="0.4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402</v>
      </c>
      <c r="G22" s="96" t="s">
        <v>402</v>
      </c>
      <c r="H22" s="96" t="s">
        <v>383</v>
      </c>
      <c r="I22" s="96" t="s">
        <v>383</v>
      </c>
      <c r="J22" s="96"/>
      <c r="K22" s="96"/>
      <c r="L22" s="96"/>
      <c r="M22" s="96"/>
      <c r="N22" s="190"/>
      <c r="O22" s="164"/>
    </row>
    <row r="23" spans="1:15" ht="11.1" customHeight="1" x14ac:dyDescent="0.4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403</v>
      </c>
      <c r="G23" s="96" t="s">
        <v>403</v>
      </c>
      <c r="H23" s="96" t="s">
        <v>383</v>
      </c>
      <c r="I23" s="96" t="s">
        <v>383</v>
      </c>
      <c r="J23" s="96"/>
      <c r="K23" s="96"/>
      <c r="L23" s="96"/>
      <c r="M23" s="96"/>
      <c r="N23" s="190"/>
      <c r="O23" s="164"/>
    </row>
    <row r="24" spans="1:15" ht="11.1" customHeight="1" x14ac:dyDescent="0.4">
      <c r="A24" s="87">
        <v>9</v>
      </c>
      <c r="B24" s="64" t="s">
        <v>7</v>
      </c>
      <c r="C24" s="90" t="s">
        <v>78</v>
      </c>
      <c r="D24" s="96" t="s">
        <v>404</v>
      </c>
      <c r="E24" s="96" t="s">
        <v>404</v>
      </c>
      <c r="F24" s="96" t="s">
        <v>404</v>
      </c>
      <c r="G24" s="96" t="s">
        <v>404</v>
      </c>
      <c r="H24" s="96" t="s">
        <v>404</v>
      </c>
      <c r="I24" s="96" t="s">
        <v>404</v>
      </c>
      <c r="J24" s="96"/>
      <c r="K24" s="96"/>
      <c r="L24" s="96"/>
      <c r="M24" s="96"/>
      <c r="N24" s="190"/>
      <c r="O24" s="164"/>
    </row>
    <row r="25" spans="1:15" ht="11.1" customHeight="1" x14ac:dyDescent="0.4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0"/>
      <c r="O25" s="164"/>
    </row>
    <row r="26" spans="1:15" ht="11.1" customHeight="1" x14ac:dyDescent="0.4">
      <c r="A26" s="87">
        <v>11</v>
      </c>
      <c r="B26" s="64" t="s">
        <v>9</v>
      </c>
      <c r="C26" s="90" t="s">
        <v>78</v>
      </c>
      <c r="D26" s="98">
        <v>0.13</v>
      </c>
      <c r="E26" s="98">
        <v>0.13</v>
      </c>
      <c r="F26" s="98">
        <v>0.4</v>
      </c>
      <c r="G26" s="98">
        <v>0.39</v>
      </c>
      <c r="H26" s="98">
        <v>0.13</v>
      </c>
      <c r="I26" s="98">
        <v>0.13</v>
      </c>
      <c r="J26" s="98"/>
      <c r="K26" s="98"/>
      <c r="L26" s="98"/>
      <c r="M26" s="98"/>
      <c r="N26" s="191"/>
      <c r="O26" s="165"/>
    </row>
    <row r="27" spans="1:15" ht="11.1" customHeight="1" x14ac:dyDescent="0.4">
      <c r="A27" s="87">
        <v>12</v>
      </c>
      <c r="B27" s="64" t="s">
        <v>10</v>
      </c>
      <c r="C27" s="90" t="s">
        <v>78</v>
      </c>
      <c r="D27" s="98" t="s">
        <v>405</v>
      </c>
      <c r="E27" s="98" t="s">
        <v>405</v>
      </c>
      <c r="F27" s="98">
        <v>7.0000000000000007E-2</v>
      </c>
      <c r="G27" s="98">
        <v>7.0000000000000007E-2</v>
      </c>
      <c r="H27" s="98" t="s">
        <v>405</v>
      </c>
      <c r="I27" s="98" t="s">
        <v>405</v>
      </c>
      <c r="J27" s="98"/>
      <c r="K27" s="98"/>
      <c r="L27" s="98"/>
      <c r="M27" s="98"/>
      <c r="N27" s="191"/>
      <c r="O27" s="165"/>
    </row>
    <row r="28" spans="1:15" ht="11.1" customHeight="1" x14ac:dyDescent="0.4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406</v>
      </c>
      <c r="G28" s="98" t="s">
        <v>406</v>
      </c>
      <c r="H28" s="98" t="s">
        <v>383</v>
      </c>
      <c r="I28" s="98" t="s">
        <v>383</v>
      </c>
      <c r="J28" s="98"/>
      <c r="K28" s="98"/>
      <c r="L28" s="98"/>
      <c r="M28" s="98"/>
      <c r="N28" s="191"/>
      <c r="O28" s="165"/>
    </row>
    <row r="29" spans="1:15" ht="11.1" customHeight="1" x14ac:dyDescent="0.4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88"/>
      <c r="O29" s="162"/>
    </row>
    <row r="30" spans="1:15" ht="11.1" customHeight="1" x14ac:dyDescent="0.4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0"/>
      <c r="O30" s="164"/>
    </row>
    <row r="31" spans="1:15" ht="11.1" customHeight="1" x14ac:dyDescent="0.4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0"/>
      <c r="O31" s="164"/>
    </row>
    <row r="32" spans="1:15" ht="11.1" customHeight="1" x14ac:dyDescent="0.4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0"/>
      <c r="O32" s="164"/>
    </row>
    <row r="33" spans="1:15" ht="11.1" customHeight="1" x14ac:dyDescent="0.4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0"/>
      <c r="O33" s="164"/>
    </row>
    <row r="34" spans="1:15" ht="11.1" customHeight="1" x14ac:dyDescent="0.4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0"/>
      <c r="O34" s="164"/>
    </row>
    <row r="35" spans="1:15" ht="11.1" customHeight="1" x14ac:dyDescent="0.4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0"/>
      <c r="O35" s="164"/>
    </row>
    <row r="36" spans="1:15" ht="11.1" customHeight="1" x14ac:dyDescent="0.4">
      <c r="A36" s="87">
        <v>21</v>
      </c>
      <c r="B36" s="64" t="s">
        <v>17</v>
      </c>
      <c r="C36" s="90" t="s">
        <v>78</v>
      </c>
      <c r="D36" s="98" t="s">
        <v>405</v>
      </c>
      <c r="E36" s="98" t="s">
        <v>405</v>
      </c>
      <c r="F36" s="98">
        <v>0.05</v>
      </c>
      <c r="G36" s="98">
        <v>0.06</v>
      </c>
      <c r="H36" s="98">
        <v>0.06</v>
      </c>
      <c r="I36" s="98">
        <v>0.05</v>
      </c>
      <c r="J36" s="98"/>
      <c r="K36" s="98"/>
      <c r="L36" s="98"/>
      <c r="M36" s="98"/>
      <c r="N36" s="191"/>
      <c r="O36" s="165"/>
    </row>
    <row r="37" spans="1:15" ht="11.1" customHeight="1" x14ac:dyDescent="0.4">
      <c r="A37" s="87">
        <v>22</v>
      </c>
      <c r="B37" s="64" t="s">
        <v>18</v>
      </c>
      <c r="C37" s="90" t="s">
        <v>78</v>
      </c>
      <c r="D37" s="96" t="s">
        <v>407</v>
      </c>
      <c r="E37" s="96" t="s">
        <v>407</v>
      </c>
      <c r="F37" s="96" t="s">
        <v>407</v>
      </c>
      <c r="G37" s="96" t="s">
        <v>407</v>
      </c>
      <c r="H37" s="96" t="s">
        <v>407</v>
      </c>
      <c r="I37" s="96" t="s">
        <v>407</v>
      </c>
      <c r="J37" s="96"/>
      <c r="K37" s="96"/>
      <c r="L37" s="96"/>
      <c r="M37" s="96"/>
      <c r="N37" s="190"/>
      <c r="O37" s="164"/>
    </row>
    <row r="38" spans="1:15" ht="11.1" customHeight="1" x14ac:dyDescent="0.4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0"/>
      <c r="O38" s="164"/>
    </row>
    <row r="39" spans="1:15" ht="11.1" customHeight="1" x14ac:dyDescent="0.4">
      <c r="A39" s="87">
        <v>24</v>
      </c>
      <c r="B39" s="64" t="s">
        <v>20</v>
      </c>
      <c r="C39" s="90" t="s">
        <v>78</v>
      </c>
      <c r="D39" s="96" t="s">
        <v>407</v>
      </c>
      <c r="E39" s="96" t="s">
        <v>407</v>
      </c>
      <c r="F39" s="96" t="s">
        <v>407</v>
      </c>
      <c r="G39" s="96" t="s">
        <v>407</v>
      </c>
      <c r="H39" s="96">
        <v>2E-3</v>
      </c>
      <c r="I39" s="96">
        <v>4.0000000000000001E-3</v>
      </c>
      <c r="J39" s="96"/>
      <c r="K39" s="96"/>
      <c r="L39" s="96"/>
      <c r="M39" s="96"/>
      <c r="N39" s="190"/>
      <c r="O39" s="164"/>
    </row>
    <row r="40" spans="1:15" ht="11.1" customHeight="1" x14ac:dyDescent="0.4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0"/>
      <c r="O40" s="164"/>
    </row>
    <row r="41" spans="1:15" ht="11.1" customHeight="1" x14ac:dyDescent="0.4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0"/>
      <c r="O41" s="164"/>
    </row>
    <row r="42" spans="1:15" ht="11.1" customHeight="1" x14ac:dyDescent="0.4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0"/>
      <c r="O42" s="164"/>
    </row>
    <row r="43" spans="1:15" ht="11.1" customHeight="1" x14ac:dyDescent="0.4">
      <c r="A43" s="87">
        <v>28</v>
      </c>
      <c r="B43" s="64" t="s">
        <v>24</v>
      </c>
      <c r="C43" s="90" t="s">
        <v>78</v>
      </c>
      <c r="D43" s="96" t="s">
        <v>407</v>
      </c>
      <c r="E43" s="96" t="s">
        <v>407</v>
      </c>
      <c r="F43" s="96" t="s">
        <v>407</v>
      </c>
      <c r="G43" s="96">
        <v>2E-3</v>
      </c>
      <c r="H43" s="96">
        <v>3.0000000000000001E-3</v>
      </c>
      <c r="I43" s="96">
        <v>3.0000000000000001E-3</v>
      </c>
      <c r="J43" s="96"/>
      <c r="K43" s="96"/>
      <c r="L43" s="96"/>
      <c r="M43" s="96"/>
      <c r="N43" s="190"/>
      <c r="O43" s="164"/>
    </row>
    <row r="44" spans="1:15" ht="11.1" customHeight="1" x14ac:dyDescent="0.4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0"/>
      <c r="O44" s="164"/>
    </row>
    <row r="45" spans="1:15" ht="11.1" customHeight="1" x14ac:dyDescent="0.4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0"/>
      <c r="O45" s="164"/>
    </row>
    <row r="46" spans="1:15" ht="11.1" customHeight="1" x14ac:dyDescent="0.4">
      <c r="A46" s="87">
        <v>31</v>
      </c>
      <c r="B46" s="64" t="s">
        <v>27</v>
      </c>
      <c r="C46" s="90" t="s">
        <v>78</v>
      </c>
      <c r="D46" s="96" t="s">
        <v>408</v>
      </c>
      <c r="E46" s="96" t="s">
        <v>408</v>
      </c>
      <c r="F46" s="96" t="s">
        <v>408</v>
      </c>
      <c r="G46" s="96" t="s">
        <v>408</v>
      </c>
      <c r="H46" s="96" t="s">
        <v>408</v>
      </c>
      <c r="I46" s="96" t="s">
        <v>408</v>
      </c>
      <c r="J46" s="96"/>
      <c r="K46" s="96"/>
      <c r="L46" s="96"/>
      <c r="M46" s="96"/>
      <c r="N46" s="190"/>
      <c r="O46" s="164"/>
    </row>
    <row r="47" spans="1:15" ht="11.1" customHeight="1" x14ac:dyDescent="0.4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407</v>
      </c>
      <c r="G47" s="96">
        <v>3.0000000000000001E-3</v>
      </c>
      <c r="H47" s="96" t="s">
        <v>383</v>
      </c>
      <c r="I47" s="96" t="s">
        <v>383</v>
      </c>
      <c r="J47" s="96"/>
      <c r="K47" s="96"/>
      <c r="L47" s="96"/>
      <c r="M47" s="96"/>
      <c r="N47" s="190"/>
      <c r="O47" s="164"/>
    </row>
    <row r="48" spans="1:15" ht="11.1" customHeight="1" x14ac:dyDescent="0.4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>
        <v>0.01</v>
      </c>
      <c r="G48" s="98">
        <v>0.01</v>
      </c>
      <c r="H48" s="98" t="s">
        <v>383</v>
      </c>
      <c r="I48" s="98" t="s">
        <v>383</v>
      </c>
      <c r="J48" s="98"/>
      <c r="K48" s="98"/>
      <c r="L48" s="98"/>
      <c r="M48" s="98"/>
      <c r="N48" s="191"/>
      <c r="O48" s="165"/>
    </row>
    <row r="49" spans="1:15" ht="11.1" customHeight="1" x14ac:dyDescent="0.4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409</v>
      </c>
      <c r="G49" s="98" t="s">
        <v>409</v>
      </c>
      <c r="H49" s="98" t="s">
        <v>383</v>
      </c>
      <c r="I49" s="98" t="s">
        <v>383</v>
      </c>
      <c r="J49" s="98"/>
      <c r="K49" s="98"/>
      <c r="L49" s="98"/>
      <c r="M49" s="98"/>
      <c r="N49" s="191"/>
      <c r="O49" s="165"/>
    </row>
    <row r="50" spans="1:15" ht="11.1" customHeight="1" x14ac:dyDescent="0.4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407</v>
      </c>
      <c r="G50" s="96">
        <v>3.0000000000000001E-3</v>
      </c>
      <c r="H50" s="96" t="s">
        <v>383</v>
      </c>
      <c r="I50" s="96" t="s">
        <v>383</v>
      </c>
      <c r="J50" s="96"/>
      <c r="K50" s="96"/>
      <c r="L50" s="96"/>
      <c r="M50" s="96"/>
      <c r="N50" s="190"/>
      <c r="O50" s="164"/>
    </row>
    <row r="51" spans="1:15" ht="11.1" customHeight="1" x14ac:dyDescent="0.4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5"/>
      <c r="O51" s="126"/>
    </row>
    <row r="52" spans="1:15" ht="11.1" customHeight="1" x14ac:dyDescent="0.4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402</v>
      </c>
      <c r="G52" s="96" t="s">
        <v>402</v>
      </c>
      <c r="H52" s="96" t="s">
        <v>383</v>
      </c>
      <c r="I52" s="96" t="s">
        <v>383</v>
      </c>
      <c r="J52" s="96"/>
      <c r="K52" s="96"/>
      <c r="L52" s="96"/>
      <c r="M52" s="96"/>
      <c r="N52" s="190"/>
      <c r="O52" s="164"/>
    </row>
    <row r="53" spans="1:15" ht="11.1" customHeight="1" x14ac:dyDescent="0.4">
      <c r="A53" s="87">
        <v>38</v>
      </c>
      <c r="B53" s="64" t="s">
        <v>35</v>
      </c>
      <c r="C53" s="90" t="s">
        <v>78</v>
      </c>
      <c r="D53" s="70">
        <v>4.2</v>
      </c>
      <c r="E53" s="70">
        <v>4.0999999999999996</v>
      </c>
      <c r="F53" s="70">
        <v>8.6999999999999993</v>
      </c>
      <c r="G53" s="70">
        <v>5.9</v>
      </c>
      <c r="H53" s="70">
        <v>2</v>
      </c>
      <c r="I53" s="70">
        <v>1.9</v>
      </c>
      <c r="J53" s="70"/>
      <c r="K53" s="70"/>
      <c r="L53" s="70"/>
      <c r="M53" s="70"/>
      <c r="N53" s="185"/>
      <c r="O53" s="126"/>
    </row>
    <row r="54" spans="1:15" ht="11.1" customHeight="1" x14ac:dyDescent="0.4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5"/>
      <c r="O54" s="126"/>
    </row>
    <row r="55" spans="1:15" ht="11.1" customHeight="1" x14ac:dyDescent="0.4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4"/>
    </row>
    <row r="56" spans="1:15" ht="11.1" customHeight="1" x14ac:dyDescent="0.4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1"/>
      <c r="O56" s="165"/>
    </row>
    <row r="57" spans="1:15" ht="11.1" customHeight="1" x14ac:dyDescent="0.4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2"/>
      <c r="O57" s="166"/>
    </row>
    <row r="58" spans="1:15" ht="11.1" customHeight="1" x14ac:dyDescent="0.4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2"/>
      <c r="O58" s="166"/>
    </row>
    <row r="59" spans="1:15" ht="11.1" customHeight="1" x14ac:dyDescent="0.4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0"/>
      <c r="O59" s="164"/>
    </row>
    <row r="60" spans="1:15" ht="11.1" customHeight="1" x14ac:dyDescent="0.4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88"/>
      <c r="O60" s="162"/>
    </row>
    <row r="61" spans="1:15" ht="10.5" customHeight="1" x14ac:dyDescent="0.4">
      <c r="A61" s="87">
        <v>46</v>
      </c>
      <c r="B61" s="64" t="s">
        <v>348</v>
      </c>
      <c r="C61" s="90" t="s">
        <v>78</v>
      </c>
      <c r="D61" s="70">
        <v>0.2</v>
      </c>
      <c r="E61" s="70">
        <v>0.3</v>
      </c>
      <c r="F61" s="70">
        <v>0.3</v>
      </c>
      <c r="G61" s="70">
        <v>0.7</v>
      </c>
      <c r="H61" s="70">
        <v>0.5</v>
      </c>
      <c r="I61" s="70">
        <v>0.3</v>
      </c>
      <c r="J61" s="70"/>
      <c r="K61" s="70"/>
      <c r="L61" s="70"/>
      <c r="M61" s="70"/>
      <c r="N61" s="185"/>
      <c r="O61" s="126"/>
    </row>
    <row r="62" spans="1:15" ht="11.1" customHeight="1" x14ac:dyDescent="0.4">
      <c r="A62" s="87">
        <v>47</v>
      </c>
      <c r="B62" s="64" t="s">
        <v>72</v>
      </c>
      <c r="C62" s="103" t="s">
        <v>75</v>
      </c>
      <c r="D62" s="70">
        <v>7.1</v>
      </c>
      <c r="E62" s="70">
        <v>7.3</v>
      </c>
      <c r="F62" s="70">
        <v>7.6</v>
      </c>
      <c r="G62" s="70">
        <v>7.7</v>
      </c>
      <c r="H62" s="70">
        <v>7.2</v>
      </c>
      <c r="I62" s="70">
        <v>7.3</v>
      </c>
      <c r="J62" s="70"/>
      <c r="K62" s="70"/>
      <c r="L62" s="70"/>
      <c r="M62" s="70"/>
      <c r="N62" s="185"/>
      <c r="O62" s="126"/>
    </row>
    <row r="63" spans="1:15" ht="11.1" customHeight="1" x14ac:dyDescent="0.4">
      <c r="A63" s="87">
        <v>48</v>
      </c>
      <c r="B63" s="64" t="s">
        <v>33</v>
      </c>
      <c r="C63" s="103" t="s">
        <v>75</v>
      </c>
      <c r="D63" s="68" t="s">
        <v>410</v>
      </c>
      <c r="E63" s="68" t="s">
        <v>410</v>
      </c>
      <c r="F63" s="68" t="s">
        <v>410</v>
      </c>
      <c r="G63" s="68" t="s">
        <v>410</v>
      </c>
      <c r="H63" s="68" t="s">
        <v>410</v>
      </c>
      <c r="I63" s="68" t="s">
        <v>410</v>
      </c>
      <c r="J63" s="68"/>
      <c r="K63" s="68"/>
      <c r="L63" s="68"/>
      <c r="M63" s="68"/>
      <c r="N63" s="115"/>
      <c r="O63" s="154"/>
    </row>
    <row r="64" spans="1:15" ht="11.1" customHeight="1" x14ac:dyDescent="0.4">
      <c r="A64" s="87">
        <v>49</v>
      </c>
      <c r="B64" s="64" t="s">
        <v>41</v>
      </c>
      <c r="C64" s="103" t="s">
        <v>75</v>
      </c>
      <c r="D64" s="68" t="s">
        <v>410</v>
      </c>
      <c r="E64" s="68" t="s">
        <v>410</v>
      </c>
      <c r="F64" s="68" t="s">
        <v>410</v>
      </c>
      <c r="G64" s="68" t="s">
        <v>410</v>
      </c>
      <c r="H64" s="68" t="s">
        <v>410</v>
      </c>
      <c r="I64" s="68" t="s">
        <v>410</v>
      </c>
      <c r="J64" s="68"/>
      <c r="K64" s="68"/>
      <c r="L64" s="68"/>
      <c r="M64" s="68"/>
      <c r="N64" s="115"/>
      <c r="O64" s="154"/>
    </row>
    <row r="65" spans="1:15" ht="11.1" customHeight="1" x14ac:dyDescent="0.4">
      <c r="A65" s="87">
        <v>50</v>
      </c>
      <c r="B65" s="64" t="s">
        <v>42</v>
      </c>
      <c r="C65" s="90" t="s">
        <v>79</v>
      </c>
      <c r="D65" s="70" t="s">
        <v>411</v>
      </c>
      <c r="E65" s="70" t="s">
        <v>411</v>
      </c>
      <c r="F65" s="70" t="s">
        <v>411</v>
      </c>
      <c r="G65" s="70" t="s">
        <v>411</v>
      </c>
      <c r="H65" s="70">
        <v>0.9</v>
      </c>
      <c r="I65" s="70" t="s">
        <v>411</v>
      </c>
      <c r="J65" s="70"/>
      <c r="K65" s="70"/>
      <c r="L65" s="70"/>
      <c r="M65" s="70"/>
      <c r="N65" s="185"/>
      <c r="O65" s="126"/>
    </row>
    <row r="66" spans="1:1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412</v>
      </c>
      <c r="E66" s="109" t="s">
        <v>412</v>
      </c>
      <c r="F66" s="109" t="s">
        <v>412</v>
      </c>
      <c r="G66" s="109" t="s">
        <v>412</v>
      </c>
      <c r="H66" s="109" t="s">
        <v>412</v>
      </c>
      <c r="I66" s="109" t="s">
        <v>412</v>
      </c>
      <c r="J66" s="109"/>
      <c r="K66" s="109"/>
      <c r="L66" s="109"/>
      <c r="M66" s="109"/>
      <c r="N66" s="193"/>
      <c r="O66" s="167"/>
    </row>
    <row r="67" spans="1:15" ht="11.1" customHeight="1" thickBot="1" x14ac:dyDescent="0.45">
      <c r="B67" s="111"/>
      <c r="C67" s="33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1:15" ht="11.1" customHeight="1" thickTop="1" x14ac:dyDescent="0.4">
      <c r="A68" s="221">
        <v>45597</v>
      </c>
      <c r="B68" s="221"/>
      <c r="C68" s="222">
        <v>45689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 x14ac:dyDescent="0.4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402</v>
      </c>
      <c r="G70" s="96" t="s">
        <v>402</v>
      </c>
      <c r="H70" s="96" t="s">
        <v>383</v>
      </c>
      <c r="I70" s="96" t="s">
        <v>383</v>
      </c>
      <c r="J70" s="96"/>
      <c r="K70" s="96"/>
      <c r="L70" s="96"/>
      <c r="M70" s="96"/>
      <c r="N70" s="190"/>
      <c r="O70" s="164"/>
    </row>
    <row r="71" spans="1:15" ht="11.1" customHeight="1" x14ac:dyDescent="0.4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413</v>
      </c>
      <c r="G71" s="92" t="s">
        <v>413</v>
      </c>
      <c r="H71" s="92" t="s">
        <v>383</v>
      </c>
      <c r="I71" s="92" t="s">
        <v>383</v>
      </c>
      <c r="J71" s="92"/>
      <c r="K71" s="92"/>
      <c r="L71" s="92"/>
      <c r="M71" s="92"/>
      <c r="N71" s="188"/>
      <c r="O71" s="162"/>
    </row>
    <row r="72" spans="1:15" ht="11.1" customHeight="1" x14ac:dyDescent="0.4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402</v>
      </c>
      <c r="G72" s="96" t="s">
        <v>402</v>
      </c>
      <c r="H72" s="96" t="s">
        <v>383</v>
      </c>
      <c r="I72" s="96" t="s">
        <v>383</v>
      </c>
      <c r="J72" s="96"/>
      <c r="K72" s="96"/>
      <c r="L72" s="96"/>
      <c r="M72" s="96"/>
      <c r="N72" s="190"/>
      <c r="O72" s="164"/>
    </row>
    <row r="73" spans="1:15" ht="11.1" customHeight="1" x14ac:dyDescent="0.4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88"/>
      <c r="O73" s="162"/>
    </row>
    <row r="74" spans="1:15" ht="11.1" customHeight="1" x14ac:dyDescent="0.4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0"/>
      <c r="O74" s="164"/>
    </row>
    <row r="75" spans="1:15" ht="11.1" customHeight="1" x14ac:dyDescent="0.4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0"/>
      <c r="O75" s="164"/>
    </row>
    <row r="76" spans="1:1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 x14ac:dyDescent="0.4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0"/>
      <c r="O78" s="164"/>
    </row>
    <row r="79" spans="1:15" ht="11.1" customHeight="1" x14ac:dyDescent="0.4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0"/>
      <c r="O79" s="164"/>
    </row>
    <row r="80" spans="1:15" ht="11.1" customHeight="1" x14ac:dyDescent="0.4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5"/>
      <c r="O80" s="126"/>
    </row>
    <row r="81" spans="1:1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0.8</v>
      </c>
      <c r="G81" s="70">
        <v>0.5</v>
      </c>
      <c r="H81" s="70">
        <v>0.8</v>
      </c>
      <c r="I81" s="70">
        <v>0.8</v>
      </c>
      <c r="J81" s="70"/>
      <c r="K81" s="70"/>
      <c r="L81" s="70"/>
      <c r="M81" s="70"/>
      <c r="N81" s="185"/>
      <c r="O81" s="126"/>
    </row>
    <row r="82" spans="1:15" ht="11.1" customHeight="1" x14ac:dyDescent="0.4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5"/>
      <c r="O82" s="126"/>
    </row>
    <row r="83" spans="1:15" ht="11.1" customHeight="1" x14ac:dyDescent="0.4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402</v>
      </c>
      <c r="G83" s="96" t="s">
        <v>402</v>
      </c>
      <c r="H83" s="96" t="s">
        <v>383</v>
      </c>
      <c r="I83" s="96" t="s">
        <v>383</v>
      </c>
      <c r="J83" s="96"/>
      <c r="K83" s="96"/>
      <c r="L83" s="96"/>
      <c r="M83" s="96"/>
      <c r="N83" s="190"/>
      <c r="O83" s="164"/>
    </row>
    <row r="84" spans="1:15" ht="11.1" customHeight="1" x14ac:dyDescent="0.4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5"/>
      <c r="O84" s="126"/>
    </row>
    <row r="85" spans="1:15" ht="11.1" customHeight="1" x14ac:dyDescent="0.4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0"/>
      <c r="O85" s="164"/>
    </row>
    <row r="86" spans="1:15" ht="11.1" customHeight="1" x14ac:dyDescent="0.4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0"/>
      <c r="O86" s="164"/>
    </row>
    <row r="87" spans="1:15" ht="11.1" customHeight="1" x14ac:dyDescent="0.4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5"/>
      <c r="O87" s="126"/>
    </row>
    <row r="88" spans="1:15" ht="11.1" customHeight="1" x14ac:dyDescent="0.4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4"/>
    </row>
    <row r="89" spans="1:15" ht="11.1" customHeight="1" x14ac:dyDescent="0.4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4"/>
    </row>
    <row r="90" spans="1:15" ht="11.1" customHeight="1" x14ac:dyDescent="0.4">
      <c r="A90" s="87">
        <v>21</v>
      </c>
      <c r="B90" s="124" t="s">
        <v>43</v>
      </c>
      <c r="C90" s="127" t="s">
        <v>91</v>
      </c>
      <c r="D90" s="70" t="s">
        <v>412</v>
      </c>
      <c r="E90" s="70" t="s">
        <v>412</v>
      </c>
      <c r="F90" s="70" t="s">
        <v>412</v>
      </c>
      <c r="G90" s="70" t="s">
        <v>412</v>
      </c>
      <c r="H90" s="70" t="s">
        <v>412</v>
      </c>
      <c r="I90" s="70" t="s">
        <v>412</v>
      </c>
      <c r="J90" s="70"/>
      <c r="K90" s="70"/>
      <c r="L90" s="70"/>
      <c r="M90" s="70"/>
      <c r="N90" s="185"/>
      <c r="O90" s="126"/>
    </row>
    <row r="91" spans="1:15" ht="11.1" customHeight="1" x14ac:dyDescent="0.4">
      <c r="A91" s="87">
        <v>22</v>
      </c>
      <c r="B91" s="124" t="s">
        <v>103</v>
      </c>
      <c r="C91" s="103" t="s">
        <v>90</v>
      </c>
      <c r="D91" s="70">
        <v>7.1</v>
      </c>
      <c r="E91" s="70">
        <v>7.3</v>
      </c>
      <c r="F91" s="70">
        <v>7.6</v>
      </c>
      <c r="G91" s="70">
        <v>7.7</v>
      </c>
      <c r="H91" s="70">
        <v>7.2</v>
      </c>
      <c r="I91" s="70">
        <v>7.3</v>
      </c>
      <c r="J91" s="70"/>
      <c r="K91" s="70"/>
      <c r="L91" s="70"/>
      <c r="M91" s="70"/>
      <c r="N91" s="185"/>
      <c r="O91" s="126"/>
    </row>
    <row r="92" spans="1:15" ht="11.1" customHeight="1" x14ac:dyDescent="0.4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5"/>
      <c r="O92" s="126"/>
    </row>
    <row r="93" spans="1:15" ht="11.1" customHeight="1" x14ac:dyDescent="0.4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4"/>
    </row>
    <row r="94" spans="1:15" ht="11.1" customHeight="1" x14ac:dyDescent="0.4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0"/>
      <c r="O94" s="164"/>
    </row>
    <row r="95" spans="1:15" ht="11.1" customHeight="1" x14ac:dyDescent="0.4">
      <c r="A95" s="87">
        <v>26</v>
      </c>
      <c r="B95" s="157" t="s">
        <v>68</v>
      </c>
      <c r="C95" s="90" t="s">
        <v>78</v>
      </c>
      <c r="D95" s="98" t="s">
        <v>383</v>
      </c>
      <c r="E95" s="98" t="s">
        <v>383</v>
      </c>
      <c r="F95" s="98">
        <v>0.01</v>
      </c>
      <c r="G95" s="98">
        <v>0.01</v>
      </c>
      <c r="H95" s="98" t="s">
        <v>383</v>
      </c>
      <c r="I95" s="98" t="s">
        <v>383</v>
      </c>
      <c r="J95" s="98"/>
      <c r="K95" s="98"/>
      <c r="L95" s="98"/>
      <c r="M95" s="98"/>
      <c r="N95" s="191"/>
      <c r="O95" s="165"/>
    </row>
    <row r="96" spans="1:15" ht="11.1" customHeight="1" thickBot="1" x14ac:dyDescent="0.45">
      <c r="A96" s="132">
        <v>27</v>
      </c>
      <c r="B96" s="133" t="s">
        <v>176</v>
      </c>
      <c r="C96" s="107" t="s">
        <v>368</v>
      </c>
      <c r="D96" s="180" t="s">
        <v>383</v>
      </c>
      <c r="E96" s="180" t="s">
        <v>383</v>
      </c>
      <c r="F96" s="180" t="s">
        <v>383</v>
      </c>
      <c r="G96" s="180" t="s">
        <v>383</v>
      </c>
      <c r="H96" s="180" t="s">
        <v>383</v>
      </c>
      <c r="I96" s="180" t="s">
        <v>383</v>
      </c>
      <c r="J96" s="180"/>
      <c r="K96" s="180"/>
      <c r="L96" s="180"/>
      <c r="M96" s="180"/>
      <c r="N96" s="194"/>
      <c r="O96" s="181"/>
    </row>
    <row r="97" spans="1:1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 x14ac:dyDescent="0.4">
      <c r="A98" s="82">
        <v>1</v>
      </c>
      <c r="B98" s="137" t="s">
        <v>178</v>
      </c>
      <c r="C98" s="158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5"/>
      <c r="O98" s="168"/>
    </row>
    <row r="99" spans="1:15" ht="11.1" customHeight="1" x14ac:dyDescent="0.4">
      <c r="A99" s="87">
        <v>2</v>
      </c>
      <c r="B99" s="141" t="s">
        <v>179</v>
      </c>
      <c r="C99" s="159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5"/>
      <c r="O99" s="126"/>
    </row>
    <row r="100" spans="1:15" ht="11.1" customHeight="1" x14ac:dyDescent="0.4">
      <c r="A100" s="87">
        <v>3</v>
      </c>
      <c r="B100" s="141" t="s">
        <v>59</v>
      </c>
      <c r="C100" s="159" t="s">
        <v>370</v>
      </c>
      <c r="D100" s="70">
        <v>8.6999999999999993</v>
      </c>
      <c r="E100" s="70">
        <v>9</v>
      </c>
      <c r="F100" s="70">
        <v>10.4</v>
      </c>
      <c r="G100" s="70">
        <v>9.6</v>
      </c>
      <c r="H100" s="70">
        <v>4.5999999999999996</v>
      </c>
      <c r="I100" s="70">
        <v>4.5999999999999996</v>
      </c>
      <c r="J100" s="70"/>
      <c r="K100" s="70"/>
      <c r="L100" s="70"/>
      <c r="M100" s="70"/>
      <c r="N100" s="185"/>
      <c r="O100" s="126"/>
    </row>
    <row r="101" spans="1:15" ht="11.1" customHeight="1" x14ac:dyDescent="0.4">
      <c r="A101" s="87">
        <v>4</v>
      </c>
      <c r="B101" s="141" t="s">
        <v>219</v>
      </c>
      <c r="C101" s="159" t="s">
        <v>368</v>
      </c>
      <c r="D101" s="98">
        <v>0.13</v>
      </c>
      <c r="E101" s="98">
        <v>0.13</v>
      </c>
      <c r="F101" s="98">
        <v>0.4</v>
      </c>
      <c r="G101" s="98">
        <v>0.39</v>
      </c>
      <c r="H101" s="98">
        <v>0.13</v>
      </c>
      <c r="I101" s="98">
        <v>0.13</v>
      </c>
      <c r="J101" s="98"/>
      <c r="K101" s="98"/>
      <c r="L101" s="98"/>
      <c r="M101" s="98"/>
      <c r="N101" s="191"/>
      <c r="O101" s="165"/>
    </row>
    <row r="102" spans="1:1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 x14ac:dyDescent="0.4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 x14ac:dyDescent="0.4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4"/>
    </row>
    <row r="105" spans="1:1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196"/>
      <c r="O105" s="169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21">
        <v>45597</v>
      </c>
      <c r="B130" s="221"/>
      <c r="C130" s="222">
        <v>45689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373</v>
      </c>
      <c r="AI3" s="178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8"/>
    </row>
    <row r="5" spans="1:35" ht="19.5" thickBot="1" x14ac:dyDescent="0.45">
      <c r="A5" t="s">
        <v>184</v>
      </c>
      <c r="B5">
        <v>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 x14ac:dyDescent="0.45">
      <c r="A6" t="s">
        <v>185</v>
      </c>
      <c r="AH6" s="179">
        <f>INDEX(C41:AG41,MATCH(MAX(C41:AG41)+1,C41:AG41,1))</f>
        <v>1</v>
      </c>
      <c r="AI6" s="179">
        <f>AH6*1</f>
        <v>1</v>
      </c>
    </row>
    <row r="7" spans="1:35" x14ac:dyDescent="0.4">
      <c r="A7" t="s">
        <v>186</v>
      </c>
      <c r="AH7" t="s">
        <v>374</v>
      </c>
    </row>
    <row r="8" spans="1:35" x14ac:dyDescent="0.4">
      <c r="A8" t="s">
        <v>187</v>
      </c>
      <c r="AH8" s="29" t="s">
        <v>383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9" x14ac:dyDescent="0.4">
      <c r="A17" t="s">
        <v>196</v>
      </c>
    </row>
    <row r="18" spans="1:29" x14ac:dyDescent="0.4">
      <c r="A18" t="s">
        <v>197</v>
      </c>
    </row>
    <row r="19" spans="1:29" x14ac:dyDescent="0.4">
      <c r="A19" t="s">
        <v>198</v>
      </c>
    </row>
    <row r="20" spans="1:29" x14ac:dyDescent="0.4">
      <c r="A20" t="s">
        <v>199</v>
      </c>
    </row>
    <row r="21" spans="1:29" x14ac:dyDescent="0.4">
      <c r="A21" t="s">
        <v>200</v>
      </c>
    </row>
    <row r="22" spans="1:29" x14ac:dyDescent="0.4">
      <c r="A22" t="s">
        <v>201</v>
      </c>
    </row>
    <row r="23" spans="1:29" x14ac:dyDescent="0.4">
      <c r="A23" t="s">
        <v>202</v>
      </c>
    </row>
    <row r="24" spans="1:29" x14ac:dyDescent="0.4">
      <c r="A24" t="s">
        <v>203</v>
      </c>
    </row>
    <row r="25" spans="1:29" x14ac:dyDescent="0.4">
      <c r="A25" t="s">
        <v>204</v>
      </c>
    </row>
    <row r="26" spans="1:29" x14ac:dyDescent="0.4">
      <c r="A26" t="s">
        <v>205</v>
      </c>
    </row>
    <row r="27" spans="1:29" x14ac:dyDescent="0.4">
      <c r="A27" t="s">
        <v>206</v>
      </c>
    </row>
    <row r="28" spans="1:29" x14ac:dyDescent="0.4">
      <c r="A28" t="s">
        <v>207</v>
      </c>
    </row>
    <row r="29" spans="1:29" x14ac:dyDescent="0.4">
      <c r="A29" t="s">
        <v>208</v>
      </c>
    </row>
    <row r="30" spans="1:29" x14ac:dyDescent="0.4">
      <c r="A30" t="s">
        <v>209</v>
      </c>
    </row>
    <row r="31" spans="1:29" x14ac:dyDescent="0.4">
      <c r="A31" t="s">
        <v>210</v>
      </c>
    </row>
    <row r="32" spans="1:29" x14ac:dyDescent="0.4">
      <c r="A32" t="s">
        <v>211</v>
      </c>
      <c r="C32" t="s">
        <v>384</v>
      </c>
      <c r="D32" t="s">
        <v>385</v>
      </c>
      <c r="E32" t="s">
        <v>386</v>
      </c>
      <c r="F32" t="s">
        <v>387</v>
      </c>
      <c r="G32" t="s">
        <v>388</v>
      </c>
      <c r="H32" t="s">
        <v>388</v>
      </c>
      <c r="I32" t="s">
        <v>388</v>
      </c>
      <c r="J32" t="s">
        <v>389</v>
      </c>
      <c r="K32" t="s">
        <v>390</v>
      </c>
      <c r="L32" t="s">
        <v>390</v>
      </c>
      <c r="M32" t="s">
        <v>390</v>
      </c>
      <c r="N32" t="s">
        <v>391</v>
      </c>
      <c r="O32" t="s">
        <v>392</v>
      </c>
      <c r="P32" t="s">
        <v>392</v>
      </c>
      <c r="Q32" t="s">
        <v>384</v>
      </c>
      <c r="R32" t="s">
        <v>393</v>
      </c>
      <c r="S32" t="s">
        <v>390</v>
      </c>
      <c r="T32" t="s">
        <v>390</v>
      </c>
      <c r="U32" t="s">
        <v>390</v>
      </c>
      <c r="V32" t="s">
        <v>390</v>
      </c>
      <c r="W32" t="s">
        <v>390</v>
      </c>
      <c r="X32" t="s">
        <v>387</v>
      </c>
      <c r="Y32" t="s">
        <v>390</v>
      </c>
      <c r="Z32" t="s">
        <v>390</v>
      </c>
      <c r="AA32" t="s">
        <v>392</v>
      </c>
      <c r="AB32" t="s">
        <v>392</v>
      </c>
      <c r="AC32" t="s">
        <v>392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曇|雨</v>
      </c>
      <c r="F37" s="2" t="str">
        <f t="shared" si="0"/>
        <v>曇</v>
      </c>
      <c r="G37" s="2" t="str">
        <f t="shared" si="0"/>
        <v>曇|晴</v>
      </c>
      <c r="H37" s="2" t="str">
        <f t="shared" si="0"/>
        <v>曇|晴</v>
      </c>
      <c r="I37" s="2" t="str">
        <f t="shared" si="0"/>
        <v>曇|晴</v>
      </c>
      <c r="J37" s="2" t="str">
        <f t="shared" si="0"/>
        <v>曇/晴</v>
      </c>
      <c r="K37" s="2" t="str">
        <f t="shared" si="0"/>
        <v>晴|曇</v>
      </c>
      <c r="L37" s="2" t="str">
        <f t="shared" si="0"/>
        <v>晴|曇</v>
      </c>
      <c r="M37" s="2" t="str">
        <f t="shared" si="0"/>
        <v>晴|曇</v>
      </c>
      <c r="N37" s="2" t="str">
        <f t="shared" si="0"/>
        <v>晴/雨</v>
      </c>
      <c r="O37" s="2" t="str">
        <f t="shared" si="0"/>
        <v>晴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雨/晴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7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21</v>
      </c>
      <c r="F41" s="2">
        <f>IF(F37="","",VLOOKUP(F37,変換!$B$31:$C$58,2,FALSE))</f>
        <v>2</v>
      </c>
      <c r="G41" s="2">
        <f>IF(G37="","",VLOOKUP(G37,変換!$B$31:$C$58,2,FALSE))</f>
        <v>20</v>
      </c>
      <c r="H41" s="2">
        <f>IF(H37="","",VLOOKUP(H37,変換!$B$31:$C$58,2,FALSE))</f>
        <v>20</v>
      </c>
      <c r="I41" s="2">
        <f>IF(I37="","",VLOOKUP(I37,変換!$B$31:$C$58,2,FALSE))</f>
        <v>20</v>
      </c>
      <c r="J41" s="2">
        <f>IF(J37="","",VLOOKUP(J37,変換!$B$31:$C$58,2,FALSE))</f>
        <v>8</v>
      </c>
      <c r="K41" s="2">
        <f>IF(K37="","",VLOOKUP(K37,変換!$B$31:$C$58,2,FALSE))</f>
        <v>17</v>
      </c>
      <c r="L41" s="2">
        <f>IF(L37="","",VLOOKUP(L37,変換!$B$31:$C$58,2,FALSE))</f>
        <v>17</v>
      </c>
      <c r="M41" s="2">
        <f>IF(M37="","",VLOOKUP(M37,変換!$B$31:$C$58,2,FALSE))</f>
        <v>17</v>
      </c>
      <c r="N41" s="2">
        <f>IF(N37="","",VLOOKUP(N37,変換!$B$31:$C$58,2,FALSE))</f>
        <v>6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11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6" t="s">
        <v>371</v>
      </c>
      <c r="B30" s="256"/>
      <c r="C30" s="256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45689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34" t="s">
        <v>351</v>
      </c>
      <c r="E4" s="235"/>
      <c r="F4" s="238" t="s">
        <v>353</v>
      </c>
      <c r="G4" s="239"/>
      <c r="H4" s="238" t="s">
        <v>356</v>
      </c>
      <c r="I4" s="242"/>
      <c r="J4" s="244" t="s">
        <v>357</v>
      </c>
      <c r="K4" s="245"/>
      <c r="L4" s="244" t="s">
        <v>360</v>
      </c>
      <c r="M4" s="245"/>
      <c r="N4" s="244" t="s">
        <v>363</v>
      </c>
      <c r="O4" s="245"/>
      <c r="P4" s="244"/>
      <c r="Q4" s="245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36"/>
      <c r="E5" s="237"/>
      <c r="F5" s="240"/>
      <c r="G5" s="241"/>
      <c r="H5" s="240"/>
      <c r="I5" s="243"/>
      <c r="J5" s="246"/>
      <c r="K5" s="247"/>
      <c r="L5" s="246"/>
      <c r="M5" s="247"/>
      <c r="N5" s="246"/>
      <c r="O5" s="247"/>
      <c r="P5" s="246"/>
      <c r="Q5" s="247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31"/>
      <c r="E6" s="43"/>
      <c r="F6" s="215"/>
      <c r="G6" s="44"/>
      <c r="H6" s="229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203"/>
      <c r="U6" s="43"/>
      <c r="V6" s="201"/>
      <c r="W6" s="43"/>
      <c r="X6" s="20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30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4"/>
      <c r="U7" s="48" t="s">
        <v>124</v>
      </c>
      <c r="V7" s="202"/>
      <c r="W7" s="48" t="s">
        <v>124</v>
      </c>
      <c r="X7" s="20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20250206</v>
      </c>
      <c r="E9" s="59" t="str">
        <f>IF(手入力!C3="",REPLACE(D9,5,0,"/"),REPLACE(手入力!C3,5,0,"/"))</f>
        <v>2025/0206</v>
      </c>
      <c r="F9" s="58">
        <v>20250206</v>
      </c>
      <c r="G9" s="59" t="str">
        <f>IF(手入力!D3="",REPLACE(F9,5,0,"/"),REPLACE(手入力!D3,5,0,"/"))</f>
        <v>2025/0206</v>
      </c>
      <c r="H9" s="58">
        <v>20250206</v>
      </c>
      <c r="I9" s="59" t="str">
        <f>IF(手入力!E3="",REPLACE(H9,5,0,"/"),REPLACE(手入力!E3,5,0,"/"))</f>
        <v>2025/0206</v>
      </c>
      <c r="J9" s="58">
        <v>20250206</v>
      </c>
      <c r="K9" s="59" t="str">
        <f>IF(手入力!F3="",REPLACE(J9,5,0,"/"),REPLACE(手入力!F3,5,0,"/"))</f>
        <v>2025/0206</v>
      </c>
      <c r="L9" s="58">
        <v>20250206</v>
      </c>
      <c r="M9" s="59" t="str">
        <f>IF(手入力!G3="",REPLACE(L9,5,0,"/"),REPLACE(手入力!G3,5,0,"/"))</f>
        <v>2025/0206</v>
      </c>
      <c r="N9" s="58">
        <v>20250206</v>
      </c>
      <c r="O9" s="59" t="str">
        <f>IF(手入力!H3="",REPLACE(N9,5,0,"/"),REPLACE(手入力!H3,5,0,"/"))</f>
        <v>2025/0206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1013</v>
      </c>
      <c r="E10" s="67" t="str">
        <f>TEXT(D10,"0000")</f>
        <v>1013</v>
      </c>
      <c r="F10" s="68">
        <v>956</v>
      </c>
      <c r="G10" s="67" t="str">
        <f>TEXT(F10,"0000")</f>
        <v>0956</v>
      </c>
      <c r="H10" s="68">
        <v>1050</v>
      </c>
      <c r="I10" s="67" t="str">
        <f>TEXT(H10,"0000")</f>
        <v>1050</v>
      </c>
      <c r="J10" s="68">
        <v>927</v>
      </c>
      <c r="K10" s="67" t="str">
        <f>TEXT(J10,"0000")</f>
        <v>0927</v>
      </c>
      <c r="L10" s="68">
        <v>1152</v>
      </c>
      <c r="M10" s="67" t="str">
        <f>TEXT(L10,"0000")</f>
        <v>1152</v>
      </c>
      <c r="N10" s="68">
        <v>1126</v>
      </c>
      <c r="O10" s="67" t="str">
        <f>TEXT(N10,"0000")</f>
        <v>1126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曇|晴</v>
      </c>
      <c r="E11" s="68">
        <f>IF(E9=0,"",(RIGHT(E9,2))-1)</f>
        <v>5</v>
      </c>
      <c r="F11" s="68" t="str">
        <f>IF(F$9=0,"",HLOOKUP(G11,天気タグ!$B$3:$AG$39,35))</f>
        <v>曇|晴</v>
      </c>
      <c r="G11" s="68">
        <f>IF(G9=0,"",(RIGHT(G9,2))-1)</f>
        <v>5</v>
      </c>
      <c r="H11" s="68" t="str">
        <f>IF(H$9=0,"",HLOOKUP(I11,天気タグ!$B$3:$AG$39,35))</f>
        <v>曇|晴</v>
      </c>
      <c r="I11" s="68">
        <f>IF(I9=0,"",(RIGHT(I9,2))-1)</f>
        <v>5</v>
      </c>
      <c r="J11" s="68" t="str">
        <f>IF(J$9=0,"",HLOOKUP(K11,天気タグ!$B$3:$AG$39,35))</f>
        <v>曇|晴</v>
      </c>
      <c r="K11" s="68">
        <f>IF(K9=0,"",(RIGHT(K9,2))-1)</f>
        <v>5</v>
      </c>
      <c r="L11" s="68" t="str">
        <f>IF(L$9=0,"",HLOOKUP(M11,天気タグ!$B$3:$AG$39,35))</f>
        <v>曇|晴</v>
      </c>
      <c r="M11" s="68">
        <f>IF(M9=0,"",(RIGHT(M9,2))-1)</f>
        <v>5</v>
      </c>
      <c r="N11" s="68" t="str">
        <f>IF(N$9=0,"",HLOOKUP(O11,天気タグ!$B$3:$AG$39,35))</f>
        <v>曇|晴</v>
      </c>
      <c r="O11" s="68">
        <f>IF(O9=0,"",(RIGHT(O9,2))-1)</f>
        <v>5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曇|晴</v>
      </c>
      <c r="E12" s="68">
        <f>IF(E9=0,"",RIGHT(E9,2)*1)</f>
        <v>6</v>
      </c>
      <c r="F12" s="68" t="str">
        <f>IF(F$9=0,"",HLOOKUP(G12,天気タグ!$B$3:$AG$39,35))</f>
        <v>曇|晴</v>
      </c>
      <c r="G12" s="68">
        <f>IF(G9=0,"",RIGHT(G9,2)*1)</f>
        <v>6</v>
      </c>
      <c r="H12" s="68" t="str">
        <f>IF(H$9=0,"",HLOOKUP(I12,天気タグ!$B$3:$AG$39,35))</f>
        <v>曇|晴</v>
      </c>
      <c r="I12" s="68">
        <f>IF(I9=0,"",RIGHT(I9,2)*1)</f>
        <v>6</v>
      </c>
      <c r="J12" s="68" t="str">
        <f>IF(J$9=0,"",HLOOKUP(K12,天気タグ!$B$3:$AG$39,35))</f>
        <v>曇|晴</v>
      </c>
      <c r="K12" s="68">
        <f>IF(K9=0,"",RIGHT(K9,2)*1)</f>
        <v>6</v>
      </c>
      <c r="L12" s="68" t="str">
        <f>IF(L$9=0,"",HLOOKUP(M12,天気タグ!$B$3:$AG$39,35))</f>
        <v>曇|晴</v>
      </c>
      <c r="M12" s="68">
        <f>IF(M9=0,"",RIGHT(M9,2)*1)</f>
        <v>6</v>
      </c>
      <c r="N12" s="68" t="str">
        <f>IF(N$9=0,"",HLOOKUP(O12,天気タグ!$B$3:$AG$39,35))</f>
        <v>曇|晴</v>
      </c>
      <c r="O12" s="68">
        <f>IF(O9=0,"",RIGHT(O9,2)*1)</f>
        <v>6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3.5</v>
      </c>
      <c r="E13" s="70"/>
      <c r="F13" s="70">
        <v>2.8</v>
      </c>
      <c r="G13" s="70"/>
      <c r="H13" s="70">
        <v>0.2</v>
      </c>
      <c r="I13" s="68"/>
      <c r="J13" s="70">
        <v>2.5</v>
      </c>
      <c r="K13" s="70"/>
      <c r="L13" s="70">
        <v>-0.5</v>
      </c>
      <c r="M13" s="70"/>
      <c r="N13" s="70">
        <v>-2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12.9</v>
      </c>
      <c r="E14" s="76"/>
      <c r="F14" s="77">
        <v>7.4</v>
      </c>
      <c r="G14" s="77"/>
      <c r="H14" s="77">
        <v>6.9</v>
      </c>
      <c r="I14" s="77"/>
      <c r="J14" s="77">
        <v>14.7</v>
      </c>
      <c r="K14" s="77"/>
      <c r="L14" s="77">
        <v>3.8</v>
      </c>
      <c r="M14" s="77"/>
      <c r="N14" s="77">
        <v>4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>
        <v>0</v>
      </c>
      <c r="I21" s="67">
        <f t="shared" si="1"/>
        <v>0</v>
      </c>
      <c r="J21" s="68">
        <v>1</v>
      </c>
      <c r="K21" s="67">
        <f t="shared" si="2"/>
        <v>1E-3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0.13</v>
      </c>
      <c r="E26" s="98"/>
      <c r="F26" s="98">
        <v>0.13</v>
      </c>
      <c r="G26" s="98"/>
      <c r="H26" s="68">
        <v>0.4</v>
      </c>
      <c r="I26" s="98"/>
      <c r="J26" s="68">
        <v>0.39</v>
      </c>
      <c r="K26" s="98"/>
      <c r="L26" s="68">
        <v>0.13</v>
      </c>
      <c r="M26" s="98"/>
      <c r="N26" s="68">
        <v>0.13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7.0000000000000007E-2</v>
      </c>
      <c r="I27" s="98"/>
      <c r="J27" s="68">
        <v>7.0000000000000007E-2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0.05</v>
      </c>
      <c r="I36" s="98"/>
      <c r="J36" s="68">
        <v>0.06</v>
      </c>
      <c r="K36" s="98"/>
      <c r="L36" s="68">
        <v>0.06</v>
      </c>
      <c r="M36" s="98"/>
      <c r="N36" s="68">
        <v>0.05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383</v>
      </c>
      <c r="E38" s="172" t="e">
        <f t="shared" ref="E38:Y40" si="6">D38/1000</f>
        <v>#VALUE!</v>
      </c>
      <c r="F38" s="96" t="s">
        <v>383</v>
      </c>
      <c r="G38" s="172" t="e">
        <f t="shared" si="6"/>
        <v>#VALUE!</v>
      </c>
      <c r="H38" s="68" t="s">
        <v>383</v>
      </c>
      <c r="I38" s="172" t="e">
        <f t="shared" si="6"/>
        <v>#VALUE!</v>
      </c>
      <c r="J38" s="68" t="s">
        <v>383</v>
      </c>
      <c r="K38" s="172" t="e">
        <f t="shared" si="6"/>
        <v>#VALUE!</v>
      </c>
      <c r="L38" s="68" t="s">
        <v>383</v>
      </c>
      <c r="M38" s="172" t="e">
        <f t="shared" si="6"/>
        <v>#VALUE!</v>
      </c>
      <c r="N38" s="68" t="s">
        <v>383</v>
      </c>
      <c r="O38" s="172" t="e">
        <f t="shared" si="6"/>
        <v>#VALUE!</v>
      </c>
      <c r="P38" s="68"/>
      <c r="Q38" s="172">
        <f t="shared" si="6"/>
        <v>0</v>
      </c>
      <c r="R38" s="68"/>
      <c r="S38" s="172">
        <f t="shared" si="6"/>
        <v>0</v>
      </c>
      <c r="T38" s="68"/>
      <c r="U38" s="172">
        <f t="shared" si="6"/>
        <v>0</v>
      </c>
      <c r="V38" s="68"/>
      <c r="W38" s="172">
        <f t="shared" si="6"/>
        <v>0</v>
      </c>
      <c r="X38" s="68"/>
      <c r="Y38" s="172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0</v>
      </c>
      <c r="K39" s="96"/>
      <c r="L39" s="68">
        <v>2E-3</v>
      </c>
      <c r="M39" s="96"/>
      <c r="N39" s="68">
        <v>4.0000000000000001E-3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383</v>
      </c>
      <c r="E40" s="172" t="e">
        <f t="shared" si="6"/>
        <v>#VALUE!</v>
      </c>
      <c r="F40" s="96" t="s">
        <v>383</v>
      </c>
      <c r="G40" s="172" t="e">
        <f t="shared" si="6"/>
        <v>#VALUE!</v>
      </c>
      <c r="H40" s="68" t="s">
        <v>383</v>
      </c>
      <c r="I40" s="172" t="e">
        <f t="shared" si="6"/>
        <v>#VALUE!</v>
      </c>
      <c r="J40" s="68" t="s">
        <v>383</v>
      </c>
      <c r="K40" s="172" t="e">
        <f t="shared" si="6"/>
        <v>#VALUE!</v>
      </c>
      <c r="L40" s="68" t="s">
        <v>383</v>
      </c>
      <c r="M40" s="172" t="e">
        <f t="shared" si="6"/>
        <v>#VALUE!</v>
      </c>
      <c r="N40" s="68" t="s">
        <v>383</v>
      </c>
      <c r="O40" s="172" t="e">
        <f t="shared" si="6"/>
        <v>#VALUE!</v>
      </c>
      <c r="P40" s="68"/>
      <c r="Q40" s="172">
        <f t="shared" si="6"/>
        <v>0</v>
      </c>
      <c r="R40" s="68"/>
      <c r="S40" s="172">
        <f t="shared" si="6"/>
        <v>0</v>
      </c>
      <c r="T40" s="68"/>
      <c r="U40" s="172">
        <f t="shared" si="6"/>
        <v>0</v>
      </c>
      <c r="V40" s="68"/>
      <c r="W40" s="172">
        <f t="shared" si="6"/>
        <v>0</v>
      </c>
      <c r="X40" s="68"/>
      <c r="Y40" s="172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2E-3</v>
      </c>
      <c r="K43" s="96"/>
      <c r="L43" s="68">
        <v>3.0000000000000001E-3</v>
      </c>
      <c r="M43" s="96"/>
      <c r="N43" s="68">
        <v>3.0000000000000001E-3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383</v>
      </c>
      <c r="E44" s="172" t="e">
        <f t="shared" ref="E44:Y45" si="7">D44/1000</f>
        <v>#VALUE!</v>
      </c>
      <c r="F44" s="96" t="s">
        <v>383</v>
      </c>
      <c r="G44" s="172" t="e">
        <f t="shared" si="7"/>
        <v>#VALUE!</v>
      </c>
      <c r="H44" s="68" t="s">
        <v>383</v>
      </c>
      <c r="I44" s="172" t="e">
        <f t="shared" si="7"/>
        <v>#VALUE!</v>
      </c>
      <c r="J44" s="68" t="s">
        <v>383</v>
      </c>
      <c r="K44" s="172" t="e">
        <f t="shared" si="7"/>
        <v>#VALUE!</v>
      </c>
      <c r="L44" s="68" t="s">
        <v>383</v>
      </c>
      <c r="M44" s="172" t="e">
        <f t="shared" si="7"/>
        <v>#VALUE!</v>
      </c>
      <c r="N44" s="68" t="s">
        <v>383</v>
      </c>
      <c r="O44" s="172" t="e">
        <f t="shared" si="7"/>
        <v>#VALUE!</v>
      </c>
      <c r="P44" s="68"/>
      <c r="Q44" s="172">
        <f t="shared" si="7"/>
        <v>0</v>
      </c>
      <c r="R44" s="68"/>
      <c r="S44" s="172">
        <f t="shared" si="7"/>
        <v>0</v>
      </c>
      <c r="T44" s="68"/>
      <c r="U44" s="172">
        <f t="shared" si="7"/>
        <v>0</v>
      </c>
      <c r="V44" s="68"/>
      <c r="W44" s="172">
        <f t="shared" si="7"/>
        <v>0</v>
      </c>
      <c r="X44" s="68"/>
      <c r="Y44" s="172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383</v>
      </c>
      <c r="E45" s="172" t="e">
        <f t="shared" si="7"/>
        <v>#VALUE!</v>
      </c>
      <c r="F45" s="96" t="s">
        <v>383</v>
      </c>
      <c r="G45" s="172" t="e">
        <f t="shared" si="7"/>
        <v>#VALUE!</v>
      </c>
      <c r="H45" s="68" t="s">
        <v>383</v>
      </c>
      <c r="I45" s="172" t="e">
        <f t="shared" si="7"/>
        <v>#VALUE!</v>
      </c>
      <c r="J45" s="68" t="s">
        <v>383</v>
      </c>
      <c r="K45" s="172" t="e">
        <f t="shared" si="7"/>
        <v>#VALUE!</v>
      </c>
      <c r="L45" s="68" t="s">
        <v>383</v>
      </c>
      <c r="M45" s="172" t="e">
        <f t="shared" si="7"/>
        <v>#VALUE!</v>
      </c>
      <c r="N45" s="68" t="s">
        <v>383</v>
      </c>
      <c r="O45" s="172" t="e">
        <f t="shared" si="7"/>
        <v>#VALUE!</v>
      </c>
      <c r="P45" s="68"/>
      <c r="Q45" s="172">
        <f t="shared" si="7"/>
        <v>0</v>
      </c>
      <c r="R45" s="68"/>
      <c r="S45" s="172">
        <f t="shared" si="7"/>
        <v>0</v>
      </c>
      <c r="T45" s="68"/>
      <c r="U45" s="172">
        <f t="shared" si="7"/>
        <v>0</v>
      </c>
      <c r="V45" s="68"/>
      <c r="W45" s="172">
        <f t="shared" si="7"/>
        <v>0</v>
      </c>
      <c r="X45" s="68"/>
      <c r="Y45" s="172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>
        <v>0</v>
      </c>
      <c r="I47" s="67">
        <f>H47/1000</f>
        <v>0</v>
      </c>
      <c r="J47" s="68">
        <v>3</v>
      </c>
      <c r="K47" s="67">
        <f>J47/1000</f>
        <v>3.0000000000000001E-3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>
        <v>10</v>
      </c>
      <c r="I48" s="67">
        <f>H48/1000</f>
        <v>0.01</v>
      </c>
      <c r="J48" s="68">
        <v>10</v>
      </c>
      <c r="K48" s="67">
        <f>J48/1000</f>
        <v>0.01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>
        <v>0</v>
      </c>
      <c r="I50" s="67">
        <f>H50/1000</f>
        <v>0</v>
      </c>
      <c r="J50" s="68">
        <v>3</v>
      </c>
      <c r="K50" s="67">
        <f>J50/1000</f>
        <v>3.0000000000000001E-3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4.2</v>
      </c>
      <c r="E53" s="70"/>
      <c r="F53" s="70">
        <v>4.0999999999999996</v>
      </c>
      <c r="G53" s="70"/>
      <c r="H53" s="68">
        <v>8.6999999999999993</v>
      </c>
      <c r="I53" s="70"/>
      <c r="J53" s="68">
        <v>5.9</v>
      </c>
      <c r="K53" s="70"/>
      <c r="L53" s="68">
        <v>2</v>
      </c>
      <c r="M53" s="70"/>
      <c r="N53" s="68">
        <v>1.9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0.2</v>
      </c>
      <c r="E61" s="70"/>
      <c r="F61" s="70">
        <v>0.3</v>
      </c>
      <c r="G61" s="70"/>
      <c r="H61" s="68">
        <v>0.3</v>
      </c>
      <c r="I61" s="70"/>
      <c r="J61" s="68">
        <v>0.7</v>
      </c>
      <c r="K61" s="70"/>
      <c r="L61" s="68">
        <v>0.5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7.3</v>
      </c>
      <c r="G62" s="70"/>
      <c r="H62" s="68">
        <v>7.6</v>
      </c>
      <c r="I62" s="70"/>
      <c r="J62" s="68">
        <v>7.7</v>
      </c>
      <c r="K62" s="70"/>
      <c r="L62" s="68">
        <v>7.2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0.8</v>
      </c>
      <c r="I81" s="70"/>
      <c r="J81" s="70">
        <v>0.5</v>
      </c>
      <c r="K81" s="70"/>
      <c r="L81" s="70">
        <v>0.8</v>
      </c>
      <c r="M81" s="70"/>
      <c r="N81" s="70">
        <v>0.8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383</v>
      </c>
      <c r="E83" s="172" t="e">
        <f>D83/1000</f>
        <v>#VALUE!</v>
      </c>
      <c r="F83" s="96" t="s">
        <v>383</v>
      </c>
      <c r="G83" s="172" t="e">
        <f>F83/1000</f>
        <v>#VALUE!</v>
      </c>
      <c r="H83" s="68">
        <v>0</v>
      </c>
      <c r="I83" s="172">
        <f>H83/1000</f>
        <v>0</v>
      </c>
      <c r="J83" s="96">
        <v>0</v>
      </c>
      <c r="K83" s="172">
        <f>J83/1000</f>
        <v>0</v>
      </c>
      <c r="L83" s="96" t="s">
        <v>383</v>
      </c>
      <c r="M83" s="172" t="e">
        <f>L83/1000</f>
        <v>#VALUE!</v>
      </c>
      <c r="N83" s="96" t="s">
        <v>383</v>
      </c>
      <c r="O83" s="172" t="e">
        <f>N83/1000</f>
        <v>#VALUE!</v>
      </c>
      <c r="P83" s="96"/>
      <c r="Q83" s="172">
        <f>P83/1000</f>
        <v>0</v>
      </c>
      <c r="R83" s="96"/>
      <c r="S83" s="172">
        <f>R83/1000</f>
        <v>0</v>
      </c>
      <c r="T83" s="96"/>
      <c r="U83" s="172">
        <f>T83/1000</f>
        <v>0</v>
      </c>
      <c r="V83" s="96"/>
      <c r="W83" s="172">
        <f>V83/1000</f>
        <v>0</v>
      </c>
      <c r="X83" s="96"/>
      <c r="Y83" s="172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7.3</v>
      </c>
      <c r="G91" s="70"/>
      <c r="H91" s="68">
        <v>7.6</v>
      </c>
      <c r="I91" s="70"/>
      <c r="J91" s="70">
        <v>7.7</v>
      </c>
      <c r="K91" s="70"/>
      <c r="L91" s="70">
        <v>7.2</v>
      </c>
      <c r="M91" s="70"/>
      <c r="N91" s="70">
        <v>7.3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383</v>
      </c>
      <c r="E95" s="172" t="e">
        <f>D95/1000</f>
        <v>#VALUE!</v>
      </c>
      <c r="F95" s="98" t="s">
        <v>383</v>
      </c>
      <c r="G95" s="172" t="e">
        <f>F95/1000</f>
        <v>#VALUE!</v>
      </c>
      <c r="H95" s="68">
        <v>10</v>
      </c>
      <c r="I95" s="172">
        <f>H95/1000</f>
        <v>0.01</v>
      </c>
      <c r="J95" s="98">
        <v>10</v>
      </c>
      <c r="K95" s="172">
        <f>J95/1000</f>
        <v>0.01</v>
      </c>
      <c r="L95" s="98" t="s">
        <v>383</v>
      </c>
      <c r="M95" s="172" t="e">
        <f>L95/1000</f>
        <v>#VALUE!</v>
      </c>
      <c r="N95" s="98" t="s">
        <v>383</v>
      </c>
      <c r="O95" s="172" t="e">
        <f>N95/1000</f>
        <v>#VALUE!</v>
      </c>
      <c r="P95" s="98"/>
      <c r="Q95" s="172">
        <f>P95/1000</f>
        <v>0</v>
      </c>
      <c r="R95" s="130"/>
      <c r="S95" s="172">
        <f>R95/1000</f>
        <v>0</v>
      </c>
      <c r="T95" s="131"/>
      <c r="U95" s="172">
        <f>T95/1000</f>
        <v>0</v>
      </c>
      <c r="V95" s="131"/>
      <c r="W95" s="172">
        <f>V95/1000</f>
        <v>0</v>
      </c>
      <c r="X95" s="131"/>
      <c r="Y95" s="172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4" t="s">
        <v>176</v>
      </c>
      <c r="C96" s="175"/>
      <c r="D96" s="134" t="s">
        <v>383</v>
      </c>
      <c r="E96" s="176" t="e">
        <f>D96/1000</f>
        <v>#VALUE!</v>
      </c>
      <c r="F96" s="135" t="s">
        <v>383</v>
      </c>
      <c r="G96" s="176" t="e">
        <f>F96/1000</f>
        <v>#VALUE!</v>
      </c>
      <c r="H96" s="110" t="s">
        <v>383</v>
      </c>
      <c r="I96" s="176" t="e">
        <f>H96/1000</f>
        <v>#VALUE!</v>
      </c>
      <c r="J96" s="135" t="s">
        <v>383</v>
      </c>
      <c r="K96" s="176" t="e">
        <f>J96/1000</f>
        <v>#VALUE!</v>
      </c>
      <c r="L96" s="135" t="s">
        <v>383</v>
      </c>
      <c r="M96" s="176" t="e">
        <f>L96/1000</f>
        <v>#VALUE!</v>
      </c>
      <c r="N96" s="135" t="s">
        <v>383</v>
      </c>
      <c r="O96" s="176" t="e">
        <f>N96/1000</f>
        <v>#VALUE!</v>
      </c>
      <c r="P96" s="135"/>
      <c r="Q96" s="135"/>
      <c r="R96" s="173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8.6999999999999993</v>
      </c>
      <c r="E100" s="69"/>
      <c r="F100" s="70">
        <v>9</v>
      </c>
      <c r="G100" s="70"/>
      <c r="H100" s="68">
        <v>10.4</v>
      </c>
      <c r="I100" s="70"/>
      <c r="J100" s="70">
        <v>9.6</v>
      </c>
      <c r="K100" s="70"/>
      <c r="L100" s="70">
        <v>4.5999999999999996</v>
      </c>
      <c r="M100" s="70"/>
      <c r="N100" s="70">
        <v>4.5999999999999996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0.13</v>
      </c>
      <c r="E101" s="69"/>
      <c r="F101" s="70">
        <v>0.13</v>
      </c>
      <c r="G101" s="70"/>
      <c r="H101" s="68">
        <v>0.4</v>
      </c>
      <c r="I101" s="70"/>
      <c r="J101" s="70">
        <v>0.39</v>
      </c>
      <c r="K101" s="70"/>
      <c r="L101" s="70">
        <v>0.13</v>
      </c>
      <c r="M101" s="70"/>
      <c r="N101" s="70">
        <v>0.13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82">
        <v>45689</v>
      </c>
      <c r="C1" t="s">
        <v>375</v>
      </c>
    </row>
    <row r="2" spans="1:8" x14ac:dyDescent="0.4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 x14ac:dyDescent="0.4">
      <c r="A3" t="s">
        <v>80</v>
      </c>
      <c r="B3" s="183">
        <v>45689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 x14ac:dyDescent="0.4">
      <c r="B4">
        <v>45690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 x14ac:dyDescent="0.4">
      <c r="B5">
        <v>45691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 x14ac:dyDescent="0.4">
      <c r="B6">
        <v>45692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 x14ac:dyDescent="0.4">
      <c r="B7">
        <v>45693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 x14ac:dyDescent="0.4">
      <c r="B8">
        <v>45694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 x14ac:dyDescent="0.4">
      <c r="B9">
        <v>45695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 x14ac:dyDescent="0.4">
      <c r="B10">
        <v>45696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 x14ac:dyDescent="0.4">
      <c r="B11">
        <v>45697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 x14ac:dyDescent="0.4">
      <c r="B12">
        <v>45698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 x14ac:dyDescent="0.4">
      <c r="B13">
        <v>45699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 x14ac:dyDescent="0.4">
      <c r="B14">
        <v>45700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 x14ac:dyDescent="0.4">
      <c r="B15">
        <v>45701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 x14ac:dyDescent="0.4">
      <c r="B16">
        <v>45702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 x14ac:dyDescent="0.4">
      <c r="B17">
        <v>45703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 x14ac:dyDescent="0.4">
      <c r="B18">
        <v>45704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 x14ac:dyDescent="0.4">
      <c r="B19">
        <v>45705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 x14ac:dyDescent="0.4">
      <c r="B20">
        <v>45706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 x14ac:dyDescent="0.4">
      <c r="B21">
        <v>45707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 x14ac:dyDescent="0.4">
      <c r="B22">
        <v>45708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 x14ac:dyDescent="0.4">
      <c r="B23">
        <v>45709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 x14ac:dyDescent="0.4">
      <c r="B24">
        <v>45710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 x14ac:dyDescent="0.4">
      <c r="B25">
        <v>45711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 x14ac:dyDescent="0.4">
      <c r="B26">
        <v>45712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 x14ac:dyDescent="0.4">
      <c r="B27">
        <v>45713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 x14ac:dyDescent="0.4">
      <c r="B28">
        <v>45714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 x14ac:dyDescent="0.4">
      <c r="B29">
        <v>45715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 x14ac:dyDescent="0.4">
      <c r="B30">
        <v>45716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2025-03-17T05:40:59Z</dcterms:modified>
</cp:coreProperties>
</file>