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53B06719-8120-4E2F-BD2C-59A419317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M12" i="5"/>
  <c r="O11" i="5" l="1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<sst xmlns="http://schemas.openxmlformats.org/spreadsheetml/2006/main" count="2880" uniqueCount="405">
  <si>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</si>
  <si>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</si>
  <si>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</si>
  <si>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</si>
  <si>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</si>
  <si>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</si>
  <si>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</si>
  <si>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</si>
  <si>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</si>
  <si>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</si>
  <si>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</si>
  <si>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</si>
  <si>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</si>
  <si>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</si>
  <si>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</si>
  <si>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</si>
  <si>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</si>
  <si>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</si>
  <si>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</si>
  <si>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</si>
  <si>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</si>
  <si>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</si>
  <si>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</si>
  <si>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</si>
  <si>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</si>
  <si>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</si>
  <si>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</si>
  <si>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</si>
  <si>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</si>
  <si>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</si>
  <si>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</si>
  <si>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</si>
  <si>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</si>
  <si>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</si>
  <si>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</si>
  <si>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</si>
  <si>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</si>
  <si>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</si>
  <si>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</si>
  <si>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</si>
  <si>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</si>
  <si>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</si>
  <si>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</si>
  <si>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</si>
  <si>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</si>
  <si>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</si>
  <si>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</si>
  <si>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</si>
  <si>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</si>
  <si>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</si>
  <si>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</si>
  <si>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</si>
  <si>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</si>
  <si>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</si>
  <si>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</si>
  <si>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</si>
  <si>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</si>
  <si>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</si>
  <si>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</si>
  <si>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</si>
  <si>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</si>
  <si>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</si>
  <si>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</si>
  <si>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</si>
  <si>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</si>
  <si>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</si>
  <si>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</si>
  <si>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</si>
  <si>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</si>
  <si>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</si>
  <si>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</si>
  <si>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</si>
  <si>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</si>
  <si>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</si>
  <si>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</si>
  <si>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</si>
  <si>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</si>
  <si>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</si>
  <si>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</si>
  <si>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</si>
  <si>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</si>
  <si>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</si>
  <si>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</si>
  <si>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</si>
  <si>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</si>
  <si>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</si>
  <si>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</si>
  <si>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</si>
  <si>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</si>
  <si>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</si>
  <si>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</si>
  <si>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</si>
  <si>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</si>
  <si>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</si>
  <si>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</si>
  <si>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</si>
  <si>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</si>
  <si>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</si>
  <si>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</si>
  <si>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</si>
  <si>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</si>
  <si>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</si>
  <si>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</si>
  <si>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</si>
  <si>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</si>
  <si>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</si>
  <si>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</si>
  <si>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</si>
  <si>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</si>
  <si>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</si>
  <si>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</si>
  <si>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</si>
  <si>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</si>
  <si>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</si>
  <si>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</si>
  <si>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</si>
  <si>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</si>
  <si>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</si>
  <si>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</si>
  <si>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</si>
  <si>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</si>
  <si>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</si>
  <si>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</si>
  <si>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</si>
  <si>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</si>
  <si>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</si>
  <si>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</si>
  <si>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</si>
  <si>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</si>
  <si>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</si>
  <si>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</si>
  <si>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</si>
  <si>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</si>
  <si>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</si>
  <si>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</si>
  <si>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</si>
  <si>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</si>
  <si>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</si>
  <si>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</si>
  <si>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</si>
  <si>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</si>
  <si>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</si>
  <si>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</si>
  <si>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</si>
  <si>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</si>
  <si>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</si>
  <si>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</si>
  <si>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</si>
  <si>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</si>
  <si>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</si>
  <si>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</si>
  <si>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</si>
  <si>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</si>
  <si>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</si>
  <si>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</si>
  <si>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</si>
  <si>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</si>
  <si>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</si>
  <si>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</si>
  <si>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</si>
  <si>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</si>
  <si>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</si>
  <si>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</si>
  <si>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</si>
  <si>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</si>
  <si>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</si>
  <si>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</si>
  <si>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</si>
  <si>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</si>
  <si>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</si>
  <si>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</si>
  <si>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</si>
  <si>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</si>
  <si>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</si>
  <si>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</si>
  <si>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</si>
  <si>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</si>
  <si>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</si>
  <si>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</si>
  <si>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</si>
  <si>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</si>
  <si>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</si>
  <si>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</si>
  <si>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</si>
  <si>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</si>
  <si>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</si>
  <si>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</si>
  <si>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</si>
  <si>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</si>
  <si>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</si>
  <si>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</si>
  <si>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</si>
  <si>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</si>
  <si>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</si>
  <si>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</si>
  <si>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</si>
  <si>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</si>
  <si>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</si>
  <si>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</si>
  <si>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</si>
  <si>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</si>
  <si>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</si>
  <si>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</si>
  <si>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</si>
  <si>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</si>
  <si>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</si>
  <si>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</si>
  <si>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</si>
  <si>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</si>
  <si>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</si>
  <si>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</si>
  <si>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</si>
  <si>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</si>
  <si>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</si>
  <si>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</si>
  <si>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</si>
  <si>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</si>
  <si>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</si>
  <si>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</si>
  <si>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</si>
  <si>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</si>
  <si>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</si>
  <si>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</si>
  <si>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</si>
  <si>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</si>
  <si>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</si>
  <si>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</si>
  <si>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</si>
  <si>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</si>
  <si>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</si>
  <si>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</si>
  <si>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</si>
  <si>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</si>
  <si>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</si>
  <si>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</si>
  <si>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</si>
  <si>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</si>
  <si>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</si>
  <si>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</si>
  <si>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</si>
  <si>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</si>
  <si>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</si>
  <si>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</si>
  <si>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</si>
  <si>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</si>
  <si>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</si>
  <si>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</si>
  <si>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</si>
  <si>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</si>
  <si>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</si>
  <si>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</si>
  <si>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</si>
  <si>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</si>
  <si>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</si>
  <si>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</si>
  <si>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</si>
  <si>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</si>
  <si>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</si>
  <si>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</si>
  <si>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</si>
  <si>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</si>
  <si>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</si>
  <si>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</si>
  <si>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</si>
  <si>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</si>
  <si>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</si>
  <si>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</si>
  <si>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</si>
  <si>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</si>
  <si>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</si>
  <si>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</si>
  <si>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</si>
  <si>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</si>
  <si>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</si>
  <si>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</si>
  <si>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</si>
  <si>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</si>
  <si>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</si>
  <si>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</si>
  <si>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</si>
  <si>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</si>
  <si>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</si>
  <si>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</si>
  <si>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</si>
  <si>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</si>
  <si>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</si>
  <si>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</si>
  <si>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</si>
  <si>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</si>
  <si>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</si>
  <si>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</si>
  <si>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</si>
  <si>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</si>
  <si>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</si>
  <si>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</si>
  <si>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</si>
  <si>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</si>
  <si>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</si>
  <si>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</si>
  <si>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</si>
  <si>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</si>
  <si>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</si>
  <si>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</si>
  <si>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</si>
  <si>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</si>
  <si>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</si>
  <si>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</si>
  <si>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</si>
  <si>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</si>
  <si>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</si>
  <si>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</si>
  <si>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</si>
  <si>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</si>
  <si>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</si>
  <si>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</si>
  <si>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</si>
  <si>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</si>
  <si>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</si>
  <si>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</si>
  <si>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</si>
  <si>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</si>
  <si>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</si>
  <si>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</si>
  <si>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</si>
  <si>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</si>
  <si>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</si>
  <si>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</si>
  <si>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</si>
  <si>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</si>
  <si>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</si>
  <si>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</si>
  <si>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</si>
  <si>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</si>
  <si>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</si>
  <si>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</si>
  <si>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</si>
  <si>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</si>
  <si>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</si>
  <si>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</si>
  <si>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</si>
  <si>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</si>
  <si>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</si>
  <si>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</si>
  <si>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</si>
  <si>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</si>
  <si>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</si>
  <si>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</si>
  <si>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</si>
  <si>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</si>
  <si>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</si>
  <si>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</si>
  <si>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</si>
  <si>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</si>
  <si>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</si>
  <si>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</si>
  <si>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</si>
  <si>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</si>
  <si>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</si>
  <si>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</si>
  <si>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</si>
  <si>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</si>
  <si>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</si>
  <si>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</si>
  <si>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</si>
  <si>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</si>
  <si>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</si>
  <si>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</si>
  <si>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</si>
  <si>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</si>
  <si>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</si>
  <si>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</si>
  <si>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</si>
  <si>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</si>
  <si>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</si>
  <si>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</si>
  <si>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</si>
  <si>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</si>
  <si>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</si>
  <si>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</si>
  <si>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</si>
  <si>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</si>
  <si>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</si>
  <si>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</si>
  <si>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</si>
  <si>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晴|曇</t>
  </si>
  <si>
    <t>晴</t>
  </si>
  <si>
    <t>曇|晴</t>
  </si>
  <si>
    <t>曇/雨</t>
  </si>
  <si>
    <t>曇</t>
  </si>
  <si>
    <t>晴/曇</t>
  </si>
  <si>
    <t>雨/晴</t>
  </si>
  <si>
    <t>0.004未満</t>
    <rPh sb="5" eb="7">
      <t>ミマン</t>
    </rPh>
    <phoneticPr fontId="2"/>
  </si>
  <si>
    <t>2025/01/08</t>
  </si>
  <si>
    <t>09:53</t>
  </si>
  <si>
    <t>09:37</t>
  </si>
  <si>
    <t>10:14</t>
  </si>
  <si>
    <t>09:19</t>
  </si>
  <si>
    <t>10:50</t>
  </si>
  <si>
    <t>10:31</t>
  </si>
  <si>
    <t>0.001未満</t>
  </si>
  <si>
    <t>異常なし</t>
  </si>
  <si>
    <t>0.5未満</t>
  </si>
  <si>
    <t>0.1未満</t>
  </si>
  <si>
    <t>0.004未満</t>
    <phoneticPr fontId="2"/>
  </si>
  <si>
    <t>0.05未満</t>
    <rPh sb="4" eb="6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</si>
</sst>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3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58" xfId="0" applyFont="1" applyFill="1" applyBorder="1" applyAlignment="1">
      <alignment wrapText="1"/>
    </xf>
    <xf numFmtId="0" fontId="6" fillId="9" borderId="59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5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3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1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48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1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49" xfId="0" applyFont="1" applyBorder="1">
      <alignment vertical="center"/>
    </xf>
    <xf numFmtId="0" fontId="16" fillId="0" borderId="46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0" xfId="0" applyNumberFormat="1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20" fillId="0" borderId="45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0" fontId="20" fillId="0" borderId="41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1" xfId="3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shrinkToFit="1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7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8" xfId="0" applyFont="1" applyBorder="1">
      <alignment vertical="center"/>
    </xf>
    <xf numFmtId="0" fontId="20" fillId="0" borderId="42" xfId="3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180" fontId="23" fillId="0" borderId="50" xfId="0" applyNumberFormat="1" applyFont="1" applyBorder="1">
      <alignment vertical="center"/>
    </xf>
    <xf numFmtId="182" fontId="23" fillId="0" borderId="50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0" fontId="20" fillId="0" borderId="56" xfId="3" quotePrefix="1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0" fontId="10" fillId="7" borderId="60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2" fontId="16" fillId="0" borderId="39" xfId="0" applyNumberFormat="1" applyFont="1" applyBorder="1" applyAlignment="1">
      <alignment horizontal="center" vertical="center" shrinkToFit="1"/>
    </xf>
    <xf numFmtId="0" fontId="20" fillId="0" borderId="61" xfId="3" quotePrefix="1" applyFont="1" applyBorder="1" applyAlignment="1">
      <alignment vertical="center"/>
    </xf>
    <xf numFmtId="0" fontId="16" fillId="0" borderId="61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6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64" xfId="0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53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8" fillId="0" borderId="60" xfId="0" applyFont="1" applyBorder="1" applyAlignment="1">
      <alignment horizontal="left" vertical="top" wrapText="1" shrinkToFit="1"/>
    </xf>
    <xf numFmtId="0" fontId="18" fillId="0" borderId="63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188" fontId="23" fillId="0" borderId="50" xfId="0" applyNumberFormat="1" applyFont="1" applyBorder="1" applyAlignment="1">
      <alignment horizontal="right" vertical="center"/>
    </xf>
    <xf numFmtId="182" fontId="23" fillId="0" borderId="50" xfId="0" applyNumberFormat="1" applyFont="1" applyBorder="1" applyAlignment="1">
      <alignment horizontal="left" vertical="center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 wrapText="1"/>
    </xf>
    <xf numFmtId="0" fontId="18" fillId="0" borderId="51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1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23" fillId="0" borderId="5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130"/>
  <sheetViews>
    <sheetView tabSelected="1" view="pageBreakPreview" zoomScaleNormal="100" zoomScaleSheetLayoutView="100" workbookViewId="0">
      <selection activeCell="G22" sqref="G22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384" width="9" style="31"/>
  </cols>
  <sheetData>
    <row r="2" spans="1:14" ht="11.25" x14ac:dyDescent="0.4">
      <c r="A2" s="202">
        <v>45566</v>
      </c>
      <c r="B2" s="202"/>
      <c r="C2" s="203">
        <v>45658</v>
      </c>
      <c r="D2" s="203"/>
    </row>
    <row r="3" spans="1:14" ht="9.9499999999999993" customHeight="1" thickBot="1" x14ac:dyDescent="0.45"/>
    <row r="4" spans="1:14" ht="11.1" customHeight="1" x14ac:dyDescent="0.4">
      <c r="A4" s="35"/>
      <c r="B4" s="36"/>
      <c r="C4" s="37" t="s">
        <v>87</v>
      </c>
      <c r="D4" s="204" t="s">
        <v>349</v>
      </c>
      <c r="E4" s="198" t="s">
        <v>352</v>
      </c>
      <c r="F4" s="196" t="s">
        <v>354</v>
      </c>
      <c r="G4" s="188" t="s">
        <v>358</v>
      </c>
      <c r="H4" s="182" t="s">
        <v>361</v>
      </c>
      <c r="I4" s="188" t="s">
        <v>364</v>
      </c>
      <c r="J4" s="182"/>
      <c r="K4" s="188"/>
      <c r="L4" s="182"/>
      <c r="M4" s="188"/>
      <c r="N4" s="190"/>
    </row>
    <row r="5" spans="1:14" ht="11.1" customHeight="1" x14ac:dyDescent="0.4">
      <c r="A5" s="38"/>
      <c r="B5" s="39"/>
      <c r="C5" s="40"/>
      <c r="D5" s="205"/>
      <c r="E5" s="199"/>
      <c r="F5" s="197"/>
      <c r="G5" s="189"/>
      <c r="H5" s="183"/>
      <c r="I5" s="189"/>
      <c r="J5" s="183"/>
      <c r="K5" s="189"/>
      <c r="L5" s="183"/>
      <c r="M5" s="189"/>
      <c r="N5" s="191"/>
    </row>
    <row r="6" spans="1:14" ht="11.1" customHeight="1" x14ac:dyDescent="0.4">
      <c r="A6" s="38"/>
      <c r="B6" s="41"/>
      <c r="C6" s="42" t="s">
        <v>88</v>
      </c>
      <c r="D6" s="210" t="s">
        <v>350</v>
      </c>
      <c r="E6" s="194" t="s">
        <v>382</v>
      </c>
      <c r="F6" s="208" t="s">
        <v>355</v>
      </c>
      <c r="G6" s="206" t="s">
        <v>359</v>
      </c>
      <c r="H6" s="208" t="s">
        <v>362</v>
      </c>
      <c r="I6" s="206" t="s">
        <v>365</v>
      </c>
      <c r="J6" s="208"/>
      <c r="K6" s="206"/>
      <c r="L6" s="186"/>
      <c r="M6" s="184"/>
      <c r="N6" s="192"/>
    </row>
    <row r="7" spans="1:14" ht="11.1" customHeight="1" thickBot="1" x14ac:dyDescent="0.45">
      <c r="A7" s="45" t="s">
        <v>85</v>
      </c>
      <c r="B7" s="46" t="s">
        <v>86</v>
      </c>
      <c r="C7" s="47"/>
      <c r="D7" s="211"/>
      <c r="E7" s="195"/>
      <c r="F7" s="209"/>
      <c r="G7" s="207"/>
      <c r="H7" s="209"/>
      <c r="I7" s="207"/>
      <c r="J7" s="209"/>
      <c r="K7" s="207"/>
      <c r="L7" s="187"/>
      <c r="M7" s="185"/>
      <c r="N7" s="193"/>
    </row>
    <row r="8" spans="1:14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11.1" customHeight="1" x14ac:dyDescent="0.4">
      <c r="A9" s="55">
        <v>1</v>
      </c>
      <c r="B9" s="56" t="s">
        <v>80</v>
      </c>
      <c r="C9" s="57" t="s">
        <v>75</v>
      </c>
      <c r="D9" s="150" t="s">
        <v>392</v>
      </c>
      <c r="E9" s="150" t="s">
        <v>392</v>
      </c>
      <c r="F9" s="150" t="s">
        <v>392</v>
      </c>
      <c r="G9" s="150" t="s">
        <v>392</v>
      </c>
      <c r="H9" s="150" t="s">
        <v>392</v>
      </c>
      <c r="I9" s="150" t="s">
        <v>392</v>
      </c>
      <c r="J9" s="150"/>
      <c r="K9" s="150"/>
      <c r="L9" s="150"/>
      <c r="M9" s="150"/>
      <c r="N9" s="168"/>
    </row>
    <row r="10" spans="1:14" ht="11.1" customHeight="1" x14ac:dyDescent="0.4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</row>
    <row r="11" spans="1:14" ht="11.1" customHeight="1" x14ac:dyDescent="0.4">
      <c r="A11" s="63">
        <v>3</v>
      </c>
      <c r="B11" s="64" t="s">
        <v>82</v>
      </c>
      <c r="C11" s="65" t="s">
        <v>75</v>
      </c>
      <c r="D11" s="66" t="s">
        <v>384</v>
      </c>
      <c r="E11" s="68" t="s">
        <v>384</v>
      </c>
      <c r="F11" s="68" t="s">
        <v>384</v>
      </c>
      <c r="G11" s="68" t="s">
        <v>384</v>
      </c>
      <c r="H11" s="68" t="s">
        <v>384</v>
      </c>
      <c r="I11" s="68" t="s">
        <v>384</v>
      </c>
      <c r="J11" s="68"/>
      <c r="K11" s="68"/>
      <c r="L11" s="68"/>
      <c r="M11" s="68"/>
      <c r="N11" s="115"/>
    </row>
    <row r="12" spans="1:14" ht="11.1" customHeight="1" x14ac:dyDescent="0.4">
      <c r="A12" s="63">
        <v>4</v>
      </c>
      <c r="B12" s="64" t="s">
        <v>83</v>
      </c>
      <c r="C12" s="65" t="s">
        <v>75</v>
      </c>
      <c r="D12" s="66" t="s">
        <v>386</v>
      </c>
      <c r="E12" s="68" t="s">
        <v>386</v>
      </c>
      <c r="F12" s="68" t="s">
        <v>386</v>
      </c>
      <c r="G12" s="68" t="s">
        <v>386</v>
      </c>
      <c r="H12" s="68" t="s">
        <v>386</v>
      </c>
      <c r="I12" s="68" t="s">
        <v>386</v>
      </c>
      <c r="J12" s="68"/>
      <c r="K12" s="68"/>
      <c r="L12" s="68"/>
      <c r="M12" s="68"/>
      <c r="N12" s="115"/>
    </row>
    <row r="13" spans="1:14" ht="11.1" customHeight="1" x14ac:dyDescent="0.4">
      <c r="A13" s="63">
        <v>5</v>
      </c>
      <c r="B13" s="64" t="s">
        <v>44</v>
      </c>
      <c r="C13" s="65" t="s">
        <v>84</v>
      </c>
      <c r="D13" s="69">
        <v>6</v>
      </c>
      <c r="E13" s="70">
        <v>5.9</v>
      </c>
      <c r="F13" s="70">
        <v>4.9000000000000004</v>
      </c>
      <c r="G13" s="70">
        <v>6.8</v>
      </c>
      <c r="H13" s="70">
        <v>4.9000000000000004</v>
      </c>
      <c r="I13" s="70">
        <v>3.2</v>
      </c>
      <c r="J13" s="70"/>
      <c r="K13" s="70"/>
      <c r="L13" s="70"/>
      <c r="M13" s="70"/>
      <c r="N13" s="169"/>
    </row>
    <row r="14" spans="1:14" ht="11.1" customHeight="1" thickBot="1" x14ac:dyDescent="0.45">
      <c r="A14" s="73">
        <v>6</v>
      </c>
      <c r="B14" s="74" t="s">
        <v>45</v>
      </c>
      <c r="C14" s="75" t="s">
        <v>84</v>
      </c>
      <c r="D14" s="76">
        <v>15.8</v>
      </c>
      <c r="E14" s="77">
        <v>8.6</v>
      </c>
      <c r="F14" s="77">
        <v>9.8000000000000007</v>
      </c>
      <c r="G14" s="77">
        <v>13.2</v>
      </c>
      <c r="H14" s="77">
        <v>5.0999999999999996</v>
      </c>
      <c r="I14" s="77">
        <v>5.6</v>
      </c>
      <c r="J14" s="77"/>
      <c r="K14" s="77"/>
      <c r="L14" s="77"/>
      <c r="M14" s="77"/>
      <c r="N14" s="170"/>
    </row>
    <row r="15" spans="1:14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1:14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71"/>
    </row>
    <row r="17" spans="1:14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</row>
    <row r="18" spans="1:14" ht="11.1" customHeight="1" x14ac:dyDescent="0.4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72"/>
    </row>
    <row r="19" spans="1:14" ht="11.1" customHeight="1" x14ac:dyDescent="0.4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73"/>
    </row>
    <row r="20" spans="1:14" ht="11.1" customHeight="1" x14ac:dyDescent="0.4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74"/>
    </row>
    <row r="21" spans="1:14" ht="11.1" customHeight="1" x14ac:dyDescent="0.4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74"/>
    </row>
    <row r="22" spans="1:14" ht="11.1" customHeight="1" x14ac:dyDescent="0.4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74"/>
    </row>
    <row r="23" spans="1:14" ht="11.1" customHeight="1" x14ac:dyDescent="0.4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74"/>
    </row>
    <row r="24" spans="1:14" ht="11.1" customHeight="1" x14ac:dyDescent="0.4">
      <c r="A24" s="87">
        <v>9</v>
      </c>
      <c r="B24" s="64" t="s">
        <v>7</v>
      </c>
      <c r="C24" s="90" t="s">
        <v>78</v>
      </c>
      <c r="D24" s="96" t="s">
        <v>391</v>
      </c>
      <c r="E24" s="96" t="s">
        <v>403</v>
      </c>
      <c r="F24" s="96" t="s">
        <v>403</v>
      </c>
      <c r="G24" s="96" t="s">
        <v>403</v>
      </c>
      <c r="H24" s="96" t="s">
        <v>403</v>
      </c>
      <c r="I24" s="96" t="s">
        <v>403</v>
      </c>
      <c r="J24" s="96"/>
      <c r="K24" s="96"/>
      <c r="L24" s="96"/>
      <c r="M24" s="96"/>
      <c r="N24" s="174"/>
    </row>
    <row r="25" spans="1:14" ht="11.1" customHeight="1" x14ac:dyDescent="0.4">
      <c r="A25" s="87">
        <v>10</v>
      </c>
      <c r="B25" s="64" t="s">
        <v>8</v>
      </c>
      <c r="C25" s="90" t="s">
        <v>78</v>
      </c>
      <c r="D25" s="96" t="s">
        <v>399</v>
      </c>
      <c r="E25" s="96" t="s">
        <v>399</v>
      </c>
      <c r="F25" s="96" t="s">
        <v>399</v>
      </c>
      <c r="G25" s="96" t="s">
        <v>399</v>
      </c>
      <c r="H25" s="96" t="s">
        <v>399</v>
      </c>
      <c r="I25" s="96" t="s">
        <v>399</v>
      </c>
      <c r="J25" s="96"/>
      <c r="K25" s="96"/>
      <c r="L25" s="96"/>
      <c r="M25" s="96"/>
      <c r="N25" s="174"/>
    </row>
    <row r="26" spans="1:14" ht="11.1" customHeight="1" x14ac:dyDescent="0.4">
      <c r="A26" s="87">
        <v>11</v>
      </c>
      <c r="B26" s="64" t="s">
        <v>9</v>
      </c>
      <c r="C26" s="90" t="s">
        <v>78</v>
      </c>
      <c r="D26" s="98">
        <v>0.23</v>
      </c>
      <c r="E26" s="98">
        <v>0.18</v>
      </c>
      <c r="F26" s="98">
        <v>0.41</v>
      </c>
      <c r="G26" s="98">
        <v>0.4</v>
      </c>
      <c r="H26" s="98">
        <v>0.16</v>
      </c>
      <c r="I26" s="98">
        <v>0.15</v>
      </c>
      <c r="J26" s="98"/>
      <c r="K26" s="98"/>
      <c r="L26" s="98"/>
      <c r="M26" s="98"/>
      <c r="N26" s="175"/>
    </row>
    <row r="27" spans="1:14" ht="11.1" customHeight="1" x14ac:dyDescent="0.4">
      <c r="A27" s="87">
        <v>12</v>
      </c>
      <c r="B27" s="64" t="s">
        <v>10</v>
      </c>
      <c r="C27" s="90" t="s">
        <v>78</v>
      </c>
      <c r="D27" s="98">
        <v>0.05</v>
      </c>
      <c r="E27" s="98" t="s">
        <v>404</v>
      </c>
      <c r="F27" s="98">
        <v>7.0000000000000007E-2</v>
      </c>
      <c r="G27" s="98">
        <v>7.0000000000000007E-2</v>
      </c>
      <c r="H27" s="98" t="s">
        <v>404</v>
      </c>
      <c r="I27" s="98" t="s">
        <v>404</v>
      </c>
      <c r="J27" s="98"/>
      <c r="K27" s="98"/>
      <c r="L27" s="98"/>
      <c r="M27" s="98"/>
      <c r="N27" s="175"/>
    </row>
    <row r="28" spans="1:14" ht="11.1" customHeight="1" x14ac:dyDescent="0.4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75"/>
    </row>
    <row r="29" spans="1:14" ht="11.1" customHeight="1" x14ac:dyDescent="0.4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72"/>
    </row>
    <row r="30" spans="1:14" ht="11.1" customHeight="1" x14ac:dyDescent="0.4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74"/>
    </row>
    <row r="31" spans="1:14" ht="11.1" customHeight="1" x14ac:dyDescent="0.4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74"/>
    </row>
    <row r="32" spans="1:14" ht="11.1" customHeight="1" x14ac:dyDescent="0.4">
      <c r="A32" s="87">
        <v>17</v>
      </c>
      <c r="B32" s="64" t="s">
        <v>13</v>
      </c>
      <c r="C32" s="90" t="s">
        <v>78</v>
      </c>
      <c r="D32" s="96" t="s">
        <v>383</v>
      </c>
      <c r="E32" s="96"/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74"/>
    </row>
    <row r="33" spans="1:14" ht="11.1" customHeight="1" x14ac:dyDescent="0.4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74"/>
    </row>
    <row r="34" spans="1:14" ht="11.1" customHeight="1" x14ac:dyDescent="0.4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74"/>
    </row>
    <row r="35" spans="1:14" ht="11.1" customHeight="1" x14ac:dyDescent="0.4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74"/>
    </row>
    <row r="36" spans="1:14" ht="11.1" customHeight="1" x14ac:dyDescent="0.4">
      <c r="A36" s="87">
        <v>21</v>
      </c>
      <c r="B36" s="64" t="s">
        <v>17</v>
      </c>
      <c r="C36" s="90" t="s">
        <v>78</v>
      </c>
      <c r="D36" s="98">
        <v>0.06</v>
      </c>
      <c r="E36" s="98">
        <v>7.0000000000000007E-2</v>
      </c>
      <c r="F36" s="98">
        <v>0.09</v>
      </c>
      <c r="G36" s="98">
        <v>7.0000000000000007E-2</v>
      </c>
      <c r="H36" s="98">
        <v>0.08</v>
      </c>
      <c r="I36" s="98">
        <v>7.0000000000000007E-2</v>
      </c>
      <c r="J36" s="98"/>
      <c r="K36" s="98"/>
      <c r="L36" s="98"/>
      <c r="M36" s="98"/>
      <c r="N36" s="175"/>
    </row>
    <row r="37" spans="1:14" ht="11.1" customHeight="1" x14ac:dyDescent="0.4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383</v>
      </c>
      <c r="G37" s="96" t="s">
        <v>383</v>
      </c>
      <c r="H37" s="96" t="s">
        <v>383</v>
      </c>
      <c r="I37" s="96" t="s">
        <v>383</v>
      </c>
      <c r="J37" s="96"/>
      <c r="K37" s="96"/>
      <c r="L37" s="96"/>
      <c r="M37" s="96"/>
      <c r="N37" s="174"/>
    </row>
    <row r="38" spans="1:14" ht="11.1" customHeight="1" x14ac:dyDescent="0.4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74"/>
    </row>
    <row r="39" spans="1:14" ht="11.1" customHeight="1" x14ac:dyDescent="0.4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 t="s">
        <v>383</v>
      </c>
      <c r="G39" s="96" t="s">
        <v>383</v>
      </c>
      <c r="H39" s="96" t="s">
        <v>383</v>
      </c>
      <c r="I39" s="96" t="s">
        <v>383</v>
      </c>
      <c r="J39" s="96"/>
      <c r="K39" s="96"/>
      <c r="L39" s="96"/>
      <c r="M39" s="96"/>
      <c r="N39" s="174"/>
    </row>
    <row r="40" spans="1:14" ht="11.1" customHeight="1" x14ac:dyDescent="0.4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74"/>
    </row>
    <row r="41" spans="1:14" ht="11.1" customHeight="1" x14ac:dyDescent="0.4">
      <c r="A41" s="87">
        <v>26</v>
      </c>
      <c r="B41" s="64" t="s">
        <v>22</v>
      </c>
      <c r="C41" s="90" t="s">
        <v>78</v>
      </c>
      <c r="D41" s="96" t="s">
        <v>399</v>
      </c>
      <c r="E41" s="96" t="s">
        <v>399</v>
      </c>
      <c r="F41" s="96" t="s">
        <v>399</v>
      </c>
      <c r="G41" s="96" t="s">
        <v>399</v>
      </c>
      <c r="H41" s="96" t="s">
        <v>399</v>
      </c>
      <c r="I41" s="96" t="s">
        <v>399</v>
      </c>
      <c r="J41" s="96"/>
      <c r="K41" s="96"/>
      <c r="L41" s="96"/>
      <c r="M41" s="96"/>
      <c r="N41" s="174"/>
    </row>
    <row r="42" spans="1:14" ht="11.1" customHeight="1" x14ac:dyDescent="0.4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74"/>
    </row>
    <row r="43" spans="1:14" ht="11.1" customHeight="1" x14ac:dyDescent="0.4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 t="s">
        <v>383</v>
      </c>
      <c r="G43" s="96" t="s">
        <v>383</v>
      </c>
      <c r="H43" s="96" t="s">
        <v>383</v>
      </c>
      <c r="I43" s="96" t="s">
        <v>383</v>
      </c>
      <c r="J43" s="96"/>
      <c r="K43" s="96"/>
      <c r="L43" s="96"/>
      <c r="M43" s="96"/>
      <c r="N43" s="174"/>
    </row>
    <row r="44" spans="1:14" ht="11.1" customHeight="1" x14ac:dyDescent="0.4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74"/>
    </row>
    <row r="45" spans="1:14" ht="11.1" customHeight="1" x14ac:dyDescent="0.4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74"/>
    </row>
    <row r="46" spans="1:14" ht="11.1" customHeight="1" x14ac:dyDescent="0.4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74"/>
    </row>
    <row r="47" spans="1:14" ht="11.1" customHeight="1" x14ac:dyDescent="0.4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74"/>
    </row>
    <row r="48" spans="1:14" ht="11.1" customHeight="1" x14ac:dyDescent="0.4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75"/>
    </row>
    <row r="49" spans="1:14" ht="11.1" customHeight="1" x14ac:dyDescent="0.4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75"/>
    </row>
    <row r="50" spans="1:14" ht="11.1" customHeight="1" x14ac:dyDescent="0.4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74"/>
    </row>
    <row r="51" spans="1:14" ht="11.1" customHeight="1" x14ac:dyDescent="0.4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69"/>
    </row>
    <row r="52" spans="1:14" ht="11.1" customHeight="1" x14ac:dyDescent="0.4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74"/>
    </row>
    <row r="53" spans="1:14" ht="11.1" customHeight="1" x14ac:dyDescent="0.4">
      <c r="A53" s="87">
        <v>38</v>
      </c>
      <c r="B53" s="64" t="s">
        <v>35</v>
      </c>
      <c r="C53" s="90" t="s">
        <v>78</v>
      </c>
      <c r="D53" s="70">
        <v>3.6</v>
      </c>
      <c r="E53" s="70">
        <v>3.6</v>
      </c>
      <c r="F53" s="70">
        <v>5.2</v>
      </c>
      <c r="G53" s="70">
        <v>4.8</v>
      </c>
      <c r="H53" s="70">
        <v>2.1</v>
      </c>
      <c r="I53" s="70">
        <v>2</v>
      </c>
      <c r="J53" s="70"/>
      <c r="K53" s="70"/>
      <c r="L53" s="70"/>
      <c r="M53" s="70"/>
      <c r="N53" s="169"/>
    </row>
    <row r="54" spans="1:14" ht="11.1" customHeight="1" x14ac:dyDescent="0.4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69"/>
    </row>
    <row r="55" spans="1:14" ht="11.1" customHeight="1" x14ac:dyDescent="0.4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</row>
    <row r="56" spans="1:14" ht="11.1" customHeight="1" x14ac:dyDescent="0.4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75"/>
    </row>
    <row r="57" spans="1:14" ht="11.1" customHeight="1" x14ac:dyDescent="0.4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76"/>
    </row>
    <row r="58" spans="1:14" ht="11.1" customHeight="1" x14ac:dyDescent="0.4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76"/>
    </row>
    <row r="59" spans="1:14" ht="11.1" customHeight="1" x14ac:dyDescent="0.4">
      <c r="A59" s="87">
        <v>44</v>
      </c>
      <c r="B59" s="64" t="s">
        <v>39</v>
      </c>
      <c r="C59" s="90" t="s">
        <v>78</v>
      </c>
      <c r="D59" s="96">
        <v>3.0000000000000001E-3</v>
      </c>
      <c r="E59" s="96">
        <v>4.0000000000000001E-3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74"/>
    </row>
    <row r="60" spans="1:14" ht="11.1" customHeight="1" x14ac:dyDescent="0.4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72"/>
    </row>
    <row r="61" spans="1:14" ht="10.5" customHeight="1" x14ac:dyDescent="0.4">
      <c r="A61" s="87">
        <v>46</v>
      </c>
      <c r="B61" s="64" t="s">
        <v>348</v>
      </c>
      <c r="C61" s="90" t="s">
        <v>78</v>
      </c>
      <c r="D61" s="70">
        <v>0.2</v>
      </c>
      <c r="E61" s="70">
        <v>0.2</v>
      </c>
      <c r="F61" s="70">
        <v>0.6</v>
      </c>
      <c r="G61" s="70">
        <v>0.3</v>
      </c>
      <c r="H61" s="70">
        <v>0.6</v>
      </c>
      <c r="I61" s="70">
        <v>0.3</v>
      </c>
      <c r="J61" s="70"/>
      <c r="K61" s="70"/>
      <c r="L61" s="70"/>
      <c r="M61" s="70"/>
      <c r="N61" s="169"/>
    </row>
    <row r="62" spans="1:14" ht="11.1" customHeight="1" x14ac:dyDescent="0.4">
      <c r="A62" s="87">
        <v>47</v>
      </c>
      <c r="B62" s="64" t="s">
        <v>72</v>
      </c>
      <c r="C62" s="103" t="s">
        <v>75</v>
      </c>
      <c r="D62" s="70">
        <v>7.1</v>
      </c>
      <c r="E62" s="70">
        <v>7.2</v>
      </c>
      <c r="F62" s="70">
        <v>7.5</v>
      </c>
      <c r="G62" s="70">
        <v>7.4</v>
      </c>
      <c r="H62" s="70">
        <v>6.9</v>
      </c>
      <c r="I62" s="70">
        <v>7.1</v>
      </c>
      <c r="J62" s="70"/>
      <c r="K62" s="70"/>
      <c r="L62" s="70"/>
      <c r="M62" s="70"/>
      <c r="N62" s="169"/>
    </row>
    <row r="63" spans="1:14" ht="11.1" customHeight="1" x14ac:dyDescent="0.4">
      <c r="A63" s="87">
        <v>48</v>
      </c>
      <c r="B63" s="64" t="s">
        <v>33</v>
      </c>
      <c r="C63" s="103" t="s">
        <v>75</v>
      </c>
      <c r="D63" s="68" t="s">
        <v>400</v>
      </c>
      <c r="E63" s="68" t="s">
        <v>400</v>
      </c>
      <c r="F63" s="68" t="s">
        <v>400</v>
      </c>
      <c r="G63" s="68" t="s">
        <v>400</v>
      </c>
      <c r="H63" s="68" t="s">
        <v>400</v>
      </c>
      <c r="I63" s="68" t="s">
        <v>400</v>
      </c>
      <c r="J63" s="68"/>
      <c r="K63" s="68"/>
      <c r="L63" s="68"/>
      <c r="M63" s="68"/>
      <c r="N63" s="115"/>
    </row>
    <row r="64" spans="1:14" ht="11.1" customHeight="1" x14ac:dyDescent="0.4">
      <c r="A64" s="87">
        <v>49</v>
      </c>
      <c r="B64" s="64" t="s">
        <v>41</v>
      </c>
      <c r="C64" s="103" t="s">
        <v>75</v>
      </c>
      <c r="D64" s="68" t="s">
        <v>400</v>
      </c>
      <c r="E64" s="68" t="s">
        <v>400</v>
      </c>
      <c r="F64" s="68" t="s">
        <v>400</v>
      </c>
      <c r="G64" s="68" t="s">
        <v>400</v>
      </c>
      <c r="H64" s="68" t="s">
        <v>400</v>
      </c>
      <c r="I64" s="68" t="s">
        <v>400</v>
      </c>
      <c r="J64" s="68"/>
      <c r="K64" s="68"/>
      <c r="L64" s="68"/>
      <c r="M64" s="68"/>
      <c r="N64" s="115"/>
    </row>
    <row r="65" spans="1:14" ht="11.1" customHeight="1" x14ac:dyDescent="0.4">
      <c r="A65" s="87">
        <v>50</v>
      </c>
      <c r="B65" s="64" t="s">
        <v>42</v>
      </c>
      <c r="C65" s="90" t="s">
        <v>79</v>
      </c>
      <c r="D65" s="70" t="s">
        <v>401</v>
      </c>
      <c r="E65" s="70" t="s">
        <v>401</v>
      </c>
      <c r="F65" s="70" t="s">
        <v>401</v>
      </c>
      <c r="G65" s="70" t="s">
        <v>401</v>
      </c>
      <c r="H65" s="70">
        <v>1.1000000000000001</v>
      </c>
      <c r="I65" s="70" t="s">
        <v>401</v>
      </c>
      <c r="J65" s="70"/>
      <c r="K65" s="70"/>
      <c r="L65" s="70"/>
      <c r="M65" s="70"/>
      <c r="N65" s="169"/>
    </row>
    <row r="66" spans="1:14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402</v>
      </c>
      <c r="E66" s="109" t="s">
        <v>402</v>
      </c>
      <c r="F66" s="109" t="s">
        <v>402</v>
      </c>
      <c r="G66" s="109" t="s">
        <v>402</v>
      </c>
      <c r="H66" s="109" t="s">
        <v>402</v>
      </c>
      <c r="I66" s="109" t="s">
        <v>402</v>
      </c>
      <c r="J66" s="109"/>
      <c r="K66" s="109"/>
      <c r="L66" s="109"/>
      <c r="M66" s="109"/>
      <c r="N66" s="177"/>
    </row>
    <row r="67" spans="1:14" ht="11.1" customHeight="1" thickBot="1" x14ac:dyDescent="0.45">
      <c r="B67" s="111"/>
      <c r="C67" s="33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</row>
    <row r="68" spans="1:14" ht="11.1" customHeight="1" thickTop="1" x14ac:dyDescent="0.4">
      <c r="A68" s="200">
        <v>45566</v>
      </c>
      <c r="B68" s="200"/>
      <c r="C68" s="201">
        <v>45658</v>
      </c>
      <c r="D68" s="201"/>
      <c r="E68" s="113"/>
      <c r="F68" s="113"/>
      <c r="G68" s="113"/>
      <c r="H68" s="113"/>
      <c r="I68" s="113"/>
      <c r="J68" s="113"/>
      <c r="K68" s="113"/>
      <c r="L68" s="113"/>
      <c r="M68" s="113"/>
      <c r="N68" s="113"/>
    </row>
    <row r="69" spans="1:14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</row>
    <row r="70" spans="1:14" ht="11.1" customHeight="1" x14ac:dyDescent="0.4">
      <c r="A70" s="82">
        <v>1</v>
      </c>
      <c r="B70" s="120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74"/>
    </row>
    <row r="71" spans="1:14" ht="11.1" customHeight="1" x14ac:dyDescent="0.4">
      <c r="A71" s="87">
        <v>2</v>
      </c>
      <c r="B71" s="123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72"/>
    </row>
    <row r="72" spans="1:14" ht="11.1" customHeight="1" x14ac:dyDescent="0.4">
      <c r="A72" s="87">
        <v>3</v>
      </c>
      <c r="B72" s="123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74"/>
    </row>
    <row r="73" spans="1:14" ht="11.1" customHeight="1" x14ac:dyDescent="0.4">
      <c r="A73" s="87">
        <v>4</v>
      </c>
      <c r="B73" s="123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72"/>
    </row>
    <row r="74" spans="1:14" ht="11.1" customHeight="1" x14ac:dyDescent="0.4">
      <c r="A74" s="87">
        <v>5</v>
      </c>
      <c r="B74" s="123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74"/>
    </row>
    <row r="75" spans="1:14" ht="11.1" customHeight="1" x14ac:dyDescent="0.4">
      <c r="A75" s="87">
        <v>6</v>
      </c>
      <c r="B75" s="123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74"/>
    </row>
    <row r="76" spans="1:14" ht="11.1" customHeight="1" x14ac:dyDescent="0.4">
      <c r="A76" s="87">
        <v>7</v>
      </c>
      <c r="B76" s="123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</row>
    <row r="77" spans="1:14" ht="11.1" customHeight="1" x14ac:dyDescent="0.4">
      <c r="A77" s="87">
        <v>8</v>
      </c>
      <c r="B77" s="123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</row>
    <row r="78" spans="1:14" ht="11.1" customHeight="1" x14ac:dyDescent="0.4">
      <c r="A78" s="87">
        <v>9</v>
      </c>
      <c r="B78" s="123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74"/>
    </row>
    <row r="79" spans="1:14" ht="11.1" customHeight="1" x14ac:dyDescent="0.4">
      <c r="A79" s="87">
        <v>10</v>
      </c>
      <c r="B79" s="123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74"/>
    </row>
    <row r="80" spans="1:14" ht="11.1" customHeight="1" x14ac:dyDescent="0.4">
      <c r="A80" s="87">
        <v>11</v>
      </c>
      <c r="B80" s="123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69"/>
    </row>
    <row r="81" spans="1:14" ht="11.1" customHeight="1" x14ac:dyDescent="0.4">
      <c r="A81" s="87">
        <v>12</v>
      </c>
      <c r="B81" s="123" t="s">
        <v>54</v>
      </c>
      <c r="C81" s="90" t="s">
        <v>78</v>
      </c>
      <c r="D81" s="70">
        <v>1</v>
      </c>
      <c r="E81" s="70">
        <v>0.6</v>
      </c>
      <c r="F81" s="70">
        <v>0.8</v>
      </c>
      <c r="G81" s="70">
        <v>0.6</v>
      </c>
      <c r="H81" s="70">
        <v>0.6</v>
      </c>
      <c r="I81" s="70">
        <v>0.6</v>
      </c>
      <c r="J81" s="70"/>
      <c r="K81" s="70"/>
      <c r="L81" s="70"/>
      <c r="M81" s="70"/>
      <c r="N81" s="169"/>
    </row>
    <row r="82" spans="1:14" ht="11.1" customHeight="1" x14ac:dyDescent="0.4">
      <c r="A82" s="87">
        <v>13</v>
      </c>
      <c r="B82" s="123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69"/>
    </row>
    <row r="83" spans="1:14" ht="11.1" customHeight="1" x14ac:dyDescent="0.4">
      <c r="A83" s="87">
        <v>14</v>
      </c>
      <c r="B83" s="123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74"/>
    </row>
    <row r="84" spans="1:14" ht="11.1" customHeight="1" x14ac:dyDescent="0.4">
      <c r="A84" s="87">
        <v>15</v>
      </c>
      <c r="B84" s="123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69"/>
    </row>
    <row r="85" spans="1:14" ht="11.1" customHeight="1" x14ac:dyDescent="0.4">
      <c r="A85" s="87">
        <v>16</v>
      </c>
      <c r="B85" s="123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74"/>
    </row>
    <row r="86" spans="1:14" ht="11.1" customHeight="1" x14ac:dyDescent="0.4">
      <c r="A86" s="87">
        <v>17</v>
      </c>
      <c r="B86" s="123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74"/>
    </row>
    <row r="87" spans="1:14" ht="11.1" customHeight="1" x14ac:dyDescent="0.4">
      <c r="A87" s="87">
        <v>18</v>
      </c>
      <c r="B87" s="123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69"/>
    </row>
    <row r="88" spans="1:14" ht="11.1" customHeight="1" x14ac:dyDescent="0.4">
      <c r="A88" s="87">
        <v>19</v>
      </c>
      <c r="B88" s="123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</row>
    <row r="89" spans="1:14" ht="11.1" customHeight="1" x14ac:dyDescent="0.4">
      <c r="A89" s="87">
        <v>20</v>
      </c>
      <c r="B89" s="123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</row>
    <row r="90" spans="1:14" ht="11.1" customHeight="1" x14ac:dyDescent="0.4">
      <c r="A90" s="87">
        <v>21</v>
      </c>
      <c r="B90" s="123" t="s">
        <v>43</v>
      </c>
      <c r="C90" s="125" t="s">
        <v>91</v>
      </c>
      <c r="D90" s="70" t="s">
        <v>402</v>
      </c>
      <c r="E90" s="70" t="s">
        <v>402</v>
      </c>
      <c r="F90" s="70" t="s">
        <v>402</v>
      </c>
      <c r="G90" s="70" t="s">
        <v>402</v>
      </c>
      <c r="H90" s="70" t="s">
        <v>402</v>
      </c>
      <c r="I90" s="70" t="s">
        <v>402</v>
      </c>
      <c r="J90" s="70"/>
      <c r="K90" s="70"/>
      <c r="L90" s="70"/>
      <c r="M90" s="70"/>
      <c r="N90" s="169"/>
    </row>
    <row r="91" spans="1:14" ht="11.1" customHeight="1" x14ac:dyDescent="0.4">
      <c r="A91" s="87">
        <v>22</v>
      </c>
      <c r="B91" s="123" t="s">
        <v>103</v>
      </c>
      <c r="C91" s="103" t="s">
        <v>90</v>
      </c>
      <c r="D91" s="70">
        <v>7.1</v>
      </c>
      <c r="E91" s="70">
        <v>7.2</v>
      </c>
      <c r="F91" s="70">
        <v>7.5</v>
      </c>
      <c r="G91" s="70">
        <v>7.4</v>
      </c>
      <c r="H91" s="70">
        <v>6.9</v>
      </c>
      <c r="I91" s="70">
        <v>7.1</v>
      </c>
      <c r="J91" s="70"/>
      <c r="K91" s="70"/>
      <c r="L91" s="70"/>
      <c r="M91" s="70"/>
      <c r="N91" s="169"/>
    </row>
    <row r="92" spans="1:14" ht="11.1" customHeight="1" x14ac:dyDescent="0.4">
      <c r="A92" s="87">
        <v>23</v>
      </c>
      <c r="B92" s="123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69"/>
    </row>
    <row r="93" spans="1:14" ht="11.1" customHeight="1" x14ac:dyDescent="0.4">
      <c r="A93" s="87">
        <v>24</v>
      </c>
      <c r="B93" s="126" t="s">
        <v>58</v>
      </c>
      <c r="C93" s="127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</row>
    <row r="94" spans="1:14" ht="11.1" customHeight="1" x14ac:dyDescent="0.4">
      <c r="A94" s="87">
        <v>25</v>
      </c>
      <c r="B94" s="123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74"/>
    </row>
    <row r="95" spans="1:14" ht="11.1" customHeight="1" x14ac:dyDescent="0.4">
      <c r="A95" s="87">
        <v>26</v>
      </c>
      <c r="B95" s="151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75"/>
    </row>
    <row r="96" spans="1:14" ht="11.1" customHeight="1" thickBot="1" x14ac:dyDescent="0.45">
      <c r="A96" s="130">
        <v>27</v>
      </c>
      <c r="B96" s="131" t="s">
        <v>176</v>
      </c>
      <c r="C96" s="107" t="s">
        <v>368</v>
      </c>
      <c r="D96" s="165" t="s">
        <v>383</v>
      </c>
      <c r="E96" s="165" t="s">
        <v>383</v>
      </c>
      <c r="F96" s="165" t="s">
        <v>383</v>
      </c>
      <c r="G96" s="165" t="s">
        <v>383</v>
      </c>
      <c r="H96" s="165" t="s">
        <v>383</v>
      </c>
      <c r="I96" s="165" t="s">
        <v>383</v>
      </c>
      <c r="J96" s="165"/>
      <c r="K96" s="165"/>
      <c r="L96" s="165"/>
      <c r="M96" s="165"/>
      <c r="N96" s="178"/>
    </row>
    <row r="97" spans="1:14" ht="11.1" customHeight="1" thickBot="1" x14ac:dyDescent="0.45">
      <c r="A97" s="78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ht="11.1" customHeight="1" x14ac:dyDescent="0.4">
      <c r="A98" s="82">
        <v>1</v>
      </c>
      <c r="B98" s="135" t="s">
        <v>178</v>
      </c>
      <c r="C98" s="152" t="s">
        <v>60</v>
      </c>
      <c r="D98" s="138" t="s">
        <v>383</v>
      </c>
      <c r="E98" s="138" t="s">
        <v>383</v>
      </c>
      <c r="F98" s="138" t="s">
        <v>383</v>
      </c>
      <c r="G98" s="138" t="s">
        <v>383</v>
      </c>
      <c r="H98" s="138" t="s">
        <v>383</v>
      </c>
      <c r="I98" s="138" t="s">
        <v>383</v>
      </c>
      <c r="J98" s="138"/>
      <c r="K98" s="138"/>
      <c r="L98" s="138"/>
      <c r="M98" s="138"/>
      <c r="N98" s="179"/>
    </row>
    <row r="99" spans="1:14" ht="11.1" customHeight="1" x14ac:dyDescent="0.4">
      <c r="A99" s="87">
        <v>2</v>
      </c>
      <c r="B99" s="139" t="s">
        <v>179</v>
      </c>
      <c r="C99" s="153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69"/>
    </row>
    <row r="100" spans="1:14" ht="11.1" customHeight="1" x14ac:dyDescent="0.4">
      <c r="A100" s="87">
        <v>3</v>
      </c>
      <c r="B100" s="139" t="s">
        <v>59</v>
      </c>
      <c r="C100" s="153" t="s">
        <v>370</v>
      </c>
      <c r="D100" s="70">
        <v>7.9</v>
      </c>
      <c r="E100" s="70">
        <v>8.1999999999999993</v>
      </c>
      <c r="F100" s="70">
        <v>8.8000000000000007</v>
      </c>
      <c r="G100" s="70">
        <v>9.1</v>
      </c>
      <c r="H100" s="70">
        <v>4.7</v>
      </c>
      <c r="I100" s="70">
        <v>4.5999999999999996</v>
      </c>
      <c r="J100" s="70"/>
      <c r="K100" s="70"/>
      <c r="L100" s="70"/>
      <c r="M100" s="70"/>
      <c r="N100" s="169"/>
    </row>
    <row r="101" spans="1:14" ht="11.1" customHeight="1" x14ac:dyDescent="0.4">
      <c r="A101" s="87">
        <v>4</v>
      </c>
      <c r="B101" s="139" t="s">
        <v>219</v>
      </c>
      <c r="C101" s="153" t="s">
        <v>368</v>
      </c>
      <c r="D101" s="98">
        <v>0.23</v>
      </c>
      <c r="E101" s="98">
        <v>0.18</v>
      </c>
      <c r="F101" s="98">
        <v>0.41</v>
      </c>
      <c r="G101" s="98">
        <v>0.4</v>
      </c>
      <c r="H101" s="98">
        <v>0.16</v>
      </c>
      <c r="I101" s="98">
        <v>0.15</v>
      </c>
      <c r="J101" s="98"/>
      <c r="K101" s="98"/>
      <c r="L101" s="98"/>
      <c r="M101" s="98"/>
      <c r="N101" s="175"/>
    </row>
    <row r="102" spans="1:14" ht="11.1" customHeight="1" x14ac:dyDescent="0.4">
      <c r="A102" s="87">
        <v>5</v>
      </c>
      <c r="B102" s="144" t="s">
        <v>177</v>
      </c>
      <c r="C102" s="125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</row>
    <row r="103" spans="1:14" ht="11.1" customHeight="1" x14ac:dyDescent="0.4">
      <c r="A103" s="87">
        <v>6</v>
      </c>
      <c r="B103" s="154" t="s">
        <v>69</v>
      </c>
      <c r="C103" s="125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</row>
    <row r="104" spans="1:14" ht="11.1" customHeight="1" x14ac:dyDescent="0.4">
      <c r="A104" s="87">
        <v>7</v>
      </c>
      <c r="B104" s="144" t="s">
        <v>70</v>
      </c>
      <c r="C104" s="125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</row>
    <row r="105" spans="1:14" ht="11.1" customHeight="1" thickBot="1" x14ac:dyDescent="0.45">
      <c r="A105" s="105">
        <v>8</v>
      </c>
      <c r="B105" s="145" t="s">
        <v>71</v>
      </c>
      <c r="C105" s="146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180"/>
    </row>
    <row r="106" spans="1:14" ht="11.1" customHeight="1" x14ac:dyDescent="0.4"/>
    <row r="107" spans="1:14" ht="11.1" customHeight="1" x14ac:dyDescent="0.4"/>
    <row r="108" spans="1:14" ht="11.1" customHeight="1" x14ac:dyDescent="0.4"/>
    <row r="109" spans="1:14" ht="11.1" customHeight="1" x14ac:dyDescent="0.4"/>
    <row r="110" spans="1:14" ht="11.1" customHeight="1" x14ac:dyDescent="0.4"/>
    <row r="111" spans="1:14" ht="11.1" customHeight="1" x14ac:dyDescent="0.4"/>
    <row r="112" spans="1:1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4" ht="11.1" customHeight="1" thickBot="1" x14ac:dyDescent="0.45"/>
    <row r="130" spans="1:14" ht="11.1" customHeight="1" thickTop="1" x14ac:dyDescent="0.4">
      <c r="A130" s="200">
        <v>45566</v>
      </c>
      <c r="B130" s="200"/>
      <c r="C130" s="201">
        <v>45658</v>
      </c>
      <c r="D130" s="201"/>
      <c r="E130" s="148"/>
      <c r="F130" s="113"/>
      <c r="G130" s="113"/>
      <c r="H130" s="113"/>
      <c r="I130" s="113"/>
      <c r="J130" s="113"/>
      <c r="K130" s="113"/>
      <c r="L130" s="113"/>
      <c r="M130" s="113"/>
      <c r="N130" s="113"/>
    </row>
  </sheetData>
  <mergeCells count="28"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N4:N5"/>
    <mergeCell ref="N6:N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scale="89" orientation="landscape" r:id="rId1"/>
  <rowBreaks count="1" manualBreakCount="1">
    <brk id="67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45658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12"/>
      <c r="B2" s="212"/>
      <c r="C2" s="203"/>
      <c r="D2" s="203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13" t="s">
        <v>351</v>
      </c>
      <c r="E4" s="214"/>
      <c r="F4" s="217" t="s">
        <v>353</v>
      </c>
      <c r="G4" s="218"/>
      <c r="H4" s="217" t="s">
        <v>356</v>
      </c>
      <c r="I4" s="221"/>
      <c r="J4" s="223" t="s">
        <v>357</v>
      </c>
      <c r="K4" s="224"/>
      <c r="L4" s="223" t="s">
        <v>360</v>
      </c>
      <c r="M4" s="224"/>
      <c r="N4" s="223" t="s">
        <v>363</v>
      </c>
      <c r="O4" s="224"/>
      <c r="P4" s="223"/>
      <c r="Q4" s="224"/>
      <c r="R4" s="223"/>
      <c r="S4" s="224"/>
      <c r="T4" s="223"/>
      <c r="U4" s="224"/>
      <c r="V4" s="223"/>
      <c r="W4" s="224"/>
      <c r="X4" s="223"/>
      <c r="Y4" s="227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15"/>
      <c r="E5" s="216"/>
      <c r="F5" s="219"/>
      <c r="G5" s="220"/>
      <c r="H5" s="219"/>
      <c r="I5" s="222"/>
      <c r="J5" s="225"/>
      <c r="K5" s="226"/>
      <c r="L5" s="225"/>
      <c r="M5" s="226"/>
      <c r="N5" s="225"/>
      <c r="O5" s="226"/>
      <c r="P5" s="225"/>
      <c r="Q5" s="226"/>
      <c r="R5" s="225"/>
      <c r="S5" s="226"/>
      <c r="T5" s="225"/>
      <c r="U5" s="226"/>
      <c r="V5" s="225"/>
      <c r="W5" s="226"/>
      <c r="X5" s="225"/>
      <c r="Y5" s="228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10"/>
      <c r="E6" s="43"/>
      <c r="F6" s="194"/>
      <c r="G6" s="44"/>
      <c r="H6" s="208"/>
      <c r="I6" s="43"/>
      <c r="J6" s="206"/>
      <c r="K6" s="43"/>
      <c r="L6" s="208"/>
      <c r="M6" s="43"/>
      <c r="N6" s="206"/>
      <c r="O6" s="43"/>
      <c r="P6" s="208"/>
      <c r="Q6" s="43"/>
      <c r="R6" s="206"/>
      <c r="S6" s="43"/>
      <c r="T6" s="186"/>
      <c r="U6" s="43"/>
      <c r="V6" s="184"/>
      <c r="W6" s="43"/>
      <c r="X6" s="18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11"/>
      <c r="E7" s="48" t="s">
        <v>124</v>
      </c>
      <c r="F7" s="195"/>
      <c r="G7" s="49" t="s">
        <v>124</v>
      </c>
      <c r="H7" s="209"/>
      <c r="I7" s="48" t="s">
        <v>124</v>
      </c>
      <c r="J7" s="207"/>
      <c r="K7" s="48" t="s">
        <v>124</v>
      </c>
      <c r="L7" s="209"/>
      <c r="M7" s="48" t="s">
        <v>124</v>
      </c>
      <c r="N7" s="207"/>
      <c r="O7" s="48" t="s">
        <v>124</v>
      </c>
      <c r="P7" s="209"/>
      <c r="Q7" s="48" t="s">
        <v>124</v>
      </c>
      <c r="R7" s="207"/>
      <c r="S7" s="48" t="s">
        <v>124</v>
      </c>
      <c r="T7" s="187"/>
      <c r="U7" s="48" t="s">
        <v>124</v>
      </c>
      <c r="V7" s="185"/>
      <c r="W7" s="48" t="s">
        <v>124</v>
      </c>
      <c r="X7" s="18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20250108</v>
      </c>
      <c r="E9" s="59" t="str">
        <f>IF(手入力!C3="",REPLACE(D9,5,0,"/"),REPLACE(手入力!C3,5,0,"/"))</f>
        <v>2025/0108</v>
      </c>
      <c r="F9" s="58">
        <v>20250108</v>
      </c>
      <c r="G9" s="59" t="str">
        <f>IF(手入力!D3="",REPLACE(F9,5,0,"/"),REPLACE(手入力!D3,5,0,"/"))</f>
        <v>2025/0108</v>
      </c>
      <c r="H9" s="58">
        <v>20250108</v>
      </c>
      <c r="I9" s="59" t="str">
        <f>IF(手入力!E3="",REPLACE(H9,5,0,"/"),REPLACE(手入力!E3,5,0,"/"))</f>
        <v>2025/0108</v>
      </c>
      <c r="J9" s="58">
        <v>20250108</v>
      </c>
      <c r="K9" s="59" t="str">
        <f>IF(手入力!F3="",REPLACE(J9,5,0,"/"),REPLACE(手入力!F3,5,0,"/"))</f>
        <v>2025/0108</v>
      </c>
      <c r="L9" s="58">
        <v>20250108</v>
      </c>
      <c r="M9" s="59" t="str">
        <f>IF(手入力!G3="",REPLACE(L9,5,0,"/"),REPLACE(手入力!G3,5,0,"/"))</f>
        <v>2025/0108</v>
      </c>
      <c r="N9" s="58">
        <v>20250108</v>
      </c>
      <c r="O9" s="59" t="str">
        <f>IF(手入力!H3="",REPLACE(N9,5,0,"/"),REPLACE(手入力!H3,5,0,"/"))</f>
        <v>2025/0108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953</v>
      </c>
      <c r="E10" s="67" t="str">
        <f>TEXT(D10,"0000")</f>
        <v>0953</v>
      </c>
      <c r="F10" s="68">
        <v>937</v>
      </c>
      <c r="G10" s="67" t="str">
        <f>TEXT(F10,"0000")</f>
        <v>0937</v>
      </c>
      <c r="H10" s="68">
        <v>1014</v>
      </c>
      <c r="I10" s="67" t="str">
        <f>TEXT(H10,"0000")</f>
        <v>1014</v>
      </c>
      <c r="J10" s="68">
        <v>919</v>
      </c>
      <c r="K10" s="67" t="str">
        <f>TEXT(J10,"0000")</f>
        <v>0919</v>
      </c>
      <c r="L10" s="68">
        <v>1050</v>
      </c>
      <c r="M10" s="67" t="str">
        <f>TEXT(L10,"0000")</f>
        <v>1050</v>
      </c>
      <c r="N10" s="68">
        <v>1031</v>
      </c>
      <c r="O10" s="67" t="str">
        <f>TEXT(N10,"0000")</f>
        <v>1031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7</v>
      </c>
      <c r="F11" s="68" t="str">
        <f>IF(F$9=0,"",HLOOKUP(G11,天気タグ!$B$3:$AG$39,35))</f>
        <v>晴|曇</v>
      </c>
      <c r="G11" s="68">
        <f>IF(G9=0,"",(RIGHT(G9,2))-1)</f>
        <v>7</v>
      </c>
      <c r="H11" s="68" t="str">
        <f>IF(H$9=0,"",HLOOKUP(I11,天気タグ!$B$3:$AG$39,35))</f>
        <v>晴|曇</v>
      </c>
      <c r="I11" s="68">
        <f>IF(I9=0,"",(RIGHT(I9,2))-1)</f>
        <v>7</v>
      </c>
      <c r="J11" s="68" t="str">
        <f>IF(J$9=0,"",HLOOKUP(K11,天気タグ!$B$3:$AG$39,35))</f>
        <v>晴|曇</v>
      </c>
      <c r="K11" s="68">
        <f>IF(K9=0,"",(RIGHT(K9,2))-1)</f>
        <v>7</v>
      </c>
      <c r="L11" s="68" t="str">
        <f>IF(L$9=0,"",HLOOKUP(M11,天気タグ!$B$3:$AG$39,35))</f>
        <v>晴|曇</v>
      </c>
      <c r="M11" s="68">
        <f>IF(M9=0,"",(RIGHT(M9,2))-1)</f>
        <v>7</v>
      </c>
      <c r="N11" s="68" t="str">
        <f>IF(N$9=0,"",HLOOKUP(O11,天気タグ!$B$3:$AG$39,35))</f>
        <v>晴|曇</v>
      </c>
      <c r="O11" s="68">
        <f>IF(O9=0,"",(RIGHT(O9,2))-1)</f>
        <v>7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曇|晴</v>
      </c>
      <c r="E12" s="68">
        <f>IF(E9=0,"",RIGHT(E9,2)*1)</f>
        <v>8</v>
      </c>
      <c r="F12" s="68" t="str">
        <f>IF(F$9=0,"",HLOOKUP(G12,天気タグ!$B$3:$AG$39,35))</f>
        <v>曇|晴</v>
      </c>
      <c r="G12" s="68">
        <f>IF(G9=0,"",RIGHT(G9,2)*1)</f>
        <v>8</v>
      </c>
      <c r="H12" s="68" t="str">
        <f>IF(H$9=0,"",HLOOKUP(I12,天気タグ!$B$3:$AG$39,35))</f>
        <v>曇|晴</v>
      </c>
      <c r="I12" s="68">
        <f>IF(I9=0,"",RIGHT(I9,2)*1)</f>
        <v>8</v>
      </c>
      <c r="J12" s="68" t="str">
        <f>IF(J$9=0,"",HLOOKUP(K12,天気タグ!$B$3:$AG$39,35))</f>
        <v>曇|晴</v>
      </c>
      <c r="K12" s="68">
        <f>IF(K9=0,"",RIGHT(K9,2)*1)</f>
        <v>8</v>
      </c>
      <c r="L12" s="68" t="str">
        <f>IF(L$9=0,"",HLOOKUP(M12,天気タグ!$B$3:$AG$39,35))</f>
        <v>曇|晴</v>
      </c>
      <c r="M12" s="68">
        <f>IF(M9=0,"",RIGHT(M9,2)*1)</f>
        <v>8</v>
      </c>
      <c r="N12" s="68" t="str">
        <f>IF(N$9=0,"",HLOOKUP(O12,天気タグ!$B$3:$AG$39,35))</f>
        <v>曇|晴</v>
      </c>
      <c r="O12" s="68">
        <f>IF(O9=0,"",RIGHT(O9,2)*1)</f>
        <v>8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6</v>
      </c>
      <c r="E13" s="70"/>
      <c r="F13" s="70">
        <v>5.9</v>
      </c>
      <c r="G13" s="70"/>
      <c r="H13" s="70">
        <v>4.9000000000000004</v>
      </c>
      <c r="I13" s="68"/>
      <c r="J13" s="70">
        <v>6.8</v>
      </c>
      <c r="K13" s="70"/>
      <c r="L13" s="70">
        <v>4.9000000000000004</v>
      </c>
      <c r="M13" s="70"/>
      <c r="N13" s="70">
        <v>3.2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15.8</v>
      </c>
      <c r="E14" s="76"/>
      <c r="F14" s="77">
        <v>8.6</v>
      </c>
      <c r="G14" s="77"/>
      <c r="H14" s="77">
        <v>9.8000000000000007</v>
      </c>
      <c r="I14" s="77"/>
      <c r="J14" s="77">
        <v>13.2</v>
      </c>
      <c r="K14" s="77"/>
      <c r="L14" s="77">
        <v>5.0999999999999996</v>
      </c>
      <c r="M14" s="77"/>
      <c r="N14" s="77">
        <v>5.6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 t="s">
        <v>383</v>
      </c>
      <c r="E24" s="96"/>
      <c r="F24" s="96" t="s">
        <v>383</v>
      </c>
      <c r="G24" s="96"/>
      <c r="H24" s="68" t="s">
        <v>383</v>
      </c>
      <c r="I24" s="96"/>
      <c r="J24" s="68" t="s">
        <v>383</v>
      </c>
      <c r="K24" s="96"/>
      <c r="L24" s="68" t="s">
        <v>383</v>
      </c>
      <c r="M24" s="96"/>
      <c r="N24" s="68" t="s">
        <v>383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 t="s">
        <v>383</v>
      </c>
      <c r="E26" s="98"/>
      <c r="F26" s="98" t="s">
        <v>383</v>
      </c>
      <c r="G26" s="98"/>
      <c r="H26" s="68" t="s">
        <v>383</v>
      </c>
      <c r="I26" s="98"/>
      <c r="J26" s="68" t="s">
        <v>383</v>
      </c>
      <c r="K26" s="98"/>
      <c r="L26" s="68" t="s">
        <v>383</v>
      </c>
      <c r="M26" s="98"/>
      <c r="N26" s="68" t="s">
        <v>383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 t="s">
        <v>383</v>
      </c>
      <c r="E27" s="98"/>
      <c r="F27" s="98" t="s">
        <v>383</v>
      </c>
      <c r="G27" s="98"/>
      <c r="H27" s="68" t="s">
        <v>383</v>
      </c>
      <c r="I27" s="98"/>
      <c r="J27" s="68" t="s">
        <v>383</v>
      </c>
      <c r="K27" s="98"/>
      <c r="L27" s="68" t="s">
        <v>383</v>
      </c>
      <c r="M27" s="98"/>
      <c r="N27" s="68" t="s">
        <v>383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 t="s">
        <v>383</v>
      </c>
      <c r="E36" s="98"/>
      <c r="F36" s="98" t="s">
        <v>383</v>
      </c>
      <c r="G36" s="98"/>
      <c r="H36" s="68" t="s">
        <v>383</v>
      </c>
      <c r="I36" s="98"/>
      <c r="J36" s="68" t="s">
        <v>383</v>
      </c>
      <c r="K36" s="98"/>
      <c r="L36" s="68" t="s">
        <v>383</v>
      </c>
      <c r="M36" s="98"/>
      <c r="N36" s="68" t="s">
        <v>383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 t="s">
        <v>383</v>
      </c>
      <c r="I37" s="96"/>
      <c r="J37" s="68" t="s">
        <v>383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383</v>
      </c>
      <c r="E38" s="157" t="e">
        <f t="shared" ref="E38:Y40" si="6">D38/1000</f>
        <v>#VALUE!</v>
      </c>
      <c r="F38" s="96" t="s">
        <v>383</v>
      </c>
      <c r="G38" s="157" t="e">
        <f t="shared" si="6"/>
        <v>#VALUE!</v>
      </c>
      <c r="H38" s="68" t="s">
        <v>383</v>
      </c>
      <c r="I38" s="157" t="e">
        <f t="shared" si="6"/>
        <v>#VALUE!</v>
      </c>
      <c r="J38" s="68" t="s">
        <v>383</v>
      </c>
      <c r="K38" s="157" t="e">
        <f t="shared" si="6"/>
        <v>#VALUE!</v>
      </c>
      <c r="L38" s="68" t="s">
        <v>383</v>
      </c>
      <c r="M38" s="157" t="e">
        <f t="shared" si="6"/>
        <v>#VALUE!</v>
      </c>
      <c r="N38" s="68" t="s">
        <v>383</v>
      </c>
      <c r="O38" s="157" t="e">
        <f t="shared" si="6"/>
        <v>#VALUE!</v>
      </c>
      <c r="P38" s="68"/>
      <c r="Q38" s="157">
        <f t="shared" si="6"/>
        <v>0</v>
      </c>
      <c r="R38" s="68"/>
      <c r="S38" s="157">
        <f t="shared" si="6"/>
        <v>0</v>
      </c>
      <c r="T38" s="68"/>
      <c r="U38" s="157">
        <f t="shared" si="6"/>
        <v>0</v>
      </c>
      <c r="V38" s="68"/>
      <c r="W38" s="157">
        <f t="shared" si="6"/>
        <v>0</v>
      </c>
      <c r="X38" s="68"/>
      <c r="Y38" s="157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 t="s">
        <v>383</v>
      </c>
      <c r="I39" s="96"/>
      <c r="J39" s="68" t="s">
        <v>383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383</v>
      </c>
      <c r="E40" s="157" t="e">
        <f t="shared" si="6"/>
        <v>#VALUE!</v>
      </c>
      <c r="F40" s="96" t="s">
        <v>383</v>
      </c>
      <c r="G40" s="157" t="e">
        <f t="shared" si="6"/>
        <v>#VALUE!</v>
      </c>
      <c r="H40" s="68" t="s">
        <v>383</v>
      </c>
      <c r="I40" s="157" t="e">
        <f t="shared" si="6"/>
        <v>#VALUE!</v>
      </c>
      <c r="J40" s="68" t="s">
        <v>383</v>
      </c>
      <c r="K40" s="157" t="e">
        <f t="shared" si="6"/>
        <v>#VALUE!</v>
      </c>
      <c r="L40" s="68" t="s">
        <v>383</v>
      </c>
      <c r="M40" s="157" t="e">
        <f t="shared" si="6"/>
        <v>#VALUE!</v>
      </c>
      <c r="N40" s="68" t="s">
        <v>383</v>
      </c>
      <c r="O40" s="157" t="e">
        <f t="shared" si="6"/>
        <v>#VALUE!</v>
      </c>
      <c r="P40" s="68"/>
      <c r="Q40" s="157">
        <f t="shared" si="6"/>
        <v>0</v>
      </c>
      <c r="R40" s="68"/>
      <c r="S40" s="157">
        <f t="shared" si="6"/>
        <v>0</v>
      </c>
      <c r="T40" s="68"/>
      <c r="U40" s="157">
        <f t="shared" si="6"/>
        <v>0</v>
      </c>
      <c r="V40" s="68"/>
      <c r="W40" s="157">
        <f t="shared" si="6"/>
        <v>0</v>
      </c>
      <c r="X40" s="68"/>
      <c r="Y40" s="157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 t="s">
        <v>383</v>
      </c>
      <c r="I43" s="96"/>
      <c r="J43" s="68" t="s">
        <v>383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383</v>
      </c>
      <c r="E44" s="157" t="e">
        <f t="shared" ref="E44:Y45" si="7">D44/1000</f>
        <v>#VALUE!</v>
      </c>
      <c r="F44" s="96" t="s">
        <v>383</v>
      </c>
      <c r="G44" s="157" t="e">
        <f t="shared" si="7"/>
        <v>#VALUE!</v>
      </c>
      <c r="H44" s="68" t="s">
        <v>383</v>
      </c>
      <c r="I44" s="157" t="e">
        <f t="shared" si="7"/>
        <v>#VALUE!</v>
      </c>
      <c r="J44" s="68" t="s">
        <v>383</v>
      </c>
      <c r="K44" s="157" t="e">
        <f t="shared" si="7"/>
        <v>#VALUE!</v>
      </c>
      <c r="L44" s="68" t="s">
        <v>383</v>
      </c>
      <c r="M44" s="157" t="e">
        <f t="shared" si="7"/>
        <v>#VALUE!</v>
      </c>
      <c r="N44" s="68" t="s">
        <v>383</v>
      </c>
      <c r="O44" s="157" t="e">
        <f t="shared" si="7"/>
        <v>#VALUE!</v>
      </c>
      <c r="P44" s="68"/>
      <c r="Q44" s="157">
        <f t="shared" si="7"/>
        <v>0</v>
      </c>
      <c r="R44" s="68"/>
      <c r="S44" s="157">
        <f t="shared" si="7"/>
        <v>0</v>
      </c>
      <c r="T44" s="68"/>
      <c r="U44" s="157">
        <f t="shared" si="7"/>
        <v>0</v>
      </c>
      <c r="V44" s="68"/>
      <c r="W44" s="157">
        <f t="shared" si="7"/>
        <v>0</v>
      </c>
      <c r="X44" s="68"/>
      <c r="Y44" s="157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383</v>
      </c>
      <c r="E45" s="157" t="e">
        <f t="shared" si="7"/>
        <v>#VALUE!</v>
      </c>
      <c r="F45" s="96" t="s">
        <v>383</v>
      </c>
      <c r="G45" s="157" t="e">
        <f t="shared" si="7"/>
        <v>#VALUE!</v>
      </c>
      <c r="H45" s="68" t="s">
        <v>383</v>
      </c>
      <c r="I45" s="157" t="e">
        <f t="shared" si="7"/>
        <v>#VALUE!</v>
      </c>
      <c r="J45" s="68" t="s">
        <v>383</v>
      </c>
      <c r="K45" s="157" t="e">
        <f t="shared" si="7"/>
        <v>#VALUE!</v>
      </c>
      <c r="L45" s="68" t="s">
        <v>383</v>
      </c>
      <c r="M45" s="157" t="e">
        <f t="shared" si="7"/>
        <v>#VALUE!</v>
      </c>
      <c r="N45" s="68" t="s">
        <v>383</v>
      </c>
      <c r="O45" s="157" t="e">
        <f t="shared" si="7"/>
        <v>#VALUE!</v>
      </c>
      <c r="P45" s="68"/>
      <c r="Q45" s="157">
        <f t="shared" si="7"/>
        <v>0</v>
      </c>
      <c r="R45" s="68"/>
      <c r="S45" s="157">
        <f t="shared" si="7"/>
        <v>0</v>
      </c>
      <c r="T45" s="68"/>
      <c r="U45" s="157">
        <f t="shared" si="7"/>
        <v>0</v>
      </c>
      <c r="V45" s="68"/>
      <c r="W45" s="157">
        <f t="shared" si="7"/>
        <v>0</v>
      </c>
      <c r="X45" s="68"/>
      <c r="Y45" s="157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 t="s">
        <v>383</v>
      </c>
      <c r="E53" s="70"/>
      <c r="F53" s="70" t="s">
        <v>383</v>
      </c>
      <c r="G53" s="70"/>
      <c r="H53" s="68" t="s">
        <v>383</v>
      </c>
      <c r="I53" s="70"/>
      <c r="J53" s="68" t="s">
        <v>383</v>
      </c>
      <c r="K53" s="70"/>
      <c r="L53" s="68" t="s">
        <v>383</v>
      </c>
      <c r="M53" s="70"/>
      <c r="N53" s="68" t="s">
        <v>383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>
        <v>3.0000000000000001E-3</v>
      </c>
      <c r="E59" s="96"/>
      <c r="F59" s="96">
        <v>4.0000000000000001E-3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0.2</v>
      </c>
      <c r="E61" s="70"/>
      <c r="F61" s="70">
        <v>0.2</v>
      </c>
      <c r="G61" s="70"/>
      <c r="H61" s="68">
        <v>0.6</v>
      </c>
      <c r="I61" s="70"/>
      <c r="J61" s="68">
        <v>0.3</v>
      </c>
      <c r="K61" s="70"/>
      <c r="L61" s="68">
        <v>0.6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7.2</v>
      </c>
      <c r="G62" s="70"/>
      <c r="H62" s="68">
        <v>7.5</v>
      </c>
      <c r="I62" s="70"/>
      <c r="J62" s="68">
        <v>7.4</v>
      </c>
      <c r="K62" s="70"/>
      <c r="L62" s="68">
        <v>6.9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1.1000000000000001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29"/>
      <c r="B68" s="229"/>
      <c r="C68" s="149"/>
      <c r="D68" s="149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0" t="s">
        <v>61</v>
      </c>
      <c r="C70" s="83" t="s">
        <v>78</v>
      </c>
      <c r="D70" s="121" t="s">
        <v>383</v>
      </c>
      <c r="E70" s="67" t="e">
        <f t="shared" ref="E70:E75" si="8">D70/1000</f>
        <v>#VALUE!</v>
      </c>
      <c r="F70" s="122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2" t="s">
        <v>383</v>
      </c>
      <c r="K70" s="67" t="e">
        <f t="shared" si="9"/>
        <v>#VALUE!</v>
      </c>
      <c r="L70" s="122" t="s">
        <v>383</v>
      </c>
      <c r="M70" s="67" t="e">
        <f t="shared" si="9"/>
        <v>#VALUE!</v>
      </c>
      <c r="N70" s="122" t="s">
        <v>383</v>
      </c>
      <c r="O70" s="67" t="e">
        <f t="shared" si="9"/>
        <v>#VALUE!</v>
      </c>
      <c r="P70" s="122"/>
      <c r="Q70" s="67">
        <f>P70/1000</f>
        <v>0</v>
      </c>
      <c r="R70" s="122"/>
      <c r="S70" s="67">
        <f t="shared" si="9"/>
        <v>0</v>
      </c>
      <c r="T70" s="122"/>
      <c r="U70" s="67">
        <f t="shared" si="9"/>
        <v>0</v>
      </c>
      <c r="V70" s="122"/>
      <c r="W70" s="67">
        <f t="shared" si="9"/>
        <v>0</v>
      </c>
      <c r="X70" s="122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3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3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3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3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3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4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4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3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3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3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3" t="s">
        <v>54</v>
      </c>
      <c r="C81" s="90" t="s">
        <v>78</v>
      </c>
      <c r="D81" s="69">
        <v>1</v>
      </c>
      <c r="E81" s="69"/>
      <c r="F81" s="70">
        <v>0.6</v>
      </c>
      <c r="G81" s="70"/>
      <c r="H81" s="68">
        <v>0.8</v>
      </c>
      <c r="I81" s="70"/>
      <c r="J81" s="70">
        <v>0.6</v>
      </c>
      <c r="K81" s="70"/>
      <c r="L81" s="70">
        <v>0.6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3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3" t="s">
        <v>65</v>
      </c>
      <c r="C83" s="90" t="s">
        <v>78</v>
      </c>
      <c r="D83" s="95" t="s">
        <v>383</v>
      </c>
      <c r="E83" s="157" t="e">
        <f>D83/1000</f>
        <v>#VALUE!</v>
      </c>
      <c r="F83" s="96" t="s">
        <v>383</v>
      </c>
      <c r="G83" s="157" t="e">
        <f>F83/1000</f>
        <v>#VALUE!</v>
      </c>
      <c r="H83" s="68" t="s">
        <v>383</v>
      </c>
      <c r="I83" s="157" t="e">
        <f>H83/1000</f>
        <v>#VALUE!</v>
      </c>
      <c r="J83" s="96" t="s">
        <v>383</v>
      </c>
      <c r="K83" s="157" t="e">
        <f>J83/1000</f>
        <v>#VALUE!</v>
      </c>
      <c r="L83" s="96" t="s">
        <v>383</v>
      </c>
      <c r="M83" s="157" t="e">
        <f>L83/1000</f>
        <v>#VALUE!</v>
      </c>
      <c r="N83" s="96" t="s">
        <v>383</v>
      </c>
      <c r="O83" s="157" t="e">
        <f>N83/1000</f>
        <v>#VALUE!</v>
      </c>
      <c r="P83" s="96"/>
      <c r="Q83" s="157">
        <f>P83/1000</f>
        <v>0</v>
      </c>
      <c r="R83" s="96"/>
      <c r="S83" s="157">
        <f>R83/1000</f>
        <v>0</v>
      </c>
      <c r="T83" s="96"/>
      <c r="U83" s="157">
        <f>T83/1000</f>
        <v>0</v>
      </c>
      <c r="V83" s="96"/>
      <c r="W83" s="157">
        <f>V83/1000</f>
        <v>0</v>
      </c>
      <c r="X83" s="96"/>
      <c r="Y83" s="157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3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3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3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3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3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3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3" t="s">
        <v>43</v>
      </c>
      <c r="C90" s="125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3" t="s">
        <v>103</v>
      </c>
      <c r="C91" s="103" t="s">
        <v>75</v>
      </c>
      <c r="D91" s="69">
        <v>7.1</v>
      </c>
      <c r="E91" s="69"/>
      <c r="F91" s="70">
        <v>7.2</v>
      </c>
      <c r="G91" s="70"/>
      <c r="H91" s="68">
        <v>7.5</v>
      </c>
      <c r="I91" s="70"/>
      <c r="J91" s="70">
        <v>7.4</v>
      </c>
      <c r="K91" s="70"/>
      <c r="L91" s="70">
        <v>6.9</v>
      </c>
      <c r="M91" s="70"/>
      <c r="N91" s="70">
        <v>7.1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3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6" t="s">
        <v>58</v>
      </c>
      <c r="C93" s="127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3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3" t="s">
        <v>68</v>
      </c>
      <c r="C95" s="90" t="s">
        <v>78</v>
      </c>
      <c r="D95" s="97" t="s">
        <v>383</v>
      </c>
      <c r="E95" s="157" t="e">
        <f>D95/1000</f>
        <v>#VALUE!</v>
      </c>
      <c r="F95" s="98" t="s">
        <v>383</v>
      </c>
      <c r="G95" s="157" t="e">
        <f>F95/1000</f>
        <v>#VALUE!</v>
      </c>
      <c r="H95" s="68" t="s">
        <v>383</v>
      </c>
      <c r="I95" s="157" t="e">
        <f>H95/1000</f>
        <v>#VALUE!</v>
      </c>
      <c r="J95" s="98" t="s">
        <v>383</v>
      </c>
      <c r="K95" s="157" t="e">
        <f>J95/1000</f>
        <v>#VALUE!</v>
      </c>
      <c r="L95" s="98" t="s">
        <v>383</v>
      </c>
      <c r="M95" s="157" t="e">
        <f>L95/1000</f>
        <v>#VALUE!</v>
      </c>
      <c r="N95" s="98" t="s">
        <v>383</v>
      </c>
      <c r="O95" s="157" t="e">
        <f>N95/1000</f>
        <v>#VALUE!</v>
      </c>
      <c r="P95" s="98"/>
      <c r="Q95" s="157">
        <f>P95/1000</f>
        <v>0</v>
      </c>
      <c r="R95" s="128"/>
      <c r="S95" s="157">
        <f>R95/1000</f>
        <v>0</v>
      </c>
      <c r="T95" s="129"/>
      <c r="U95" s="157">
        <f>T95/1000</f>
        <v>0</v>
      </c>
      <c r="V95" s="129"/>
      <c r="W95" s="157">
        <f>V95/1000</f>
        <v>0</v>
      </c>
      <c r="X95" s="129"/>
      <c r="Y95" s="157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59" t="s">
        <v>176</v>
      </c>
      <c r="C96" s="160"/>
      <c r="D96" s="132" t="s">
        <v>383</v>
      </c>
      <c r="E96" s="161" t="e">
        <f>D96/1000</f>
        <v>#VALUE!</v>
      </c>
      <c r="F96" s="133" t="s">
        <v>383</v>
      </c>
      <c r="G96" s="161" t="e">
        <f>F96/1000</f>
        <v>#VALUE!</v>
      </c>
      <c r="H96" s="110" t="s">
        <v>383</v>
      </c>
      <c r="I96" s="161" t="e">
        <f>H96/1000</f>
        <v>#VALUE!</v>
      </c>
      <c r="J96" s="133" t="s">
        <v>383</v>
      </c>
      <c r="K96" s="161" t="e">
        <f>J96/1000</f>
        <v>#VALUE!</v>
      </c>
      <c r="L96" s="133" t="s">
        <v>383</v>
      </c>
      <c r="M96" s="161" t="e">
        <f>L96/1000</f>
        <v>#VALUE!</v>
      </c>
      <c r="N96" s="133" t="s">
        <v>383</v>
      </c>
      <c r="O96" s="161" t="e">
        <f>N96/1000</f>
        <v>#VALUE!</v>
      </c>
      <c r="P96" s="133"/>
      <c r="Q96" s="133"/>
      <c r="R96" s="158"/>
      <c r="S96" s="68"/>
      <c r="T96" s="133"/>
      <c r="U96" s="68"/>
      <c r="V96" s="133"/>
      <c r="W96" s="68"/>
      <c r="X96" s="133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5" t="s">
        <v>335</v>
      </c>
      <c r="C98" s="136" t="s">
        <v>60</v>
      </c>
      <c r="D98" s="137" t="s">
        <v>383</v>
      </c>
      <c r="E98" s="137"/>
      <c r="F98" s="138" t="s">
        <v>383</v>
      </c>
      <c r="G98" s="138"/>
      <c r="H98" s="84" t="s">
        <v>383</v>
      </c>
      <c r="I98" s="138"/>
      <c r="J98" s="138" t="s">
        <v>383</v>
      </c>
      <c r="K98" s="138"/>
      <c r="L98" s="138" t="s">
        <v>383</v>
      </c>
      <c r="M98" s="138"/>
      <c r="N98" s="138" t="s">
        <v>383</v>
      </c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39" t="s">
        <v>336</v>
      </c>
      <c r="C99" s="140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1" t="s">
        <v>59</v>
      </c>
      <c r="C100" s="140" t="s">
        <v>60</v>
      </c>
      <c r="D100" s="69">
        <v>7.9</v>
      </c>
      <c r="E100" s="69"/>
      <c r="F100" s="70">
        <v>8.1999999999999993</v>
      </c>
      <c r="G100" s="70"/>
      <c r="H100" s="68">
        <v>8.8000000000000007</v>
      </c>
      <c r="I100" s="70"/>
      <c r="J100" s="70">
        <v>9.1</v>
      </c>
      <c r="K100" s="70"/>
      <c r="L100" s="70">
        <v>4.7</v>
      </c>
      <c r="M100" s="70"/>
      <c r="N100" s="70">
        <v>4.5999999999999996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39" t="s">
        <v>219</v>
      </c>
      <c r="C101" s="140"/>
      <c r="D101" s="69" t="s">
        <v>383</v>
      </c>
      <c r="E101" s="69"/>
      <c r="F101" s="70" t="s">
        <v>383</v>
      </c>
      <c r="G101" s="70"/>
      <c r="H101" s="68" t="s">
        <v>383</v>
      </c>
      <c r="I101" s="70"/>
      <c r="J101" s="70" t="s">
        <v>383</v>
      </c>
      <c r="K101" s="70"/>
      <c r="L101" s="70" t="s">
        <v>383</v>
      </c>
      <c r="M101" s="70"/>
      <c r="N101" s="70" t="s">
        <v>383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2" t="s">
        <v>99</v>
      </c>
      <c r="C102" s="125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3" t="s">
        <v>69</v>
      </c>
      <c r="C103" s="125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4" t="s">
        <v>70</v>
      </c>
      <c r="C104" s="125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5" t="s">
        <v>71</v>
      </c>
      <c r="C105" s="146" t="s">
        <v>60</v>
      </c>
      <c r="D105" s="147" t="s">
        <v>383</v>
      </c>
      <c r="E105" s="147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29"/>
      <c r="B132" s="229"/>
      <c r="C132" s="201"/>
      <c r="D132" s="201"/>
      <c r="E132" s="112"/>
      <c r="F132" s="148"/>
      <c r="G132" s="148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 x14ac:dyDescent="0.4">
      <c r="B1" s="166">
        <v>45658</v>
      </c>
      <c r="C1" t="s">
        <v>375</v>
      </c>
    </row>
    <row r="2" spans="1:8" x14ac:dyDescent="0.4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 x14ac:dyDescent="0.4">
      <c r="A3" t="s">
        <v>80</v>
      </c>
      <c r="B3" s="167">
        <v>45658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 x14ac:dyDescent="0.4">
      <c r="B4">
        <v>45659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 x14ac:dyDescent="0.4">
      <c r="B5">
        <v>45660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 x14ac:dyDescent="0.4">
      <c r="B6">
        <v>45661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 x14ac:dyDescent="0.4">
      <c r="B7">
        <v>45662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 x14ac:dyDescent="0.4">
      <c r="B8">
        <v>45663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 x14ac:dyDescent="0.4">
      <c r="B9">
        <v>45664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 x14ac:dyDescent="0.4">
      <c r="B10">
        <v>45665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 x14ac:dyDescent="0.4">
      <c r="B11">
        <v>45666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 x14ac:dyDescent="0.4">
      <c r="B12">
        <v>45667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 x14ac:dyDescent="0.4">
      <c r="B13">
        <v>45668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 x14ac:dyDescent="0.4">
      <c r="B14">
        <v>45669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 x14ac:dyDescent="0.4">
      <c r="B15">
        <v>45670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 x14ac:dyDescent="0.4">
      <c r="B16">
        <v>45671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 x14ac:dyDescent="0.4">
      <c r="B17">
        <v>45672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 x14ac:dyDescent="0.4">
      <c r="B18">
        <v>45673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 x14ac:dyDescent="0.4">
      <c r="B19">
        <v>45674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 x14ac:dyDescent="0.4">
      <c r="B20">
        <v>45675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 x14ac:dyDescent="0.4">
      <c r="B21">
        <v>45676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 x14ac:dyDescent="0.4">
      <c r="B22">
        <v>45677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 x14ac:dyDescent="0.4">
      <c r="B23">
        <v>45678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 x14ac:dyDescent="0.4">
      <c r="B24">
        <v>45679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 x14ac:dyDescent="0.4">
      <c r="B25">
        <v>45680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 x14ac:dyDescent="0.4">
      <c r="B26">
        <v>45681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 x14ac:dyDescent="0.4">
      <c r="B27">
        <v>45682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 x14ac:dyDescent="0.4">
      <c r="B28">
        <v>45683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 x14ac:dyDescent="0.4">
      <c r="B29">
        <v>45684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 x14ac:dyDescent="0.4">
      <c r="B30">
        <v>45685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 x14ac:dyDescent="0.4">
      <c r="B31">
        <v>45686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 x14ac:dyDescent="0.4">
      <c r="B32">
        <v>45687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 x14ac:dyDescent="0.4">
      <c r="B33">
        <v>45688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5" t="s">
        <v>366</v>
      </c>
      <c r="CA3" s="156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5" t="s">
        <v>367</v>
      </c>
      <c r="CA3" s="156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5" t="s">
        <v>367</v>
      </c>
      <c r="CA3" s="156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5" t="s">
        <v>367</v>
      </c>
      <c r="CA3" s="156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5" t="s">
        <v>366</v>
      </c>
      <c r="CA3" s="156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5" t="s">
        <v>367</v>
      </c>
      <c r="CA3" s="156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30" t="s">
        <v>180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33" t="s">
        <v>373</v>
      </c>
      <c r="AI3" s="163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34"/>
      <c r="AI4" s="163"/>
    </row>
    <row r="5" spans="1:35" ht="19.5" thickBot="1" x14ac:dyDescent="0.45">
      <c r="A5" t="s">
        <v>184</v>
      </c>
      <c r="B5">
        <v>20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 x14ac:dyDescent="0.45">
      <c r="A6" t="s">
        <v>185</v>
      </c>
      <c r="AH6" s="164">
        <f>INDEX(C41:AG41,MATCH(MAX(C41:AG41)+1,C41:AG41,1))</f>
        <v>1</v>
      </c>
      <c r="AI6" s="164">
        <f>AH6*1</f>
        <v>1</v>
      </c>
    </row>
    <row r="7" spans="1:35" x14ac:dyDescent="0.4">
      <c r="A7" t="s">
        <v>186</v>
      </c>
      <c r="AH7" t="s">
        <v>374</v>
      </c>
    </row>
    <row r="8" spans="1:35" x14ac:dyDescent="0.4">
      <c r="A8" t="s">
        <v>187</v>
      </c>
      <c r="AH8" s="29" t="s">
        <v>383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384</v>
      </c>
      <c r="D31" t="s">
        <v>385</v>
      </c>
      <c r="E31" t="s">
        <v>384</v>
      </c>
      <c r="F31" t="s">
        <v>386</v>
      </c>
      <c r="G31" t="s">
        <v>384</v>
      </c>
      <c r="H31" t="s">
        <v>387</v>
      </c>
      <c r="I31" t="s">
        <v>384</v>
      </c>
      <c r="J31" t="s">
        <v>386</v>
      </c>
      <c r="K31" t="s">
        <v>386</v>
      </c>
      <c r="L31" t="s">
        <v>386</v>
      </c>
      <c r="M31" t="s">
        <v>384</v>
      </c>
      <c r="N31" t="s">
        <v>388</v>
      </c>
      <c r="O31" t="s">
        <v>385</v>
      </c>
      <c r="P31" t="s">
        <v>389</v>
      </c>
      <c r="Q31" t="s">
        <v>384</v>
      </c>
      <c r="R31" t="s">
        <v>384</v>
      </c>
      <c r="S31" t="s">
        <v>385</v>
      </c>
      <c r="T31" t="s">
        <v>385</v>
      </c>
      <c r="U31" t="s">
        <v>384</v>
      </c>
      <c r="V31" t="s">
        <v>390</v>
      </c>
      <c r="W31" t="s">
        <v>385</v>
      </c>
      <c r="X31" t="s">
        <v>385</v>
      </c>
      <c r="Y31" t="s">
        <v>385</v>
      </c>
      <c r="Z31" t="s">
        <v>385</v>
      </c>
      <c r="AA31" t="s">
        <v>385</v>
      </c>
      <c r="AB31" t="s">
        <v>385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曇/雨</v>
      </c>
      <c r="I37" s="2" t="str">
        <f t="shared" si="0"/>
        <v>晴|曇</v>
      </c>
      <c r="J37" s="2" t="str">
        <f t="shared" si="0"/>
        <v>曇|晴</v>
      </c>
      <c r="K37" s="2" t="str">
        <f t="shared" si="0"/>
        <v>曇|晴</v>
      </c>
      <c r="L37" s="2" t="str">
        <f t="shared" si="0"/>
        <v>曇|晴</v>
      </c>
      <c r="M37" s="2" t="str">
        <f t="shared" si="0"/>
        <v>晴|曇</v>
      </c>
      <c r="N37" s="2" t="str">
        <f t="shared" si="0"/>
        <v>曇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晴|曇</v>
      </c>
      <c r="V37" s="2" t="str">
        <f t="shared" si="0"/>
        <v>雨/晴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62"/>
      <c r="C41" s="2">
        <f>IF(C37="","",VLOOKUP(C37,変換!$B$31:$C$58,2,FALSE))</f>
        <v>17</v>
      </c>
      <c r="D41" s="2">
        <f>IF(D37="","",VLOOKUP(D37,変換!$B$31:$C$58,2,FALSE))</f>
        <v>1</v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9</v>
      </c>
      <c r="I41" s="2">
        <f>IF(I37="","",VLOOKUP(I37,変換!$B$31:$C$58,2,FALSE))</f>
        <v>17</v>
      </c>
      <c r="J41" s="2">
        <f>IF(J37="","",VLOOKUP(J37,変換!$B$31:$C$58,2,FALSE))</f>
        <v>20</v>
      </c>
      <c r="K41" s="2">
        <f>IF(K37="","",VLOOKUP(K37,変換!$B$31:$C$58,2,FALSE))</f>
        <v>20</v>
      </c>
      <c r="L41" s="2">
        <f>IF(L37="","",VLOOKUP(L37,変換!$B$31:$C$58,2,FALSE))</f>
        <v>20</v>
      </c>
      <c r="M41" s="2">
        <f>IF(M37="","",VLOOKUP(M37,変換!$B$31:$C$58,2,FALSE))</f>
        <v>17</v>
      </c>
      <c r="N41" s="2">
        <f>IF(N37="","",VLOOKUP(N37,変換!$B$31:$C$58,2,FALSE))</f>
        <v>2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17</v>
      </c>
      <c r="V41" s="2">
        <f>IF(V37="","",VLOOKUP(V37,変換!$B$31:$C$58,2,FALSE))</f>
        <v>11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35" t="s">
        <v>371</v>
      </c>
      <c r="B30" s="235"/>
      <c r="C30" s="235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2025-03-05T00:37:01Z</cp:lastPrinted>
  <dcterms:created xsi:type="dcterms:W3CDTF">2020-11-06T01:25:08Z</dcterms:created>
  <dcterms:modified xsi:type="dcterms:W3CDTF">2025-03-17T05:39:17Z</dcterms:modified>
</cp:coreProperties>
</file>