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2月月報\"/>
    </mc:Choice>
  </mc:AlternateContent>
  <xr:revisionPtr revIDLastSave="0" documentId="8_{DDD1B3A1-EE8E-4673-97EF-BFF63A08C00F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M12" i="5" l="1"/>
  <c r="O11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<sst xmlns="http://schemas.openxmlformats.org/spreadsheetml/2006/main" count="3628" uniqueCount="409">
  <si>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</si>
  <si>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</si>
  <si>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</si>
  <si>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</si>
  <si>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</si>
  <si>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</si>
  <si>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</si>
  <si>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</si>
  <si>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</si>
  <si>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</si>
  <si>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</si>
  <si>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</si>
  <si>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</si>
  <si>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</si>
  <si>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</si>
  <si>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</si>
  <si>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</si>
  <si>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</si>
  <si>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</si>
  <si>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</si>
  <si>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</si>
  <si>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</si>
  <si>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</si>
  <si>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</si>
  <si>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</si>
  <si>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</si>
  <si>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</si>
  <si>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</si>
  <si>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</si>
  <si>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</si>
  <si>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</si>
  <si>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</si>
  <si>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</si>
  <si>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</si>
  <si>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</si>
  <si>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</si>
  <si>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</si>
  <si>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</si>
  <si>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</si>
  <si>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</si>
  <si>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</si>
  <si>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</si>
  <si>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</si>
  <si>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</si>
  <si>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</si>
  <si>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</si>
  <si>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</si>
  <si>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</si>
  <si>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</si>
  <si>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</si>
  <si>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</si>
  <si>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</si>
  <si>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</si>
  <si>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</si>
  <si>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</si>
  <si>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</si>
  <si>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</si>
  <si>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</si>
  <si>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</si>
  <si>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</si>
  <si>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</si>
  <si>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</si>
  <si>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</si>
  <si>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</si>
  <si>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</si>
  <si>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</si>
  <si>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</si>
  <si>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</si>
  <si>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</si>
  <si>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</si>
  <si>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</si>
  <si>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</si>
  <si>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</si>
  <si>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</si>
  <si>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</si>
  <si>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</si>
  <si>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</si>
  <si>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</si>
  <si>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</si>
  <si>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</si>
  <si>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</si>
  <si>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</si>
  <si>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</si>
  <si>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</si>
  <si>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</si>
  <si>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</si>
  <si>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</si>
  <si>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</si>
  <si>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</si>
  <si>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</si>
  <si>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</si>
  <si>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</si>
  <si>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</si>
  <si>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</si>
  <si>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</si>
  <si>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</si>
  <si>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</si>
  <si>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</si>
  <si>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</si>
  <si>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</si>
  <si>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</si>
  <si>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</si>
  <si>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</si>
  <si>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</si>
  <si>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</si>
  <si>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</si>
  <si>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</si>
  <si>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</si>
  <si>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</si>
  <si>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</si>
  <si>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</si>
  <si>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</si>
  <si>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</si>
  <si>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</si>
  <si>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</si>
  <si>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</si>
  <si>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</si>
  <si>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</si>
  <si>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</si>
  <si>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</si>
  <si>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</si>
  <si>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</si>
  <si>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</si>
  <si>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</si>
  <si>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</si>
  <si>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</si>
  <si>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</si>
  <si>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</si>
  <si>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</si>
  <si>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</si>
  <si>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</si>
  <si>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</si>
  <si>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</si>
  <si>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</si>
  <si>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</si>
  <si>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</si>
  <si>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</si>
  <si>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</si>
  <si>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</si>
  <si>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</si>
  <si>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</si>
  <si>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</si>
  <si>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</si>
  <si>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</si>
  <si>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</si>
  <si>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</si>
  <si>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</si>
  <si>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</si>
  <si>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</si>
  <si>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</si>
  <si>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</si>
  <si>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</si>
  <si>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</si>
  <si>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</si>
  <si>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</si>
  <si>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</si>
  <si>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</si>
  <si>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</si>
  <si>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</si>
  <si>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</si>
  <si>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</si>
  <si>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</si>
  <si>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</si>
  <si>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</si>
  <si>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</si>
  <si>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</si>
  <si>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</si>
  <si>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</si>
  <si>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</si>
  <si>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</si>
  <si>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</si>
  <si>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</si>
  <si>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</si>
  <si>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</si>
  <si>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</si>
  <si>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</si>
  <si>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</si>
  <si>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</si>
  <si>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</si>
  <si>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</si>
  <si>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</si>
  <si>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</si>
  <si>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</si>
  <si>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</si>
  <si>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</si>
  <si>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</si>
  <si>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</si>
  <si>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</si>
  <si>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</si>
  <si>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</si>
  <si>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</si>
  <si>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</si>
  <si>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</si>
  <si>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</si>
  <si>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</si>
  <si>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</si>
  <si>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</si>
  <si>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</si>
  <si>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</si>
  <si>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</si>
  <si>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</si>
  <si>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</si>
  <si>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</si>
  <si>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</si>
  <si>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</si>
  <si>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</si>
  <si>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</si>
  <si>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</si>
  <si>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</si>
  <si>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</si>
  <si>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</si>
  <si>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</si>
  <si>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</si>
  <si>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</si>
  <si>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</si>
  <si>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</si>
  <si>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</si>
  <si>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</si>
  <si>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</si>
  <si>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</si>
  <si>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</si>
  <si>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</si>
  <si>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</si>
  <si>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</si>
  <si>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</si>
  <si>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</si>
  <si>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</si>
  <si>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</si>
  <si>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</si>
  <si>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</si>
  <si>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</si>
  <si>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</si>
  <si>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</si>
  <si>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</si>
  <si>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</si>
  <si>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</si>
  <si>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</si>
  <si>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</si>
  <si>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</si>
  <si>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</si>
  <si>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</si>
  <si>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</si>
  <si>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</si>
  <si>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</si>
  <si>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</si>
  <si>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</si>
  <si>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</si>
  <si>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</si>
  <si>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</si>
  <si>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</si>
  <si>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</si>
  <si>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</si>
  <si>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</si>
  <si>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</si>
  <si>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</si>
  <si>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</si>
  <si>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</si>
  <si>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</si>
  <si>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</si>
  <si>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</si>
  <si>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</si>
  <si>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</si>
  <si>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</si>
  <si>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</si>
  <si>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</si>
  <si>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</si>
  <si>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</si>
  <si>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</si>
  <si>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</si>
  <si>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</si>
  <si>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</si>
  <si>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</si>
  <si>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</si>
  <si>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</si>
  <si>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</si>
  <si>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</si>
  <si>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</si>
  <si>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</si>
  <si>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</si>
  <si>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</si>
  <si>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</si>
  <si>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</si>
  <si>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</si>
  <si>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</si>
  <si>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</si>
  <si>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</si>
  <si>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</si>
  <si>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</si>
  <si>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</si>
  <si>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</si>
  <si>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</si>
  <si>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</si>
  <si>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</si>
  <si>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</si>
  <si>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</si>
  <si>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</si>
  <si>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</si>
  <si>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</si>
  <si>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</si>
  <si>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</si>
  <si>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</si>
  <si>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</si>
  <si>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</si>
  <si>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</si>
  <si>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</si>
  <si>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</si>
  <si>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</si>
  <si>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</si>
  <si>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</si>
  <si>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</si>
  <si>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</si>
  <si>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</si>
  <si>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</si>
  <si>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</si>
  <si>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</si>
  <si>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</si>
  <si>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</si>
  <si>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</si>
  <si>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</si>
  <si>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</si>
  <si>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</si>
  <si>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</si>
  <si>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</si>
  <si>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</si>
  <si>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</si>
  <si>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</si>
  <si>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</si>
  <si>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</si>
  <si>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</si>
  <si>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</si>
  <si>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</si>
  <si>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</si>
  <si>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</si>
  <si>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</si>
  <si>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</si>
  <si>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</si>
  <si>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</si>
  <si>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</si>
  <si>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</si>
  <si>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</si>
  <si>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</si>
  <si>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</si>
  <si>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</si>
  <si>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</si>
  <si>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</si>
  <si>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</si>
  <si>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</si>
  <si>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</si>
  <si>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</si>
  <si>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</si>
  <si>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</si>
  <si>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</si>
  <si>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</si>
  <si>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</si>
  <si>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</si>
  <si>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</si>
  <si>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</si>
  <si>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</si>
  <si>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</si>
  <si>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</si>
  <si>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</si>
  <si>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</si>
  <si>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</si>
  <si>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</si>
  <si>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</si>
  <si>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</si>
  <si>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</si>
  <si>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</si>
  <si>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</si>
  <si>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</si>
  <si>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</si>
  <si>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</si>
  <si>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</si>
  <si>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</si>
  <si>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</si>
  <si>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</si>
  <si>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</si>
  <si>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</si>
  <si>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</si>
  <si>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</si>
  <si>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</si>
  <si>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</si>
  <si>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</si>
  <si>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</si>
  <si>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曇|晴</t>
  </si>
  <si>
    <t>晴</t>
  </si>
  <si>
    <t>曇</t>
  </si>
  <si>
    <t>晴|曇</t>
  </si>
  <si>
    <t>晴/雨</t>
  </si>
  <si>
    <t>雨/晴</t>
  </si>
  <si>
    <t>曇|雨</t>
  </si>
  <si>
    <t>雨/曇</t>
  </si>
  <si>
    <t>晴/曇</t>
  </si>
  <si>
    <t>晴/雪</t>
  </si>
  <si>
    <t>2023/12/05</t>
  </si>
  <si>
    <t>09:55</t>
  </si>
  <si>
    <t>09:41</t>
  </si>
  <si>
    <t>10:19</t>
  </si>
  <si>
    <t>09:23</t>
  </si>
  <si>
    <t>10:58</t>
  </si>
  <si>
    <t>10:38</t>
  </si>
  <si>
    <t>0.004未満</t>
  </si>
  <si>
    <t>0.0002未満</t>
  </si>
  <si>
    <t>0.001未満</t>
  </si>
  <si>
    <t>0.05未満</t>
  </si>
  <si>
    <t>異常なし</t>
  </si>
  <si>
    <t>0.5未満</t>
  </si>
  <si>
    <t>0.1未満</t>
  </si>
  <si>
    <t>0.008未満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</si>
</sst>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8">
        <v>45170</v>
      </c>
      <c r="B2" s="208"/>
      <c r="C2" s="209">
        <v>45261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10" t="s">
        <v>349</v>
      </c>
      <c r="E4" s="226" t="s">
        <v>352</v>
      </c>
      <c r="F4" s="224" t="s">
        <v>354</v>
      </c>
      <c r="G4" s="212" t="s">
        <v>358</v>
      </c>
      <c r="H4" s="222" t="s">
        <v>361</v>
      </c>
      <c r="I4" s="212" t="s">
        <v>364</v>
      </c>
      <c r="J4" s="222"/>
      <c r="K4" s="212"/>
      <c r="L4" s="222"/>
      <c r="M4" s="212"/>
      <c r="N4" s="238"/>
      <c r="O4" s="240"/>
      <c r="P4" s="206"/>
      <c r="Q4" s="2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11"/>
      <c r="E5" s="227"/>
      <c r="F5" s="225"/>
      <c r="G5" s="213"/>
      <c r="H5" s="223"/>
      <c r="I5" s="213"/>
      <c r="J5" s="223"/>
      <c r="K5" s="213"/>
      <c r="L5" s="223"/>
      <c r="M5" s="213"/>
      <c r="N5" s="239"/>
      <c r="O5" s="241"/>
      <c r="P5" s="207"/>
      <c r="Q5" s="2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18" t="s">
        <v>350</v>
      </c>
      <c r="E6" s="220" t="s">
        <v>382</v>
      </c>
      <c r="F6" s="216" t="s">
        <v>355</v>
      </c>
      <c r="G6" s="214" t="s">
        <v>359</v>
      </c>
      <c r="H6" s="216" t="s">
        <v>362</v>
      </c>
      <c r="I6" s="214" t="s">
        <v>365</v>
      </c>
      <c r="J6" s="216"/>
      <c r="K6" s="214"/>
      <c r="L6" s="230"/>
      <c r="M6" s="228"/>
      <c r="N6" s="242"/>
      <c r="O6" s="244"/>
      <c r="P6" s="234"/>
      <c r="Q6" s="23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9"/>
      <c r="E7" s="221"/>
      <c r="F7" s="217"/>
      <c r="G7" s="215"/>
      <c r="H7" s="217"/>
      <c r="I7" s="215"/>
      <c r="J7" s="217"/>
      <c r="K7" s="215"/>
      <c r="L7" s="231"/>
      <c r="M7" s="229"/>
      <c r="N7" s="243"/>
      <c r="O7" s="245"/>
      <c r="P7" s="235"/>
      <c r="Q7" s="23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394</v>
      </c>
      <c r="E9" s="152" t="s">
        <v>394</v>
      </c>
      <c r="F9" s="152" t="s">
        <v>394</v>
      </c>
      <c r="G9" s="152" t="s">
        <v>394</v>
      </c>
      <c r="H9" s="152" t="s">
        <v>394</v>
      </c>
      <c r="I9" s="152" t="s">
        <v>394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395</v>
      </c>
      <c r="E10" s="68" t="s">
        <v>396</v>
      </c>
      <c r="F10" s="68" t="s">
        <v>397</v>
      </c>
      <c r="G10" s="68" t="s">
        <v>398</v>
      </c>
      <c r="H10" s="68" t="s">
        <v>399</v>
      </c>
      <c r="I10" s="68" t="s">
        <v>400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385</v>
      </c>
      <c r="E11" s="68" t="s">
        <v>385</v>
      </c>
      <c r="F11" s="68" t="s">
        <v>385</v>
      </c>
      <c r="G11" s="68" t="s">
        <v>385</v>
      </c>
      <c r="H11" s="68" t="s">
        <v>385</v>
      </c>
      <c r="I11" s="68" t="s">
        <v>385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386</v>
      </c>
      <c r="E12" s="68" t="s">
        <v>386</v>
      </c>
      <c r="F12" s="68" t="s">
        <v>386</v>
      </c>
      <c r="G12" s="68" t="s">
        <v>386</v>
      </c>
      <c r="H12" s="68" t="s">
        <v>386</v>
      </c>
      <c r="I12" s="68" t="s">
        <v>386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8.1</v>
      </c>
      <c r="E13" s="70">
        <v>7</v>
      </c>
      <c r="F13" s="70">
        <v>6.8</v>
      </c>
      <c r="G13" s="70">
        <v>5</v>
      </c>
      <c r="H13" s="70">
        <v>7.1</v>
      </c>
      <c r="I13" s="70">
        <v>6.9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15.4</v>
      </c>
      <c r="E14" s="77">
        <v>12.2</v>
      </c>
      <c r="F14" s="77">
        <v>8.1</v>
      </c>
      <c r="G14" s="77">
        <v>15.1</v>
      </c>
      <c r="H14" s="77">
        <v>7.1</v>
      </c>
      <c r="I14" s="77">
        <v>8.1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0.33</v>
      </c>
      <c r="E26" s="98">
        <v>0.35</v>
      </c>
      <c r="F26" s="98">
        <v>0.41</v>
      </c>
      <c r="G26" s="98">
        <v>0.4</v>
      </c>
      <c r="H26" s="98">
        <v>0.16</v>
      </c>
      <c r="I26" s="98">
        <v>0.16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>
        <v>0.09</v>
      </c>
      <c r="E27" s="98">
        <v>0.09</v>
      </c>
      <c r="F27" s="98">
        <v>0.13</v>
      </c>
      <c r="G27" s="98">
        <v>0.12</v>
      </c>
      <c r="H27" s="98">
        <v>7.0000000000000007E-2</v>
      </c>
      <c r="I27" s="98">
        <v>7.0000000000000007E-2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402</v>
      </c>
      <c r="E29" s="92" t="s">
        <v>402</v>
      </c>
      <c r="F29" s="92" t="s">
        <v>402</v>
      </c>
      <c r="G29" s="92" t="s">
        <v>402</v>
      </c>
      <c r="H29" s="92" t="s">
        <v>402</v>
      </c>
      <c r="I29" s="92" t="s">
        <v>402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401</v>
      </c>
      <c r="E31" s="96" t="s">
        <v>401</v>
      </c>
      <c r="F31" s="96" t="s">
        <v>401</v>
      </c>
      <c r="G31" s="96" t="s">
        <v>401</v>
      </c>
      <c r="H31" s="96" t="s">
        <v>401</v>
      </c>
      <c r="I31" s="96" t="s">
        <v>401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7.0000000000000007E-2</v>
      </c>
      <c r="E36" s="98">
        <v>0.08</v>
      </c>
      <c r="F36" s="98">
        <v>0.05</v>
      </c>
      <c r="G36" s="98">
        <v>0.06</v>
      </c>
      <c r="H36" s="98" t="s">
        <v>404</v>
      </c>
      <c r="I36" s="98">
        <v>0.06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383</v>
      </c>
      <c r="G37" s="96" t="s">
        <v>383</v>
      </c>
      <c r="H37" s="96" t="s">
        <v>383</v>
      </c>
      <c r="I37" s="96" t="s">
        <v>383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403</v>
      </c>
      <c r="E38" s="96">
        <v>1E-3</v>
      </c>
      <c r="F38" s="96">
        <v>3.0000000000000001E-3</v>
      </c>
      <c r="G38" s="96">
        <v>5.0000000000000001E-3</v>
      </c>
      <c r="H38" s="96">
        <v>2E-3</v>
      </c>
      <c r="I38" s="96">
        <v>8.0000000000000002E-3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 t="s">
        <v>383</v>
      </c>
      <c r="G39" s="96" t="s">
        <v>383</v>
      </c>
      <c r="H39" s="96" t="s">
        <v>383</v>
      </c>
      <c r="I39" s="96" t="s">
        <v>383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403</v>
      </c>
      <c r="E40" s="96">
        <v>1E-3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403</v>
      </c>
      <c r="E42" s="96">
        <v>4.0000000000000001E-3</v>
      </c>
      <c r="F42" s="96">
        <v>3.0000000000000001E-3</v>
      </c>
      <c r="G42" s="96">
        <v>6.0000000000000001E-3</v>
      </c>
      <c r="H42" s="96">
        <v>2E-3</v>
      </c>
      <c r="I42" s="96">
        <v>0.01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 t="s">
        <v>383</v>
      </c>
      <c r="G43" s="96" t="s">
        <v>383</v>
      </c>
      <c r="H43" s="96" t="s">
        <v>383</v>
      </c>
      <c r="I43" s="96" t="s">
        <v>383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403</v>
      </c>
      <c r="E44" s="96">
        <v>2E-3</v>
      </c>
      <c r="F44" s="96" t="s">
        <v>403</v>
      </c>
      <c r="G44" s="96">
        <v>1E-3</v>
      </c>
      <c r="H44" s="96" t="s">
        <v>403</v>
      </c>
      <c r="I44" s="96">
        <v>2E-3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3.4</v>
      </c>
      <c r="E53" s="70">
        <v>3.5</v>
      </c>
      <c r="F53" s="70">
        <v>4.8</v>
      </c>
      <c r="G53" s="70">
        <v>4.9000000000000004</v>
      </c>
      <c r="H53" s="70">
        <v>1.8</v>
      </c>
      <c r="I53" s="70">
        <v>2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0.2</v>
      </c>
      <c r="E61" s="70">
        <v>0.3</v>
      </c>
      <c r="F61" s="70">
        <v>0.4</v>
      </c>
      <c r="G61" s="70">
        <v>0.3</v>
      </c>
      <c r="H61" s="70">
        <v>0.3</v>
      </c>
      <c r="I61" s="70">
        <v>0.4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</v>
      </c>
      <c r="E62" s="70">
        <v>7.1</v>
      </c>
      <c r="F62" s="70">
        <v>7.2</v>
      </c>
      <c r="G62" s="70">
        <v>7.6</v>
      </c>
      <c r="H62" s="70">
        <v>7.3</v>
      </c>
      <c r="I62" s="70">
        <v>7.2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405</v>
      </c>
      <c r="E63" s="68" t="s">
        <v>405</v>
      </c>
      <c r="F63" s="68" t="s">
        <v>405</v>
      </c>
      <c r="G63" s="68" t="s">
        <v>405</v>
      </c>
      <c r="H63" s="68" t="s">
        <v>405</v>
      </c>
      <c r="I63" s="68" t="s">
        <v>405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405</v>
      </c>
      <c r="E64" s="68" t="s">
        <v>405</v>
      </c>
      <c r="F64" s="68" t="s">
        <v>405</v>
      </c>
      <c r="G64" s="68" t="s">
        <v>405</v>
      </c>
      <c r="H64" s="68" t="s">
        <v>405</v>
      </c>
      <c r="I64" s="68" t="s">
        <v>405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406</v>
      </c>
      <c r="E65" s="70" t="s">
        <v>406</v>
      </c>
      <c r="F65" s="70" t="s">
        <v>406</v>
      </c>
      <c r="G65" s="70" t="s">
        <v>406</v>
      </c>
      <c r="H65" s="70">
        <v>0.6</v>
      </c>
      <c r="I65" s="70" t="s">
        <v>406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407</v>
      </c>
      <c r="E66" s="109" t="s">
        <v>407</v>
      </c>
      <c r="F66" s="109" t="s">
        <v>407</v>
      </c>
      <c r="G66" s="109" t="s">
        <v>407</v>
      </c>
      <c r="H66" s="109" t="s">
        <v>407</v>
      </c>
      <c r="I66" s="109" t="s">
        <v>407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5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4">
        <v>45170</v>
      </c>
      <c r="B68" s="204"/>
      <c r="C68" s="205">
        <v>45261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402</v>
      </c>
      <c r="E73" s="92" t="s">
        <v>402</v>
      </c>
      <c r="F73" s="92" t="s">
        <v>402</v>
      </c>
      <c r="G73" s="92" t="s">
        <v>402</v>
      </c>
      <c r="H73" s="92" t="s">
        <v>402</v>
      </c>
      <c r="I73" s="92" t="s">
        <v>402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408</v>
      </c>
      <c r="E75" s="96" t="s">
        <v>408</v>
      </c>
      <c r="F75" s="96" t="s">
        <v>408</v>
      </c>
      <c r="G75" s="96" t="s">
        <v>408</v>
      </c>
      <c r="H75" s="96" t="s">
        <v>408</v>
      </c>
      <c r="I75" s="96" t="s">
        <v>408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0.8</v>
      </c>
      <c r="F81" s="70">
        <v>1</v>
      </c>
      <c r="G81" s="70">
        <v>1</v>
      </c>
      <c r="H81" s="70">
        <v>0.8</v>
      </c>
      <c r="I81" s="70">
        <v>0.6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>
        <v>0.5</v>
      </c>
      <c r="E87" s="70">
        <v>0.5</v>
      </c>
      <c r="F87" s="70">
        <v>0.6</v>
      </c>
      <c r="G87" s="70">
        <v>0.6</v>
      </c>
      <c r="H87" s="70">
        <v>0.7</v>
      </c>
      <c r="I87" s="70">
        <v>1.2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407</v>
      </c>
      <c r="E90" s="70" t="s">
        <v>407</v>
      </c>
      <c r="F90" s="70" t="s">
        <v>407</v>
      </c>
      <c r="G90" s="70" t="s">
        <v>407</v>
      </c>
      <c r="H90" s="70" t="s">
        <v>407</v>
      </c>
      <c r="I90" s="70" t="s">
        <v>407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</v>
      </c>
      <c r="E91" s="70">
        <v>7.1</v>
      </c>
      <c r="F91" s="70">
        <v>7.2</v>
      </c>
      <c r="G91" s="70">
        <v>7.6</v>
      </c>
      <c r="H91" s="70">
        <v>7.3</v>
      </c>
      <c r="I91" s="70">
        <v>7.2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370</v>
      </c>
      <c r="D100" s="70">
        <v>8.4</v>
      </c>
      <c r="E100" s="70">
        <v>8.3000000000000007</v>
      </c>
      <c r="F100" s="70">
        <v>8.9</v>
      </c>
      <c r="G100" s="70">
        <v>9</v>
      </c>
      <c r="H100" s="70">
        <v>4.4000000000000004</v>
      </c>
      <c r="I100" s="70">
        <v>4.4000000000000004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368</v>
      </c>
      <c r="D101" s="98">
        <v>0.33</v>
      </c>
      <c r="E101" s="98">
        <v>0.35</v>
      </c>
      <c r="F101" s="98">
        <v>0.41</v>
      </c>
      <c r="G101" s="98">
        <v>0.4</v>
      </c>
      <c r="H101" s="98">
        <v>0.16</v>
      </c>
      <c r="I101" s="98">
        <v>0.16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4">
        <v>45170</v>
      </c>
      <c r="B130" s="204"/>
      <c r="C130" s="205">
        <v>45261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5" operator="greaterThan">
      <formula>#REF!</formula>
    </cfRule>
    <cfRule type="cellIs" dxfId="7" priority="2566" operator="greaterThan">
      <formula>#REF!</formula>
    </cfRule>
  </conditionalFormatting>
  <conditionalFormatting sqref="J98:N98">
    <cfRule type="cellIs" dxfId="6" priority="2601" operator="greaterThan">
      <formula>#REF!</formula>
    </cfRule>
    <cfRule type="cellIs" dxfId="5" priority="2602" operator="greaterThan">
      <formula>#REF!</formula>
    </cfRule>
  </conditionalFormatting>
  <conditionalFormatting sqref="J99:N99">
    <cfRule type="cellIs" dxfId="4" priority="2603" operator="greaterThan">
      <formula>#REF!</formula>
    </cfRule>
    <cfRule type="cellIs" dxfId="3" priority="2604" operator="greaterThan">
      <formula>#REF!</formula>
    </cfRule>
  </conditionalFormatting>
  <conditionalFormatting sqref="J101:N101">
    <cfRule type="cellIs" dxfId="2" priority="2605" operator="greaterThan">
      <formula>#REF!</formula>
    </cfRule>
    <cfRule type="cellIs" dxfId="1" priority="2606" operator="greaterThan">
      <formula>#REF!</formula>
    </cfRule>
  </conditionalFormatting>
  <conditionalFormatting sqref="D96:I96">
    <cfRule type="cellIs" dxfId="0" priority="3287" operator="greaterThan">
      <formula>#REF!</formula>
    </cfRule>
  </conditionalFormatting>
  <printOptions verticalCentered="1"/>
  <pageMargins left="1.0236220472440944" right="0.23622047244094491" top="0.74803149606299213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45261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351</v>
      </c>
      <c r="E4" s="255"/>
      <c r="F4" s="258" t="s">
        <v>353</v>
      </c>
      <c r="G4" s="259"/>
      <c r="H4" s="258" t="s">
        <v>356</v>
      </c>
      <c r="I4" s="262"/>
      <c r="J4" s="247" t="s">
        <v>357</v>
      </c>
      <c r="K4" s="248"/>
      <c r="L4" s="247" t="s">
        <v>360</v>
      </c>
      <c r="M4" s="248"/>
      <c r="N4" s="247" t="s">
        <v>363</v>
      </c>
      <c r="O4" s="248"/>
      <c r="P4" s="247"/>
      <c r="Q4" s="248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60"/>
      <c r="G5" s="261"/>
      <c r="H5" s="260"/>
      <c r="I5" s="263"/>
      <c r="J5" s="249"/>
      <c r="K5" s="250"/>
      <c r="L5" s="249"/>
      <c r="M5" s="250"/>
      <c r="N5" s="249"/>
      <c r="O5" s="250"/>
      <c r="P5" s="249"/>
      <c r="Q5" s="250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8"/>
      <c r="E6" s="43"/>
      <c r="F6" s="220"/>
      <c r="G6" s="44"/>
      <c r="H6" s="216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30"/>
      <c r="U6" s="43"/>
      <c r="V6" s="228"/>
      <c r="W6" s="43"/>
      <c r="X6" s="228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7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31"/>
      <c r="U7" s="48" t="s">
        <v>124</v>
      </c>
      <c r="V7" s="229"/>
      <c r="W7" s="48" t="s">
        <v>124</v>
      </c>
      <c r="X7" s="229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20231205</v>
      </c>
      <c r="E9" s="59" t="str">
        <f>IF(手入力!C3="",REPLACE(D9,5,0,"/"),REPLACE(手入力!C3,5,0,"/"))</f>
        <v>2023/1205</v>
      </c>
      <c r="F9" s="58">
        <v>20231205</v>
      </c>
      <c r="G9" s="59" t="str">
        <f>IF(手入力!D3="",REPLACE(F9,5,0,"/"),REPLACE(手入力!D3,5,0,"/"))</f>
        <v>2023/1205</v>
      </c>
      <c r="H9" s="58">
        <v>20231205</v>
      </c>
      <c r="I9" s="59" t="str">
        <f>IF(手入力!E3="",REPLACE(H9,5,0,"/"),REPLACE(手入力!E3,5,0,"/"))</f>
        <v>2023/1205</v>
      </c>
      <c r="J9" s="58">
        <v>20231205</v>
      </c>
      <c r="K9" s="59" t="str">
        <f>IF(手入力!F3="",REPLACE(J9,5,0,"/"),REPLACE(手入力!F3,5,0,"/"))</f>
        <v>2023/1205</v>
      </c>
      <c r="L9" s="58">
        <v>20231205</v>
      </c>
      <c r="M9" s="59" t="str">
        <f>IF(手入力!G3="",REPLACE(L9,5,0,"/"),REPLACE(手入力!G3,5,0,"/"))</f>
        <v>2023/1205</v>
      </c>
      <c r="N9" s="58">
        <v>20231205</v>
      </c>
      <c r="O9" s="59" t="str">
        <f>IF(手入力!H3="",REPLACE(N9,5,0,"/"),REPLACE(手入力!H3,5,0,"/"))</f>
        <v>2023/1205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955</v>
      </c>
      <c r="E10" s="67" t="str">
        <f>TEXT(D10,"0000")</f>
        <v>0955</v>
      </c>
      <c r="F10" s="68">
        <v>941</v>
      </c>
      <c r="G10" s="67" t="str">
        <f>TEXT(F10,"0000")</f>
        <v>0941</v>
      </c>
      <c r="H10" s="68">
        <v>1019</v>
      </c>
      <c r="I10" s="67" t="str">
        <f>TEXT(H10,"0000")</f>
        <v>1019</v>
      </c>
      <c r="J10" s="68">
        <v>923</v>
      </c>
      <c r="K10" s="67" t="str">
        <f>TEXT(J10,"0000")</f>
        <v>0923</v>
      </c>
      <c r="L10" s="68">
        <v>1058</v>
      </c>
      <c r="M10" s="67" t="str">
        <f>TEXT(L10,"0000")</f>
        <v>1058</v>
      </c>
      <c r="N10" s="68">
        <v>1038</v>
      </c>
      <c r="O10" s="67" t="str">
        <f>TEXT(N10,"0000")</f>
        <v>1038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4</v>
      </c>
      <c r="F11" s="68" t="str">
        <f>IF(F$9=0,"",HLOOKUP(G11,天気タグ!$B$3:$AG$39,35))</f>
        <v>晴</v>
      </c>
      <c r="G11" s="68">
        <f>IF(G9=0,"",(RIGHT(G9,2))-1)</f>
        <v>4</v>
      </c>
      <c r="H11" s="68" t="str">
        <f>IF(H$9=0,"",HLOOKUP(I11,天気タグ!$B$3:$AG$39,35))</f>
        <v>晴</v>
      </c>
      <c r="I11" s="68">
        <f>IF(I9=0,"",(RIGHT(I9,2))-1)</f>
        <v>4</v>
      </c>
      <c r="J11" s="68" t="str">
        <f>IF(J$9=0,"",HLOOKUP(K11,天気タグ!$B$3:$AG$39,35))</f>
        <v>晴</v>
      </c>
      <c r="K11" s="68">
        <f>IF(K9=0,"",(RIGHT(K9,2))-1)</f>
        <v>4</v>
      </c>
      <c r="L11" s="68" t="str">
        <f>IF(L$9=0,"",HLOOKUP(M11,天気タグ!$B$3:$AG$39,35))</f>
        <v>晴</v>
      </c>
      <c r="M11" s="68">
        <f>IF(M9=0,"",(RIGHT(M9,2))-1)</f>
        <v>4</v>
      </c>
      <c r="N11" s="68" t="str">
        <f>IF(N$9=0,"",HLOOKUP(O11,天気タグ!$B$3:$AG$39,35))</f>
        <v>晴</v>
      </c>
      <c r="O11" s="68">
        <f>IF(O9=0,"",(RIGHT(O9,2))-1)</f>
        <v>4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</v>
      </c>
      <c r="E12" s="68">
        <f>IF(E9=0,"",RIGHT(E9,2)*1)</f>
        <v>5</v>
      </c>
      <c r="F12" s="68" t="str">
        <f>IF(F$9=0,"",HLOOKUP(G12,天気タグ!$B$3:$AG$39,35))</f>
        <v>曇</v>
      </c>
      <c r="G12" s="68">
        <f>IF(G9=0,"",RIGHT(G9,2)*1)</f>
        <v>5</v>
      </c>
      <c r="H12" s="68" t="str">
        <f>IF(H$9=0,"",HLOOKUP(I12,天気タグ!$B$3:$AG$39,35))</f>
        <v>曇</v>
      </c>
      <c r="I12" s="68">
        <f>IF(I9=0,"",RIGHT(I9,2)*1)</f>
        <v>5</v>
      </c>
      <c r="J12" s="68" t="str">
        <f>IF(J$9=0,"",HLOOKUP(K12,天気タグ!$B$3:$AG$39,35))</f>
        <v>曇</v>
      </c>
      <c r="K12" s="68">
        <f>IF(K9=0,"",RIGHT(K9,2)*1)</f>
        <v>5</v>
      </c>
      <c r="L12" s="68" t="str">
        <f>IF(L$9=0,"",HLOOKUP(M12,天気タグ!$B$3:$AG$39,35))</f>
        <v>曇</v>
      </c>
      <c r="M12" s="68">
        <f>IF(M9=0,"",RIGHT(M9,2)*1)</f>
        <v>5</v>
      </c>
      <c r="N12" s="68" t="str">
        <f>IF(N$9=0,"",HLOOKUP(O12,天気タグ!$B$3:$AG$39,35))</f>
        <v>曇</v>
      </c>
      <c r="O12" s="68">
        <f>IF(O9=0,"",RIGHT(O9,2)*1)</f>
        <v>5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8.1</v>
      </c>
      <c r="E13" s="70"/>
      <c r="F13" s="70">
        <v>7</v>
      </c>
      <c r="G13" s="70"/>
      <c r="H13" s="70">
        <v>6.8</v>
      </c>
      <c r="I13" s="68"/>
      <c r="J13" s="70">
        <v>5</v>
      </c>
      <c r="K13" s="70"/>
      <c r="L13" s="70">
        <v>7.1</v>
      </c>
      <c r="M13" s="70"/>
      <c r="N13" s="70">
        <v>6.9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15.4</v>
      </c>
      <c r="E14" s="76"/>
      <c r="F14" s="77">
        <v>12.2</v>
      </c>
      <c r="G14" s="77"/>
      <c r="H14" s="77">
        <v>8.1</v>
      </c>
      <c r="I14" s="77"/>
      <c r="J14" s="77">
        <v>15.1</v>
      </c>
      <c r="K14" s="77"/>
      <c r="L14" s="77">
        <v>7.1</v>
      </c>
      <c r="M14" s="77"/>
      <c r="N14" s="77">
        <v>8.1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0.33</v>
      </c>
      <c r="E26" s="98"/>
      <c r="F26" s="98">
        <v>0.35</v>
      </c>
      <c r="G26" s="98"/>
      <c r="H26" s="68">
        <v>0.41</v>
      </c>
      <c r="I26" s="98"/>
      <c r="J26" s="68">
        <v>0.4</v>
      </c>
      <c r="K26" s="98"/>
      <c r="L26" s="68">
        <v>0.16</v>
      </c>
      <c r="M26" s="98"/>
      <c r="N26" s="68">
        <v>0.16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0.09</v>
      </c>
      <c r="E27" s="98"/>
      <c r="F27" s="98">
        <v>0.09</v>
      </c>
      <c r="G27" s="98"/>
      <c r="H27" s="68">
        <v>0.13</v>
      </c>
      <c r="I27" s="98"/>
      <c r="J27" s="68">
        <v>0.12</v>
      </c>
      <c r="K27" s="98"/>
      <c r="L27" s="68">
        <v>7.0000000000000007E-2</v>
      </c>
      <c r="M27" s="98"/>
      <c r="N27" s="68">
        <v>7.0000000000000007E-2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3"/>
        <v>0</v>
      </c>
      <c r="F29" s="92">
        <v>0</v>
      </c>
      <c r="G29" s="67">
        <f t="shared" si="4"/>
        <v>0</v>
      </c>
      <c r="H29" s="68">
        <v>0</v>
      </c>
      <c r="I29" s="67">
        <f t="shared" si="4"/>
        <v>0</v>
      </c>
      <c r="J29" s="68">
        <v>0</v>
      </c>
      <c r="K29" s="67">
        <f t="shared" si="5"/>
        <v>0</v>
      </c>
      <c r="L29" s="68">
        <v>0</v>
      </c>
      <c r="M29" s="67">
        <f t="shared" si="5"/>
        <v>0</v>
      </c>
      <c r="N29" s="68">
        <v>0</v>
      </c>
      <c r="O29" s="67">
        <f t="shared" si="5"/>
        <v>0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3"/>
        <v>0</v>
      </c>
      <c r="F30" s="96">
        <v>0</v>
      </c>
      <c r="G30" s="67">
        <f t="shared" si="4"/>
        <v>0</v>
      </c>
      <c r="H30" s="68">
        <v>0</v>
      </c>
      <c r="I30" s="67">
        <f t="shared" si="4"/>
        <v>0</v>
      </c>
      <c r="J30" s="68">
        <v>0</v>
      </c>
      <c r="K30" s="67">
        <f t="shared" si="5"/>
        <v>0</v>
      </c>
      <c r="L30" s="68">
        <v>0</v>
      </c>
      <c r="M30" s="67">
        <f t="shared" si="5"/>
        <v>0</v>
      </c>
      <c r="N30" s="68">
        <v>0</v>
      </c>
      <c r="O30" s="67">
        <f t="shared" si="5"/>
        <v>0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3"/>
        <v>0</v>
      </c>
      <c r="F31" s="96">
        <v>0</v>
      </c>
      <c r="G31" s="67">
        <f t="shared" si="4"/>
        <v>0</v>
      </c>
      <c r="H31" s="68">
        <v>0</v>
      </c>
      <c r="I31" s="67">
        <f t="shared" si="4"/>
        <v>0</v>
      </c>
      <c r="J31" s="68">
        <v>0</v>
      </c>
      <c r="K31" s="67">
        <f t="shared" si="5"/>
        <v>0</v>
      </c>
      <c r="L31" s="68">
        <v>0</v>
      </c>
      <c r="M31" s="67">
        <f t="shared" si="5"/>
        <v>0</v>
      </c>
      <c r="N31" s="68">
        <v>0</v>
      </c>
      <c r="O31" s="67">
        <f t="shared" si="5"/>
        <v>0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3"/>
        <v>0</v>
      </c>
      <c r="F32" s="96">
        <v>0</v>
      </c>
      <c r="G32" s="67">
        <f t="shared" si="4"/>
        <v>0</v>
      </c>
      <c r="H32" s="68">
        <v>0</v>
      </c>
      <c r="I32" s="67">
        <f t="shared" si="4"/>
        <v>0</v>
      </c>
      <c r="J32" s="68">
        <v>0</v>
      </c>
      <c r="K32" s="67">
        <f t="shared" si="5"/>
        <v>0</v>
      </c>
      <c r="L32" s="68">
        <v>0</v>
      </c>
      <c r="M32" s="67">
        <f t="shared" si="5"/>
        <v>0</v>
      </c>
      <c r="N32" s="68">
        <v>0</v>
      </c>
      <c r="O32" s="67">
        <f t="shared" si="5"/>
        <v>0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3"/>
        <v>0</v>
      </c>
      <c r="F33" s="96">
        <v>0</v>
      </c>
      <c r="G33" s="67">
        <f t="shared" si="4"/>
        <v>0</v>
      </c>
      <c r="H33" s="68">
        <v>0</v>
      </c>
      <c r="I33" s="67">
        <f t="shared" si="4"/>
        <v>0</v>
      </c>
      <c r="J33" s="68">
        <v>0</v>
      </c>
      <c r="K33" s="67">
        <f t="shared" si="5"/>
        <v>0</v>
      </c>
      <c r="L33" s="68">
        <v>0</v>
      </c>
      <c r="M33" s="67">
        <f t="shared" si="5"/>
        <v>0</v>
      </c>
      <c r="N33" s="68">
        <v>0</v>
      </c>
      <c r="O33" s="67">
        <f t="shared" si="5"/>
        <v>0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3"/>
        <v>0</v>
      </c>
      <c r="F34" s="96">
        <v>0</v>
      </c>
      <c r="G34" s="67">
        <f t="shared" si="4"/>
        <v>0</v>
      </c>
      <c r="H34" s="68">
        <v>0</v>
      </c>
      <c r="I34" s="67">
        <f t="shared" si="4"/>
        <v>0</v>
      </c>
      <c r="J34" s="68">
        <v>0</v>
      </c>
      <c r="K34" s="67">
        <f t="shared" si="5"/>
        <v>0</v>
      </c>
      <c r="L34" s="68">
        <v>0</v>
      </c>
      <c r="M34" s="67">
        <f t="shared" si="5"/>
        <v>0</v>
      </c>
      <c r="N34" s="68">
        <v>0</v>
      </c>
      <c r="O34" s="67">
        <f t="shared" si="5"/>
        <v>0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3"/>
        <v>0</v>
      </c>
      <c r="F35" s="96">
        <v>0</v>
      </c>
      <c r="G35" s="67">
        <f t="shared" si="4"/>
        <v>0</v>
      </c>
      <c r="H35" s="68">
        <v>0</v>
      </c>
      <c r="I35" s="67">
        <f t="shared" si="4"/>
        <v>0</v>
      </c>
      <c r="J35" s="68">
        <v>0</v>
      </c>
      <c r="K35" s="67">
        <f t="shared" si="5"/>
        <v>0</v>
      </c>
      <c r="L35" s="68">
        <v>0</v>
      </c>
      <c r="M35" s="67">
        <f t="shared" si="5"/>
        <v>0</v>
      </c>
      <c r="N35" s="68">
        <v>0</v>
      </c>
      <c r="O35" s="67">
        <f t="shared" si="5"/>
        <v>0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7.0000000000000007E-2</v>
      </c>
      <c r="E36" s="98"/>
      <c r="F36" s="98">
        <v>0.08</v>
      </c>
      <c r="G36" s="98"/>
      <c r="H36" s="68">
        <v>0.05</v>
      </c>
      <c r="I36" s="98"/>
      <c r="J36" s="68">
        <v>0.06</v>
      </c>
      <c r="K36" s="98"/>
      <c r="L36" s="68">
        <v>0</v>
      </c>
      <c r="M36" s="98"/>
      <c r="N36" s="68">
        <v>0.06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 t="s">
        <v>383</v>
      </c>
      <c r="I37" s="96"/>
      <c r="J37" s="68" t="s">
        <v>383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0</v>
      </c>
      <c r="E38" s="174">
        <f t="shared" ref="E38:Y40" si="6">D38/1000</f>
        <v>0</v>
      </c>
      <c r="F38" s="96">
        <v>1</v>
      </c>
      <c r="G38" s="174">
        <f t="shared" si="6"/>
        <v>1E-3</v>
      </c>
      <c r="H38" s="68">
        <v>3</v>
      </c>
      <c r="I38" s="174">
        <f t="shared" si="6"/>
        <v>3.0000000000000001E-3</v>
      </c>
      <c r="J38" s="68">
        <v>5</v>
      </c>
      <c r="K38" s="174">
        <f t="shared" si="6"/>
        <v>5.0000000000000001E-3</v>
      </c>
      <c r="L38" s="68">
        <v>2</v>
      </c>
      <c r="M38" s="174">
        <f t="shared" si="6"/>
        <v>2E-3</v>
      </c>
      <c r="N38" s="68">
        <v>8</v>
      </c>
      <c r="O38" s="174">
        <f t="shared" si="6"/>
        <v>8.0000000000000002E-3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 t="s">
        <v>383</v>
      </c>
      <c r="I39" s="96"/>
      <c r="J39" s="68" t="s">
        <v>383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4">
        <f t="shared" si="6"/>
        <v>0</v>
      </c>
      <c r="F40" s="96">
        <v>1</v>
      </c>
      <c r="G40" s="174">
        <f t="shared" si="6"/>
        <v>1E-3</v>
      </c>
      <c r="H40" s="68">
        <v>0</v>
      </c>
      <c r="I40" s="174">
        <f t="shared" si="6"/>
        <v>0</v>
      </c>
      <c r="J40" s="68">
        <v>0</v>
      </c>
      <c r="K40" s="174">
        <f t="shared" si="6"/>
        <v>0</v>
      </c>
      <c r="L40" s="68">
        <v>0</v>
      </c>
      <c r="M40" s="174">
        <f t="shared" si="6"/>
        <v>0</v>
      </c>
      <c r="N40" s="68">
        <v>0</v>
      </c>
      <c r="O40" s="174">
        <f t="shared" si="6"/>
        <v>0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4</v>
      </c>
      <c r="G42" s="67">
        <f>F42/1000</f>
        <v>4.0000000000000001E-3</v>
      </c>
      <c r="H42" s="68">
        <v>3</v>
      </c>
      <c r="I42" s="67">
        <f>H42/1000</f>
        <v>3.0000000000000001E-3</v>
      </c>
      <c r="J42" s="68">
        <v>6</v>
      </c>
      <c r="K42" s="67">
        <f>J42/1000</f>
        <v>6.0000000000000001E-3</v>
      </c>
      <c r="L42" s="68">
        <v>2</v>
      </c>
      <c r="M42" s="67">
        <f>L42/1000</f>
        <v>2E-3</v>
      </c>
      <c r="N42" s="68">
        <v>10</v>
      </c>
      <c r="O42" s="67">
        <f>N42/1000</f>
        <v>0.01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 t="s">
        <v>383</v>
      </c>
      <c r="I43" s="96"/>
      <c r="J43" s="68" t="s">
        <v>383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0</v>
      </c>
      <c r="E44" s="174">
        <f t="shared" ref="E44:Y45" si="7">D44/1000</f>
        <v>0</v>
      </c>
      <c r="F44" s="96">
        <v>2</v>
      </c>
      <c r="G44" s="174">
        <f t="shared" si="7"/>
        <v>2E-3</v>
      </c>
      <c r="H44" s="68">
        <v>0</v>
      </c>
      <c r="I44" s="174">
        <f t="shared" si="7"/>
        <v>0</v>
      </c>
      <c r="J44" s="68">
        <v>1</v>
      </c>
      <c r="K44" s="174">
        <f t="shared" si="7"/>
        <v>1E-3</v>
      </c>
      <c r="L44" s="68">
        <v>0</v>
      </c>
      <c r="M44" s="174">
        <f t="shared" si="7"/>
        <v>0</v>
      </c>
      <c r="N44" s="68">
        <v>2</v>
      </c>
      <c r="O44" s="174">
        <f t="shared" si="7"/>
        <v>2E-3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4">
        <f t="shared" si="7"/>
        <v>0</v>
      </c>
      <c r="F45" s="96">
        <v>0</v>
      </c>
      <c r="G45" s="174">
        <f t="shared" si="7"/>
        <v>0</v>
      </c>
      <c r="H45" s="68">
        <v>0</v>
      </c>
      <c r="I45" s="174">
        <f t="shared" si="7"/>
        <v>0</v>
      </c>
      <c r="J45" s="68">
        <v>0</v>
      </c>
      <c r="K45" s="174">
        <f t="shared" si="7"/>
        <v>0</v>
      </c>
      <c r="L45" s="68">
        <v>0</v>
      </c>
      <c r="M45" s="174">
        <f t="shared" si="7"/>
        <v>0</v>
      </c>
      <c r="N45" s="68">
        <v>0</v>
      </c>
      <c r="O45" s="174">
        <f t="shared" si="7"/>
        <v>0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3.4</v>
      </c>
      <c r="E53" s="70"/>
      <c r="F53" s="70">
        <v>3.5</v>
      </c>
      <c r="G53" s="70"/>
      <c r="H53" s="68">
        <v>4.8</v>
      </c>
      <c r="I53" s="70"/>
      <c r="J53" s="68">
        <v>4.9000000000000004</v>
      </c>
      <c r="K53" s="70"/>
      <c r="L53" s="68">
        <v>1.8</v>
      </c>
      <c r="M53" s="70"/>
      <c r="N53" s="68">
        <v>2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0.2</v>
      </c>
      <c r="E61" s="70"/>
      <c r="F61" s="70">
        <v>0.3</v>
      </c>
      <c r="G61" s="70"/>
      <c r="H61" s="68">
        <v>0.4</v>
      </c>
      <c r="I61" s="70"/>
      <c r="J61" s="68">
        <v>0.3</v>
      </c>
      <c r="K61" s="70"/>
      <c r="L61" s="68">
        <v>0.3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</v>
      </c>
      <c r="E62" s="70"/>
      <c r="F62" s="70">
        <v>7.1</v>
      </c>
      <c r="G62" s="70"/>
      <c r="H62" s="68">
        <v>7.2</v>
      </c>
      <c r="I62" s="70"/>
      <c r="J62" s="68">
        <v>7.6</v>
      </c>
      <c r="K62" s="70"/>
      <c r="L62" s="68">
        <v>7.3</v>
      </c>
      <c r="M62" s="70"/>
      <c r="N62" s="68">
        <v>7.2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0.6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8"/>
        <v>0</v>
      </c>
      <c r="F73" s="92">
        <v>0</v>
      </c>
      <c r="G73" s="67">
        <f t="shared" si="9"/>
        <v>0</v>
      </c>
      <c r="H73" s="68">
        <v>0</v>
      </c>
      <c r="I73" s="67">
        <f t="shared" si="9"/>
        <v>0</v>
      </c>
      <c r="J73" s="92">
        <v>0</v>
      </c>
      <c r="K73" s="67">
        <f t="shared" si="9"/>
        <v>0</v>
      </c>
      <c r="L73" s="92">
        <v>0</v>
      </c>
      <c r="M73" s="67">
        <f t="shared" si="9"/>
        <v>0</v>
      </c>
      <c r="N73" s="92">
        <v>0</v>
      </c>
      <c r="O73" s="67">
        <f t="shared" si="9"/>
        <v>0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8"/>
        <v>0</v>
      </c>
      <c r="F74" s="96">
        <v>0</v>
      </c>
      <c r="G74" s="67">
        <f t="shared" si="9"/>
        <v>0</v>
      </c>
      <c r="H74" s="68">
        <v>0</v>
      </c>
      <c r="I74" s="67">
        <f t="shared" si="9"/>
        <v>0</v>
      </c>
      <c r="J74" s="96">
        <v>0</v>
      </c>
      <c r="K74" s="67">
        <f t="shared" si="9"/>
        <v>0</v>
      </c>
      <c r="L74" s="96">
        <v>0</v>
      </c>
      <c r="M74" s="67">
        <f t="shared" si="9"/>
        <v>0</v>
      </c>
      <c r="N74" s="96">
        <v>0</v>
      </c>
      <c r="O74" s="67">
        <f t="shared" si="9"/>
        <v>0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>
        <v>0</v>
      </c>
      <c r="E75" s="67">
        <f t="shared" si="8"/>
        <v>0</v>
      </c>
      <c r="F75" s="96">
        <v>0</v>
      </c>
      <c r="G75" s="67">
        <f t="shared" si="9"/>
        <v>0</v>
      </c>
      <c r="H75" s="68">
        <v>0</v>
      </c>
      <c r="I75" s="67">
        <f t="shared" si="9"/>
        <v>0</v>
      </c>
      <c r="J75" s="96">
        <v>0</v>
      </c>
      <c r="K75" s="67">
        <f>J75/1000</f>
        <v>0</v>
      </c>
      <c r="L75" s="96">
        <v>0</v>
      </c>
      <c r="M75" s="67">
        <f>L75/1000</f>
        <v>0</v>
      </c>
      <c r="N75" s="96">
        <v>0</v>
      </c>
      <c r="O75" s="67">
        <f>N75/1000</f>
        <v>0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0.8</v>
      </c>
      <c r="G81" s="70"/>
      <c r="H81" s="68">
        <v>1</v>
      </c>
      <c r="I81" s="70"/>
      <c r="J81" s="70">
        <v>1</v>
      </c>
      <c r="K81" s="70"/>
      <c r="L81" s="70">
        <v>0.8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 t="s">
        <v>383</v>
      </c>
      <c r="I83" s="174" t="e">
        <f>H83/1000</f>
        <v>#VALUE!</v>
      </c>
      <c r="J83" s="96" t="s">
        <v>383</v>
      </c>
      <c r="K83" s="174" t="e">
        <f>J83/1000</f>
        <v>#VALUE!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>
        <v>0.5</v>
      </c>
      <c r="E87" s="69"/>
      <c r="F87" s="70">
        <v>0.5</v>
      </c>
      <c r="G87" s="70"/>
      <c r="H87" s="68">
        <v>0.6</v>
      </c>
      <c r="I87" s="70"/>
      <c r="J87" s="70">
        <v>0.6</v>
      </c>
      <c r="K87" s="70"/>
      <c r="L87" s="70">
        <v>0.7</v>
      </c>
      <c r="M87" s="70"/>
      <c r="N87" s="70">
        <v>1.2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</v>
      </c>
      <c r="E91" s="69"/>
      <c r="F91" s="70">
        <v>7.1</v>
      </c>
      <c r="G91" s="70"/>
      <c r="H91" s="68">
        <v>7.2</v>
      </c>
      <c r="I91" s="70"/>
      <c r="J91" s="70">
        <v>7.6</v>
      </c>
      <c r="K91" s="70"/>
      <c r="L91" s="70">
        <v>7.3</v>
      </c>
      <c r="M91" s="70"/>
      <c r="N91" s="70">
        <v>7.2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 t="s">
        <v>383</v>
      </c>
      <c r="I95" s="174" t="e">
        <f>H95/1000</f>
        <v>#VALUE!</v>
      </c>
      <c r="J95" s="98" t="s">
        <v>383</v>
      </c>
      <c r="K95" s="174" t="e">
        <f>J95/1000</f>
        <v>#VALUE!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8.4</v>
      </c>
      <c r="E100" s="69"/>
      <c r="F100" s="70">
        <v>8.3000000000000007</v>
      </c>
      <c r="G100" s="70"/>
      <c r="H100" s="68">
        <v>8.9</v>
      </c>
      <c r="I100" s="70"/>
      <c r="J100" s="70">
        <v>9</v>
      </c>
      <c r="K100" s="70"/>
      <c r="L100" s="70">
        <v>4.4000000000000004</v>
      </c>
      <c r="M100" s="70"/>
      <c r="N100" s="70">
        <v>4.4000000000000004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0.33</v>
      </c>
      <c r="E101" s="69"/>
      <c r="F101" s="70">
        <v>0.35</v>
      </c>
      <c r="G101" s="70"/>
      <c r="H101" s="68">
        <v>0.41</v>
      </c>
      <c r="I101" s="70"/>
      <c r="J101" s="70">
        <v>0.4</v>
      </c>
      <c r="K101" s="70"/>
      <c r="L101" s="70">
        <v>0.16</v>
      </c>
      <c r="M101" s="70"/>
      <c r="N101" s="70">
        <v>0.16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87">
        <v>45261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45261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45262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45263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45264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45265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45266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45267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45268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45269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45270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45271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45272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45273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45274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45275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45276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45277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45278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45279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45280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45281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45282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45283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45284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45285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45286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45287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45288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45289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45290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45291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8.5" thickBot="1">
      <c r="A5" t="s">
        <v>184</v>
      </c>
      <c r="B5">
        <v>20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5" thickBot="1">
      <c r="A6" t="s">
        <v>185</v>
      </c>
      <c r="AH6" s="181">
        <f>INDEX(C41:AG41,MATCH(MAX(C41:AG41)+1,C41:AG41,1))</f>
        <v>1</v>
      </c>
      <c r="AI6" s="181">
        <f>AH6*1</f>
        <v>1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384</v>
      </c>
      <c r="D32" t="s">
        <v>384</v>
      </c>
      <c r="E32" t="s">
        <v>384</v>
      </c>
      <c r="F32" t="s">
        <v>385</v>
      </c>
      <c r="G32" t="s">
        <v>386</v>
      </c>
      <c r="H32" t="s">
        <v>385</v>
      </c>
      <c r="I32" t="s">
        <v>384</v>
      </c>
      <c r="J32" t="s">
        <v>385</v>
      </c>
      <c r="K32" t="s">
        <v>385</v>
      </c>
      <c r="L32" t="s">
        <v>387</v>
      </c>
      <c r="M32" t="s">
        <v>388</v>
      </c>
      <c r="N32" t="s">
        <v>389</v>
      </c>
      <c r="O32" t="s">
        <v>385</v>
      </c>
      <c r="P32" t="s">
        <v>387</v>
      </c>
      <c r="Q32" t="s">
        <v>390</v>
      </c>
      <c r="R32" t="s">
        <v>391</v>
      </c>
      <c r="S32" t="s">
        <v>384</v>
      </c>
      <c r="T32" t="s">
        <v>384</v>
      </c>
      <c r="U32" t="s">
        <v>392</v>
      </c>
      <c r="V32" t="s">
        <v>387</v>
      </c>
      <c r="W32" t="s">
        <v>387</v>
      </c>
      <c r="X32" t="s">
        <v>393</v>
      </c>
      <c r="Y32" t="s">
        <v>387</v>
      </c>
      <c r="Z32" t="s">
        <v>387</v>
      </c>
      <c r="AA32" t="s">
        <v>385</v>
      </c>
      <c r="AB32" t="s">
        <v>385</v>
      </c>
      <c r="AC32" t="s">
        <v>385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曇|晴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2" t="str">
        <f t="shared" si="0"/>
        <v>曇|晴</v>
      </c>
      <c r="F37" s="2" t="str">
        <f t="shared" si="0"/>
        <v>晴</v>
      </c>
      <c r="G37" s="2" t="str">
        <f t="shared" si="0"/>
        <v>曇</v>
      </c>
      <c r="H37" s="2" t="str">
        <f t="shared" si="0"/>
        <v>晴</v>
      </c>
      <c r="I37" s="2" t="str">
        <f t="shared" si="0"/>
        <v>曇|晴</v>
      </c>
      <c r="J37" s="2" t="str">
        <f t="shared" si="0"/>
        <v>晴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晴/雨</v>
      </c>
      <c r="N37" s="2" t="str">
        <f t="shared" si="0"/>
        <v>雨/晴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曇|雨</v>
      </c>
      <c r="R37" s="2" t="str">
        <f t="shared" si="0"/>
        <v>雨/曇</v>
      </c>
      <c r="S37" s="2" t="str">
        <f t="shared" si="0"/>
        <v>曇|晴</v>
      </c>
      <c r="T37" s="2" t="str">
        <f t="shared" si="0"/>
        <v>曇|晴</v>
      </c>
      <c r="U37" s="2" t="str">
        <f t="shared" si="0"/>
        <v>晴/曇</v>
      </c>
      <c r="V37" s="2" t="str">
        <f t="shared" si="0"/>
        <v>晴|曇</v>
      </c>
      <c r="W37" s="2" t="str">
        <f t="shared" si="0"/>
        <v>晴|曇</v>
      </c>
      <c r="X37" s="2" t="str">
        <f t="shared" si="0"/>
        <v>晴/雪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20</v>
      </c>
      <c r="D41" s="2">
        <f>IF(D37="","",VLOOKUP(D37,変換!$B$31:$C$58,2,FALSE))</f>
        <v>20</v>
      </c>
      <c r="E41" s="2">
        <f>IF(E37="","",VLOOKUP(E37,変換!$B$31:$C$58,2,FALSE))</f>
        <v>20</v>
      </c>
      <c r="F41" s="2">
        <f>IF(F37="","",VLOOKUP(F37,変換!$B$31:$C$58,2,FALSE))</f>
        <v>1</v>
      </c>
      <c r="G41" s="2">
        <f>IF(G37="","",VLOOKUP(G37,変換!$B$31:$C$58,2,FALSE))</f>
        <v>2</v>
      </c>
      <c r="H41" s="2">
        <f>IF(H37="","",VLOOKUP(H37,変換!$B$31:$C$58,2,FALSE))</f>
        <v>1</v>
      </c>
      <c r="I41" s="2">
        <f>IF(I37="","",VLOOKUP(I37,変換!$B$31:$C$58,2,FALSE))</f>
        <v>20</v>
      </c>
      <c r="J41" s="2">
        <f>IF(J37="","",VLOOKUP(J37,変換!$B$31:$C$58,2,FALSE))</f>
        <v>1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6</v>
      </c>
      <c r="N41" s="2">
        <f>IF(N37="","",VLOOKUP(N37,変換!$B$31:$C$58,2,FALSE))</f>
        <v>11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21</v>
      </c>
      <c r="R41" s="2">
        <f>IF(R37="","",VLOOKUP(R37,変換!$B$31:$C$58,2,FALSE))</f>
        <v>12</v>
      </c>
      <c r="S41" s="2">
        <f>IF(S37="","",VLOOKUP(S37,変換!$B$31:$C$58,2,FALSE))</f>
        <v>20</v>
      </c>
      <c r="T41" s="2">
        <f>IF(T37="","",VLOOKUP(T37,変換!$B$31:$C$58,2,FALSE))</f>
        <v>20</v>
      </c>
      <c r="U41" s="2">
        <f>IF(U37="","",VLOOKUP(U37,変換!$B$31:$C$58,2,FALSE))</f>
        <v>5</v>
      </c>
      <c r="V41" s="2">
        <f>IF(V37="","",VLOOKUP(V37,変換!$B$31:$C$58,2,FALSE))</f>
        <v>17</v>
      </c>
      <c r="W41" s="2">
        <f>IF(W37="","",VLOOKUP(W37,変換!$B$31:$C$58,2,FALSE))</f>
        <v>17</v>
      </c>
      <c r="X41" s="2">
        <f>IF(X37="","",VLOOKUP(X37,変換!$B$31:$C$58,2,FALSE))</f>
        <v>7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2021-12-28T08:21:38Z</cp:lastPrinted>
  <dcterms:created xsi:type="dcterms:W3CDTF">2020-11-06T01:25:08Z</dcterms:created>
  <dcterms:modified xsi:type="dcterms:W3CDTF">2024-02-01T05:44:40Z</dcterms:modified>
</cp:coreProperties>
</file>