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2月月報\"/>
    </mc:Choice>
  </mc:AlternateContent>
  <xr:revisionPtr revIDLastSave="0" documentId="8_{DDD1B3A1-EE8E-4673-97EF-BFF63A08C00F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 l="1"/>
  <c r="O11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<sst xmlns="http://schemas.openxmlformats.org/spreadsheetml/2006/main" count="3628" uniqueCount="409">
  <si>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</si>
  <si>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</si>
  <si>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</si>
  <si>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</si>
  <si>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</si>
  <si>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</si>
  <si>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</si>
  <si>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</si>
  <si>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</si>
  <si>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</si>
  <si>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</si>
  <si>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</si>
  <si>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</si>
  <si>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</si>
  <si>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</si>
  <si>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</si>
  <si>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</si>
  <si>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</si>
  <si>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</si>
  <si>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</si>
  <si>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</si>
  <si>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</si>
  <si>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</si>
  <si>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</si>
  <si>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</si>
  <si>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</si>
  <si>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</si>
  <si>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</si>
  <si>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</si>
  <si>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</si>
  <si>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</si>
  <si>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</si>
  <si>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</si>
  <si>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</si>
  <si>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</si>
  <si>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</si>
  <si>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</si>
  <si>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</si>
  <si>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</si>
  <si>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</si>
  <si>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</si>
  <si>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</si>
  <si>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</si>
  <si>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</si>
  <si>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</si>
  <si>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</si>
  <si>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</si>
  <si>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</si>
  <si>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</si>
  <si>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</si>
  <si>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</si>
  <si>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</si>
  <si>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</si>
  <si>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</si>
  <si>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</si>
  <si>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</si>
  <si>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</si>
  <si>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</si>
  <si>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</si>
  <si>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</si>
  <si>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</si>
  <si>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</si>
  <si>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</si>
  <si>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</si>
  <si>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</si>
  <si>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</si>
  <si>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</si>
  <si>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</si>
  <si>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</si>
  <si>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</si>
  <si>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</si>
  <si>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</si>
  <si>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</si>
  <si>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</si>
  <si>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</si>
  <si>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</si>
  <si>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</si>
  <si>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</si>
  <si>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</si>
  <si>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</si>
  <si>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</si>
  <si>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</si>
  <si>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</si>
  <si>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</si>
  <si>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</si>
  <si>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</si>
  <si>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</si>
  <si>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</si>
  <si>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</si>
  <si>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</si>
  <si>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</si>
  <si>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</si>
  <si>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</si>
  <si>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</si>
  <si>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</si>
  <si>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</si>
  <si>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</si>
  <si>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</si>
  <si>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</si>
  <si>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</si>
  <si>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</si>
  <si>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</si>
  <si>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</si>
  <si>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</si>
  <si>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</si>
  <si>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</si>
  <si>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</si>
  <si>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</si>
  <si>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</si>
  <si>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</si>
  <si>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</si>
  <si>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</si>
  <si>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</si>
  <si>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</si>
  <si>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</si>
  <si>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</si>
  <si>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</si>
  <si>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</si>
  <si>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</si>
  <si>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</si>
  <si>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</si>
  <si>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</si>
  <si>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</si>
  <si>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</si>
  <si>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</si>
  <si>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</si>
  <si>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</si>
  <si>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</si>
  <si>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</si>
  <si>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</si>
  <si>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</si>
  <si>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</si>
  <si>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</si>
  <si>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</si>
  <si>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</si>
  <si>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</si>
  <si>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</si>
  <si>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</si>
  <si>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</si>
  <si>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</si>
  <si>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</si>
  <si>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</si>
  <si>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</si>
  <si>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</si>
  <si>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</si>
  <si>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</si>
  <si>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</si>
  <si>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</si>
  <si>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</si>
  <si>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</si>
  <si>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</si>
  <si>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</si>
  <si>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</si>
  <si>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</si>
  <si>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</si>
  <si>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</si>
  <si>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</si>
  <si>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</si>
  <si>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</si>
  <si>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</si>
  <si>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</si>
  <si>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</si>
  <si>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</si>
  <si>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</si>
  <si>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</si>
  <si>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</si>
  <si>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</si>
  <si>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</si>
  <si>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</si>
  <si>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</si>
  <si>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</si>
  <si>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</si>
  <si>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</si>
  <si>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</si>
  <si>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</si>
  <si>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</si>
  <si>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</si>
  <si>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</si>
  <si>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</si>
  <si>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</si>
  <si>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</si>
  <si>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</si>
  <si>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</si>
  <si>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</si>
  <si>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</si>
  <si>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</si>
  <si>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</si>
  <si>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</si>
  <si>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</si>
  <si>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</si>
  <si>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</si>
  <si>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</si>
  <si>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</si>
  <si>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</si>
  <si>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</si>
  <si>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</si>
  <si>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</si>
  <si>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</si>
  <si>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</si>
  <si>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</si>
  <si>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</si>
  <si>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</si>
  <si>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</si>
  <si>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</si>
  <si>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</si>
  <si>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</si>
  <si>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</si>
  <si>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</si>
  <si>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</si>
  <si>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</si>
  <si>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</si>
  <si>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</si>
  <si>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</si>
  <si>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</si>
  <si>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</si>
  <si>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</si>
  <si>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</si>
  <si>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</si>
  <si>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</si>
  <si>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</si>
  <si>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</si>
  <si>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</si>
  <si>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</si>
  <si>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</si>
  <si>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</si>
  <si>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</si>
  <si>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</si>
  <si>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</si>
  <si>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</si>
  <si>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</si>
  <si>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</si>
  <si>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</si>
  <si>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</si>
  <si>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</si>
  <si>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</si>
  <si>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</si>
  <si>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</si>
  <si>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</si>
  <si>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</si>
  <si>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</si>
  <si>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</si>
  <si>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</si>
  <si>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</si>
  <si>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</si>
  <si>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</si>
  <si>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</si>
  <si>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</si>
  <si>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</si>
  <si>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</si>
  <si>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</si>
  <si>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</si>
  <si>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</si>
  <si>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</si>
  <si>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</si>
  <si>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</si>
  <si>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</si>
  <si>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</si>
  <si>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</si>
  <si>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</si>
  <si>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</si>
  <si>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</si>
  <si>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</si>
  <si>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</si>
  <si>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</si>
  <si>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</si>
  <si>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</si>
  <si>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</si>
  <si>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</si>
  <si>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</si>
  <si>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</si>
  <si>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</si>
  <si>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</si>
  <si>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</si>
  <si>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</si>
  <si>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</si>
  <si>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</si>
  <si>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</si>
  <si>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</si>
  <si>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</si>
  <si>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</si>
  <si>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</si>
  <si>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</si>
  <si>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</si>
  <si>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</si>
  <si>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</si>
  <si>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</si>
  <si>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</si>
  <si>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</si>
  <si>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</si>
  <si>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</si>
  <si>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</si>
  <si>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</si>
  <si>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</si>
  <si>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</si>
  <si>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</si>
  <si>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</si>
  <si>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</si>
  <si>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</si>
  <si>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</si>
  <si>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</si>
  <si>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</si>
  <si>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</si>
  <si>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</si>
  <si>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</si>
  <si>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</si>
  <si>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</si>
  <si>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</si>
  <si>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</si>
  <si>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</si>
  <si>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</si>
  <si>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</si>
  <si>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</si>
  <si>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</si>
  <si>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</si>
  <si>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</si>
  <si>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</si>
  <si>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</si>
  <si>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</si>
  <si>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</si>
  <si>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</si>
  <si>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</si>
  <si>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</si>
  <si>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</si>
  <si>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</si>
  <si>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</si>
  <si>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</si>
  <si>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</si>
  <si>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</si>
  <si>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</si>
  <si>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</si>
  <si>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</si>
  <si>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</si>
  <si>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</si>
  <si>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</si>
  <si>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</si>
  <si>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</si>
  <si>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</si>
  <si>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</si>
  <si>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</si>
  <si>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</si>
  <si>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</si>
  <si>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</si>
  <si>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</si>
  <si>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</si>
  <si>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</si>
  <si>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</si>
  <si>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</si>
  <si>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</si>
  <si>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</si>
  <si>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</si>
  <si>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</si>
  <si>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</si>
  <si>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</si>
  <si>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</si>
  <si>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</si>
  <si>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</si>
  <si>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</si>
  <si>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</si>
  <si>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</si>
  <si>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</si>
  <si>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</si>
  <si>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</si>
  <si>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</si>
  <si>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</si>
  <si>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</si>
  <si>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</si>
  <si>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</si>
  <si>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</si>
  <si>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</si>
  <si>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</si>
  <si>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</si>
  <si>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</si>
  <si>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</si>
  <si>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</si>
  <si>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</si>
  <si>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</si>
  <si>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</si>
  <si>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</si>
  <si>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</si>
  <si>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</si>
  <si>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</si>
  <si>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</si>
  <si>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</si>
  <si>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</si>
  <si>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曇|晴</t>
  </si>
  <si>
    <t>晴</t>
  </si>
  <si>
    <t>曇</t>
  </si>
  <si>
    <t>晴|曇</t>
  </si>
  <si>
    <t>晴/雨</t>
  </si>
  <si>
    <t>雨/晴</t>
  </si>
  <si>
    <t>曇|雨</t>
  </si>
  <si>
    <t>雨/曇</t>
  </si>
  <si>
    <t>晴/曇</t>
  </si>
  <si>
    <t>晴/雪</t>
  </si>
  <si>
    <t>2023/12/05</t>
  </si>
  <si>
    <t>09:55</t>
  </si>
  <si>
    <t>09:41</t>
  </si>
  <si>
    <t>10:19</t>
  </si>
  <si>
    <t>09:23</t>
  </si>
  <si>
    <t>10:58</t>
  </si>
  <si>
    <t>10:38</t>
  </si>
  <si>
    <t>0.004未満</t>
  </si>
  <si>
    <t>0.0002未満</t>
  </si>
  <si>
    <t>0.001未満</t>
  </si>
  <si>
    <t>0.05未満</t>
  </si>
  <si>
    <t>異常なし</t>
  </si>
  <si>
    <t>0.5未満</t>
  </si>
  <si>
    <t>0.1未満</t>
  </si>
  <si>
    <t>0.008未満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</si>
</sst>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45170</v>
      </c>
      <c r="B2" s="208"/>
      <c r="C2" s="209">
        <v>45261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386</v>
      </c>
      <c r="E12" s="68" t="s">
        <v>386</v>
      </c>
      <c r="F12" s="68" t="s">
        <v>386</v>
      </c>
      <c r="G12" s="68" t="s">
        <v>386</v>
      </c>
      <c r="H12" s="68" t="s">
        <v>386</v>
      </c>
      <c r="I12" s="68" t="s">
        <v>386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8.1</v>
      </c>
      <c r="E13" s="70">
        <v>7</v>
      </c>
      <c r="F13" s="70">
        <v>6.8</v>
      </c>
      <c r="G13" s="70">
        <v>5</v>
      </c>
      <c r="H13" s="70">
        <v>7.1</v>
      </c>
      <c r="I13" s="70">
        <v>6.9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15.4</v>
      </c>
      <c r="E14" s="77">
        <v>12.2</v>
      </c>
      <c r="F14" s="77">
        <v>8.1</v>
      </c>
      <c r="G14" s="77">
        <v>15.1</v>
      </c>
      <c r="H14" s="77">
        <v>7.1</v>
      </c>
      <c r="I14" s="77">
        <v>8.1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0.33</v>
      </c>
      <c r="E26" s="98">
        <v>0.35</v>
      </c>
      <c r="F26" s="98">
        <v>0.41</v>
      </c>
      <c r="G26" s="98">
        <v>0.4</v>
      </c>
      <c r="H26" s="98">
        <v>0.16</v>
      </c>
      <c r="I26" s="98">
        <v>0.16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0.09</v>
      </c>
      <c r="E27" s="98">
        <v>0.09</v>
      </c>
      <c r="F27" s="98">
        <v>0.13</v>
      </c>
      <c r="G27" s="98">
        <v>0.12</v>
      </c>
      <c r="H27" s="98">
        <v>7.0000000000000007E-2</v>
      </c>
      <c r="I27" s="98">
        <v>7.0000000000000007E-2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402</v>
      </c>
      <c r="E29" s="92" t="s">
        <v>402</v>
      </c>
      <c r="F29" s="92" t="s">
        <v>402</v>
      </c>
      <c r="G29" s="92" t="s">
        <v>402</v>
      </c>
      <c r="H29" s="92" t="s">
        <v>402</v>
      </c>
      <c r="I29" s="92" t="s">
        <v>402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7.0000000000000007E-2</v>
      </c>
      <c r="E36" s="98">
        <v>0.08</v>
      </c>
      <c r="F36" s="98">
        <v>0.05</v>
      </c>
      <c r="G36" s="98">
        <v>0.06</v>
      </c>
      <c r="H36" s="98" t="s">
        <v>404</v>
      </c>
      <c r="I36" s="98">
        <v>0.06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383</v>
      </c>
      <c r="G37" s="96" t="s">
        <v>383</v>
      </c>
      <c r="H37" s="96" t="s">
        <v>383</v>
      </c>
      <c r="I37" s="96" t="s">
        <v>383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403</v>
      </c>
      <c r="E38" s="96">
        <v>1E-3</v>
      </c>
      <c r="F38" s="96">
        <v>3.0000000000000001E-3</v>
      </c>
      <c r="G38" s="96">
        <v>5.0000000000000001E-3</v>
      </c>
      <c r="H38" s="96">
        <v>2E-3</v>
      </c>
      <c r="I38" s="96">
        <v>8.0000000000000002E-3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 t="s">
        <v>383</v>
      </c>
      <c r="G39" s="96" t="s">
        <v>383</v>
      </c>
      <c r="H39" s="96" t="s">
        <v>383</v>
      </c>
      <c r="I39" s="96" t="s">
        <v>383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403</v>
      </c>
      <c r="E40" s="96">
        <v>1E-3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403</v>
      </c>
      <c r="E42" s="96">
        <v>4.0000000000000001E-3</v>
      </c>
      <c r="F42" s="96">
        <v>3.0000000000000001E-3</v>
      </c>
      <c r="G42" s="96">
        <v>6.0000000000000001E-3</v>
      </c>
      <c r="H42" s="96">
        <v>2E-3</v>
      </c>
      <c r="I42" s="96">
        <v>0.01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 t="s">
        <v>383</v>
      </c>
      <c r="G43" s="96" t="s">
        <v>383</v>
      </c>
      <c r="H43" s="96" t="s">
        <v>383</v>
      </c>
      <c r="I43" s="96" t="s">
        <v>383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403</v>
      </c>
      <c r="E44" s="96">
        <v>2E-3</v>
      </c>
      <c r="F44" s="96" t="s">
        <v>403</v>
      </c>
      <c r="G44" s="96">
        <v>1E-3</v>
      </c>
      <c r="H44" s="96" t="s">
        <v>403</v>
      </c>
      <c r="I44" s="96">
        <v>2E-3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3.4</v>
      </c>
      <c r="E53" s="70">
        <v>3.5</v>
      </c>
      <c r="F53" s="70">
        <v>4.8</v>
      </c>
      <c r="G53" s="70">
        <v>4.9000000000000004</v>
      </c>
      <c r="H53" s="70">
        <v>1.8</v>
      </c>
      <c r="I53" s="70">
        <v>2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0.2</v>
      </c>
      <c r="E61" s="70">
        <v>0.3</v>
      </c>
      <c r="F61" s="70">
        <v>0.4</v>
      </c>
      <c r="G61" s="70">
        <v>0.3</v>
      </c>
      <c r="H61" s="70">
        <v>0.3</v>
      </c>
      <c r="I61" s="70">
        <v>0.4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</v>
      </c>
      <c r="E62" s="70">
        <v>7.1</v>
      </c>
      <c r="F62" s="70">
        <v>7.2</v>
      </c>
      <c r="G62" s="70">
        <v>7.6</v>
      </c>
      <c r="H62" s="70">
        <v>7.3</v>
      </c>
      <c r="I62" s="70">
        <v>7.2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405</v>
      </c>
      <c r="E63" s="68" t="s">
        <v>405</v>
      </c>
      <c r="F63" s="68" t="s">
        <v>405</v>
      </c>
      <c r="G63" s="68" t="s">
        <v>405</v>
      </c>
      <c r="H63" s="68" t="s">
        <v>405</v>
      </c>
      <c r="I63" s="68" t="s">
        <v>405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405</v>
      </c>
      <c r="E64" s="68" t="s">
        <v>405</v>
      </c>
      <c r="F64" s="68" t="s">
        <v>405</v>
      </c>
      <c r="G64" s="68" t="s">
        <v>405</v>
      </c>
      <c r="H64" s="68" t="s">
        <v>405</v>
      </c>
      <c r="I64" s="68" t="s">
        <v>405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406</v>
      </c>
      <c r="E65" s="70" t="s">
        <v>406</v>
      </c>
      <c r="F65" s="70" t="s">
        <v>406</v>
      </c>
      <c r="G65" s="70" t="s">
        <v>406</v>
      </c>
      <c r="H65" s="70">
        <v>0.6</v>
      </c>
      <c r="I65" s="70" t="s">
        <v>406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407</v>
      </c>
      <c r="E66" s="109" t="s">
        <v>407</v>
      </c>
      <c r="F66" s="109" t="s">
        <v>407</v>
      </c>
      <c r="G66" s="109" t="s">
        <v>407</v>
      </c>
      <c r="H66" s="109" t="s">
        <v>407</v>
      </c>
      <c r="I66" s="109" t="s">
        <v>407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45170</v>
      </c>
      <c r="B68" s="204"/>
      <c r="C68" s="205">
        <v>45261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402</v>
      </c>
      <c r="E73" s="92" t="s">
        <v>402</v>
      </c>
      <c r="F73" s="92" t="s">
        <v>402</v>
      </c>
      <c r="G73" s="92" t="s">
        <v>402</v>
      </c>
      <c r="H73" s="92" t="s">
        <v>402</v>
      </c>
      <c r="I73" s="92" t="s">
        <v>402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408</v>
      </c>
      <c r="E75" s="96" t="s">
        <v>408</v>
      </c>
      <c r="F75" s="96" t="s">
        <v>408</v>
      </c>
      <c r="G75" s="96" t="s">
        <v>408</v>
      </c>
      <c r="H75" s="96" t="s">
        <v>408</v>
      </c>
      <c r="I75" s="96" t="s">
        <v>408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1</v>
      </c>
      <c r="G81" s="70">
        <v>1</v>
      </c>
      <c r="H81" s="70">
        <v>0.8</v>
      </c>
      <c r="I81" s="70">
        <v>0.6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>
        <v>0.5</v>
      </c>
      <c r="E87" s="70">
        <v>0.5</v>
      </c>
      <c r="F87" s="70">
        <v>0.6</v>
      </c>
      <c r="G87" s="70">
        <v>0.6</v>
      </c>
      <c r="H87" s="70">
        <v>0.7</v>
      </c>
      <c r="I87" s="70">
        <v>1.2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407</v>
      </c>
      <c r="E90" s="70" t="s">
        <v>407</v>
      </c>
      <c r="F90" s="70" t="s">
        <v>407</v>
      </c>
      <c r="G90" s="70" t="s">
        <v>407</v>
      </c>
      <c r="H90" s="70" t="s">
        <v>407</v>
      </c>
      <c r="I90" s="70" t="s">
        <v>407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</v>
      </c>
      <c r="E91" s="70">
        <v>7.1</v>
      </c>
      <c r="F91" s="70">
        <v>7.2</v>
      </c>
      <c r="G91" s="70">
        <v>7.6</v>
      </c>
      <c r="H91" s="70">
        <v>7.3</v>
      </c>
      <c r="I91" s="70">
        <v>7.2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8.4</v>
      </c>
      <c r="E100" s="70">
        <v>8.3000000000000007</v>
      </c>
      <c r="F100" s="70">
        <v>8.9</v>
      </c>
      <c r="G100" s="70">
        <v>9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>
        <v>0.33</v>
      </c>
      <c r="E101" s="98">
        <v>0.35</v>
      </c>
      <c r="F101" s="98">
        <v>0.41</v>
      </c>
      <c r="G101" s="98">
        <v>0.4</v>
      </c>
      <c r="H101" s="98">
        <v>0.16</v>
      </c>
      <c r="I101" s="98">
        <v>0.16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45170</v>
      </c>
      <c r="B130" s="204"/>
      <c r="C130" s="205">
        <v>45261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74803149606299213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20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1</v>
      </c>
      <c r="AI6" s="181">
        <f>AH6*1</f>
        <v>1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384</v>
      </c>
      <c r="D32" t="s">
        <v>384</v>
      </c>
      <c r="E32" t="s">
        <v>384</v>
      </c>
      <c r="F32" t="s">
        <v>385</v>
      </c>
      <c r="G32" t="s">
        <v>386</v>
      </c>
      <c r="H32" t="s">
        <v>385</v>
      </c>
      <c r="I32" t="s">
        <v>384</v>
      </c>
      <c r="J32" t="s">
        <v>385</v>
      </c>
      <c r="K32" t="s">
        <v>385</v>
      </c>
      <c r="L32" t="s">
        <v>387</v>
      </c>
      <c r="M32" t="s">
        <v>388</v>
      </c>
      <c r="N32" t="s">
        <v>389</v>
      </c>
      <c r="O32" t="s">
        <v>385</v>
      </c>
      <c r="P32" t="s">
        <v>387</v>
      </c>
      <c r="Q32" t="s">
        <v>390</v>
      </c>
      <c r="R32" t="s">
        <v>391</v>
      </c>
      <c r="S32" t="s">
        <v>384</v>
      </c>
      <c r="T32" t="s">
        <v>384</v>
      </c>
      <c r="U32" t="s">
        <v>392</v>
      </c>
      <c r="V32" t="s">
        <v>387</v>
      </c>
      <c r="W32" t="s">
        <v>387</v>
      </c>
      <c r="X32" t="s">
        <v>393</v>
      </c>
      <c r="Y32" t="s">
        <v>387</v>
      </c>
      <c r="Z32" t="s">
        <v>387</v>
      </c>
      <c r="AA32" t="s">
        <v>385</v>
      </c>
      <c r="AB32" t="s">
        <v>385</v>
      </c>
      <c r="AC32" t="s">
        <v>385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曇|晴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晴</v>
      </c>
      <c r="I37" s="2" t="str">
        <f t="shared" si="0"/>
        <v>曇|晴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晴/雨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曇|雨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曇|晴</v>
      </c>
      <c r="U37" s="2" t="str">
        <f t="shared" si="0"/>
        <v>晴/曇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晴/雪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20</v>
      </c>
      <c r="D41" s="2">
        <f>IF(D37="","",VLOOKUP(D37,変換!$B$31:$C$58,2,FALSE))</f>
        <v>20</v>
      </c>
      <c r="E41" s="2">
        <f>IF(E37="","",VLOOKUP(E37,変換!$B$31:$C$58,2,FALSE))</f>
        <v>20</v>
      </c>
      <c r="F41" s="2">
        <f>IF(F37="","",VLOOKUP(F37,変換!$B$31:$C$58,2,FALSE))</f>
        <v>1</v>
      </c>
      <c r="G41" s="2">
        <f>IF(G37="","",VLOOKUP(G37,変換!$B$31:$C$58,2,FALSE))</f>
        <v>2</v>
      </c>
      <c r="H41" s="2">
        <f>IF(H37="","",VLOOKUP(H37,変換!$B$31:$C$58,2,FALSE))</f>
        <v>1</v>
      </c>
      <c r="I41" s="2">
        <f>IF(I37="","",VLOOKUP(I37,変換!$B$31:$C$58,2,FALSE))</f>
        <v>20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6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21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20</v>
      </c>
      <c r="U41" s="2">
        <f>IF(U37="","",VLOOKUP(U37,変換!$B$31:$C$58,2,FALSE))</f>
        <v>5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7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45261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20231205</v>
      </c>
      <c r="E9" s="59" t="str">
        <f>IF(手入力!C3="",REPLACE(D9,5,0,"/"),REPLACE(手入力!C3,5,0,"/"))</f>
        <v>2023/1205</v>
      </c>
      <c r="F9" s="58">
        <v>20231205</v>
      </c>
      <c r="G9" s="59" t="str">
        <f>IF(手入力!D3="",REPLACE(F9,5,0,"/"),REPLACE(手入力!D3,5,0,"/"))</f>
        <v>2023/1205</v>
      </c>
      <c r="H9" s="58">
        <v>20231205</v>
      </c>
      <c r="I9" s="59" t="str">
        <f>IF(手入力!E3="",REPLACE(H9,5,0,"/"),REPLACE(手入力!E3,5,0,"/"))</f>
        <v>2023/1205</v>
      </c>
      <c r="J9" s="58">
        <v>20231205</v>
      </c>
      <c r="K9" s="59" t="str">
        <f>IF(手入力!F3="",REPLACE(J9,5,0,"/"),REPLACE(手入力!F3,5,0,"/"))</f>
        <v>2023/1205</v>
      </c>
      <c r="L9" s="58">
        <v>20231205</v>
      </c>
      <c r="M9" s="59" t="str">
        <f>IF(手入力!G3="",REPLACE(L9,5,0,"/"),REPLACE(手入力!G3,5,0,"/"))</f>
        <v>2023/1205</v>
      </c>
      <c r="N9" s="58">
        <v>20231205</v>
      </c>
      <c r="O9" s="59" t="str">
        <f>IF(手入力!H3="",REPLACE(N9,5,0,"/"),REPLACE(手入力!H3,5,0,"/"))</f>
        <v>2023/1205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955</v>
      </c>
      <c r="E10" s="67" t="str">
        <f>TEXT(D10,"0000")</f>
        <v>0955</v>
      </c>
      <c r="F10" s="68">
        <v>941</v>
      </c>
      <c r="G10" s="67" t="str">
        <f>TEXT(F10,"0000")</f>
        <v>0941</v>
      </c>
      <c r="H10" s="68">
        <v>1019</v>
      </c>
      <c r="I10" s="67" t="str">
        <f>TEXT(H10,"0000")</f>
        <v>1019</v>
      </c>
      <c r="J10" s="68">
        <v>923</v>
      </c>
      <c r="K10" s="67" t="str">
        <f>TEXT(J10,"0000")</f>
        <v>0923</v>
      </c>
      <c r="L10" s="68">
        <v>1058</v>
      </c>
      <c r="M10" s="67" t="str">
        <f>TEXT(L10,"0000")</f>
        <v>1058</v>
      </c>
      <c r="N10" s="68">
        <v>1038</v>
      </c>
      <c r="O10" s="67" t="str">
        <f>TEXT(N10,"0000")</f>
        <v>1038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4</v>
      </c>
      <c r="F11" s="68" t="str">
        <f>IF(F$9=0,"",HLOOKUP(G11,天気タグ!$B$3:$AG$39,35))</f>
        <v>晴</v>
      </c>
      <c r="G11" s="68">
        <f>IF(G9=0,"",(RIGHT(G9,2))-1)</f>
        <v>4</v>
      </c>
      <c r="H11" s="68" t="str">
        <f>IF(H$9=0,"",HLOOKUP(I11,天気タグ!$B$3:$AG$39,35))</f>
        <v>晴</v>
      </c>
      <c r="I11" s="68">
        <f>IF(I9=0,"",(RIGHT(I9,2))-1)</f>
        <v>4</v>
      </c>
      <c r="J11" s="68" t="str">
        <f>IF(J$9=0,"",HLOOKUP(K11,天気タグ!$B$3:$AG$39,35))</f>
        <v>晴</v>
      </c>
      <c r="K11" s="68">
        <f>IF(K9=0,"",(RIGHT(K9,2))-1)</f>
        <v>4</v>
      </c>
      <c r="L11" s="68" t="str">
        <f>IF(L$9=0,"",HLOOKUP(M11,天気タグ!$B$3:$AG$39,35))</f>
        <v>晴</v>
      </c>
      <c r="M11" s="68">
        <f>IF(M9=0,"",(RIGHT(M9,2))-1)</f>
        <v>4</v>
      </c>
      <c r="N11" s="68" t="str">
        <f>IF(N$9=0,"",HLOOKUP(O11,天気タグ!$B$3:$AG$39,35))</f>
        <v>晴</v>
      </c>
      <c r="O11" s="68">
        <f>IF(O9=0,"",(RIGHT(O9,2))-1)</f>
        <v>4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</v>
      </c>
      <c r="E12" s="68">
        <f>IF(E9=0,"",RIGHT(E9,2)*1)</f>
        <v>5</v>
      </c>
      <c r="F12" s="68" t="str">
        <f>IF(F$9=0,"",HLOOKUP(G12,天気タグ!$B$3:$AG$39,35))</f>
        <v>曇</v>
      </c>
      <c r="G12" s="68">
        <f>IF(G9=0,"",RIGHT(G9,2)*1)</f>
        <v>5</v>
      </c>
      <c r="H12" s="68" t="str">
        <f>IF(H$9=0,"",HLOOKUP(I12,天気タグ!$B$3:$AG$39,35))</f>
        <v>曇</v>
      </c>
      <c r="I12" s="68">
        <f>IF(I9=0,"",RIGHT(I9,2)*1)</f>
        <v>5</v>
      </c>
      <c r="J12" s="68" t="str">
        <f>IF(J$9=0,"",HLOOKUP(K12,天気タグ!$B$3:$AG$39,35))</f>
        <v>曇</v>
      </c>
      <c r="K12" s="68">
        <f>IF(K9=0,"",RIGHT(K9,2)*1)</f>
        <v>5</v>
      </c>
      <c r="L12" s="68" t="str">
        <f>IF(L$9=0,"",HLOOKUP(M12,天気タグ!$B$3:$AG$39,35))</f>
        <v>曇</v>
      </c>
      <c r="M12" s="68">
        <f>IF(M9=0,"",RIGHT(M9,2)*1)</f>
        <v>5</v>
      </c>
      <c r="N12" s="68" t="str">
        <f>IF(N$9=0,"",HLOOKUP(O12,天気タグ!$B$3:$AG$39,35))</f>
        <v>曇</v>
      </c>
      <c r="O12" s="68">
        <f>IF(O9=0,"",RIGHT(O9,2)*1)</f>
        <v>5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8.1</v>
      </c>
      <c r="E13" s="70"/>
      <c r="F13" s="70">
        <v>7</v>
      </c>
      <c r="G13" s="70"/>
      <c r="H13" s="70">
        <v>6.8</v>
      </c>
      <c r="I13" s="68"/>
      <c r="J13" s="70">
        <v>5</v>
      </c>
      <c r="K13" s="70"/>
      <c r="L13" s="70">
        <v>7.1</v>
      </c>
      <c r="M13" s="70"/>
      <c r="N13" s="70">
        <v>6.9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15.4</v>
      </c>
      <c r="E14" s="76"/>
      <c r="F14" s="77">
        <v>12.2</v>
      </c>
      <c r="G14" s="77"/>
      <c r="H14" s="77">
        <v>8.1</v>
      </c>
      <c r="I14" s="77"/>
      <c r="J14" s="77">
        <v>15.1</v>
      </c>
      <c r="K14" s="77"/>
      <c r="L14" s="77">
        <v>7.1</v>
      </c>
      <c r="M14" s="77"/>
      <c r="N14" s="77">
        <v>8.1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0.33</v>
      </c>
      <c r="E26" s="98"/>
      <c r="F26" s="98">
        <v>0.35</v>
      </c>
      <c r="G26" s="98"/>
      <c r="H26" s="68">
        <v>0.41</v>
      </c>
      <c r="I26" s="98"/>
      <c r="J26" s="68">
        <v>0.4</v>
      </c>
      <c r="K26" s="98"/>
      <c r="L26" s="68">
        <v>0.16</v>
      </c>
      <c r="M26" s="98"/>
      <c r="N26" s="68">
        <v>0.16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0.09</v>
      </c>
      <c r="E27" s="98"/>
      <c r="F27" s="98">
        <v>0.09</v>
      </c>
      <c r="G27" s="98"/>
      <c r="H27" s="68">
        <v>0.13</v>
      </c>
      <c r="I27" s="98"/>
      <c r="J27" s="68">
        <v>0.12</v>
      </c>
      <c r="K27" s="98"/>
      <c r="L27" s="68">
        <v>7.0000000000000007E-2</v>
      </c>
      <c r="M27" s="98"/>
      <c r="N27" s="68">
        <v>7.0000000000000007E-2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7.0000000000000007E-2</v>
      </c>
      <c r="E36" s="98"/>
      <c r="F36" s="98">
        <v>0.08</v>
      </c>
      <c r="G36" s="98"/>
      <c r="H36" s="68">
        <v>0.05</v>
      </c>
      <c r="I36" s="98"/>
      <c r="J36" s="68">
        <v>0.06</v>
      </c>
      <c r="K36" s="98"/>
      <c r="L36" s="68">
        <v>0</v>
      </c>
      <c r="M36" s="98"/>
      <c r="N36" s="68">
        <v>0.06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0</v>
      </c>
      <c r="E38" s="174">
        <f t="shared" ref="E38:Y40" si="6">D38/1000</f>
        <v>0</v>
      </c>
      <c r="F38" s="96">
        <v>1</v>
      </c>
      <c r="G38" s="174">
        <f t="shared" si="6"/>
        <v>1E-3</v>
      </c>
      <c r="H38" s="68">
        <v>3</v>
      </c>
      <c r="I38" s="174">
        <f t="shared" si="6"/>
        <v>3.0000000000000001E-3</v>
      </c>
      <c r="J38" s="68">
        <v>5</v>
      </c>
      <c r="K38" s="174">
        <f t="shared" si="6"/>
        <v>5.0000000000000001E-3</v>
      </c>
      <c r="L38" s="68">
        <v>2</v>
      </c>
      <c r="M38" s="174">
        <f t="shared" si="6"/>
        <v>2E-3</v>
      </c>
      <c r="N38" s="68">
        <v>8</v>
      </c>
      <c r="O38" s="174">
        <f t="shared" si="6"/>
        <v>8.0000000000000002E-3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4">
        <f t="shared" si="6"/>
        <v>0</v>
      </c>
      <c r="F40" s="96">
        <v>1</v>
      </c>
      <c r="G40" s="174">
        <f t="shared" si="6"/>
        <v>1E-3</v>
      </c>
      <c r="H40" s="68">
        <v>0</v>
      </c>
      <c r="I40" s="174">
        <f t="shared" si="6"/>
        <v>0</v>
      </c>
      <c r="J40" s="68">
        <v>0</v>
      </c>
      <c r="K40" s="174">
        <f t="shared" si="6"/>
        <v>0</v>
      </c>
      <c r="L40" s="68">
        <v>0</v>
      </c>
      <c r="M40" s="174">
        <f t="shared" si="6"/>
        <v>0</v>
      </c>
      <c r="N40" s="68">
        <v>0</v>
      </c>
      <c r="O40" s="174">
        <f t="shared" si="6"/>
        <v>0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4</v>
      </c>
      <c r="G42" s="67">
        <f>F42/1000</f>
        <v>4.0000000000000001E-3</v>
      </c>
      <c r="H42" s="68">
        <v>3</v>
      </c>
      <c r="I42" s="67">
        <f>H42/1000</f>
        <v>3.0000000000000001E-3</v>
      </c>
      <c r="J42" s="68">
        <v>6</v>
      </c>
      <c r="K42" s="67">
        <f>J42/1000</f>
        <v>6.0000000000000001E-3</v>
      </c>
      <c r="L42" s="68">
        <v>2</v>
      </c>
      <c r="M42" s="67">
        <f>L42/1000</f>
        <v>2E-3</v>
      </c>
      <c r="N42" s="68">
        <v>10</v>
      </c>
      <c r="O42" s="67">
        <f>N42/1000</f>
        <v>0.01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0</v>
      </c>
      <c r="E44" s="174">
        <f t="shared" ref="E44:Y45" si="7">D44/1000</f>
        <v>0</v>
      </c>
      <c r="F44" s="96">
        <v>2</v>
      </c>
      <c r="G44" s="174">
        <f t="shared" si="7"/>
        <v>2E-3</v>
      </c>
      <c r="H44" s="68">
        <v>0</v>
      </c>
      <c r="I44" s="174">
        <f t="shared" si="7"/>
        <v>0</v>
      </c>
      <c r="J44" s="68">
        <v>1</v>
      </c>
      <c r="K44" s="174">
        <f t="shared" si="7"/>
        <v>1E-3</v>
      </c>
      <c r="L44" s="68">
        <v>0</v>
      </c>
      <c r="M44" s="174">
        <f t="shared" si="7"/>
        <v>0</v>
      </c>
      <c r="N44" s="68">
        <v>2</v>
      </c>
      <c r="O44" s="174">
        <f t="shared" si="7"/>
        <v>2E-3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4">
        <f t="shared" si="7"/>
        <v>0</v>
      </c>
      <c r="F45" s="96">
        <v>0</v>
      </c>
      <c r="G45" s="174">
        <f t="shared" si="7"/>
        <v>0</v>
      </c>
      <c r="H45" s="68">
        <v>0</v>
      </c>
      <c r="I45" s="174">
        <f t="shared" si="7"/>
        <v>0</v>
      </c>
      <c r="J45" s="68">
        <v>0</v>
      </c>
      <c r="K45" s="174">
        <f t="shared" si="7"/>
        <v>0</v>
      </c>
      <c r="L45" s="68">
        <v>0</v>
      </c>
      <c r="M45" s="174">
        <f t="shared" si="7"/>
        <v>0</v>
      </c>
      <c r="N45" s="68">
        <v>0</v>
      </c>
      <c r="O45" s="174">
        <f t="shared" si="7"/>
        <v>0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3.4</v>
      </c>
      <c r="E53" s="70"/>
      <c r="F53" s="70">
        <v>3.5</v>
      </c>
      <c r="G53" s="70"/>
      <c r="H53" s="68">
        <v>4.8</v>
      </c>
      <c r="I53" s="70"/>
      <c r="J53" s="68">
        <v>4.9000000000000004</v>
      </c>
      <c r="K53" s="70"/>
      <c r="L53" s="68">
        <v>1.8</v>
      </c>
      <c r="M53" s="70"/>
      <c r="N53" s="68">
        <v>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0.2</v>
      </c>
      <c r="E61" s="70"/>
      <c r="F61" s="70">
        <v>0.3</v>
      </c>
      <c r="G61" s="70"/>
      <c r="H61" s="68">
        <v>0.4</v>
      </c>
      <c r="I61" s="70"/>
      <c r="J61" s="68">
        <v>0.3</v>
      </c>
      <c r="K61" s="70"/>
      <c r="L61" s="68">
        <v>0.3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</v>
      </c>
      <c r="E62" s="70"/>
      <c r="F62" s="70">
        <v>7.1</v>
      </c>
      <c r="G62" s="70"/>
      <c r="H62" s="68">
        <v>7.2</v>
      </c>
      <c r="I62" s="70"/>
      <c r="J62" s="68">
        <v>7.6</v>
      </c>
      <c r="K62" s="70"/>
      <c r="L62" s="68">
        <v>7.3</v>
      </c>
      <c r="M62" s="70"/>
      <c r="N62" s="68">
        <v>7.2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0.6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>
        <v>0</v>
      </c>
      <c r="E75" s="67">
        <f t="shared" si="8"/>
        <v>0</v>
      </c>
      <c r="F75" s="96">
        <v>0</v>
      </c>
      <c r="G75" s="67">
        <f t="shared" si="9"/>
        <v>0</v>
      </c>
      <c r="H75" s="68">
        <v>0</v>
      </c>
      <c r="I75" s="67">
        <f t="shared" si="9"/>
        <v>0</v>
      </c>
      <c r="J75" s="96">
        <v>0</v>
      </c>
      <c r="K75" s="67">
        <f>J75/1000</f>
        <v>0</v>
      </c>
      <c r="L75" s="96">
        <v>0</v>
      </c>
      <c r="M75" s="67">
        <f>L75/1000</f>
        <v>0</v>
      </c>
      <c r="N75" s="96">
        <v>0</v>
      </c>
      <c r="O75" s="67">
        <f>N75/1000</f>
        <v>0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0.8</v>
      </c>
      <c r="G81" s="70"/>
      <c r="H81" s="68">
        <v>1</v>
      </c>
      <c r="I81" s="70"/>
      <c r="J81" s="70">
        <v>1</v>
      </c>
      <c r="K81" s="70"/>
      <c r="L81" s="70">
        <v>0.8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>
        <v>0.5</v>
      </c>
      <c r="E87" s="69"/>
      <c r="F87" s="70">
        <v>0.5</v>
      </c>
      <c r="G87" s="70"/>
      <c r="H87" s="68">
        <v>0.6</v>
      </c>
      <c r="I87" s="70"/>
      <c r="J87" s="70">
        <v>0.6</v>
      </c>
      <c r="K87" s="70"/>
      <c r="L87" s="70">
        <v>0.7</v>
      </c>
      <c r="M87" s="70"/>
      <c r="N87" s="70">
        <v>1.2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</v>
      </c>
      <c r="E91" s="69"/>
      <c r="F91" s="70">
        <v>7.1</v>
      </c>
      <c r="G91" s="70"/>
      <c r="H91" s="68">
        <v>7.2</v>
      </c>
      <c r="I91" s="70"/>
      <c r="J91" s="70">
        <v>7.6</v>
      </c>
      <c r="K91" s="70"/>
      <c r="L91" s="70">
        <v>7.3</v>
      </c>
      <c r="M91" s="70"/>
      <c r="N91" s="70">
        <v>7.2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8.4</v>
      </c>
      <c r="E100" s="69"/>
      <c r="F100" s="70">
        <v>8.3000000000000007</v>
      </c>
      <c r="G100" s="70"/>
      <c r="H100" s="68">
        <v>8.9</v>
      </c>
      <c r="I100" s="70"/>
      <c r="J100" s="70">
        <v>9</v>
      </c>
      <c r="K100" s="70"/>
      <c r="L100" s="70">
        <v>4.4000000000000004</v>
      </c>
      <c r="M100" s="70"/>
      <c r="N100" s="70">
        <v>4.4000000000000004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0.33</v>
      </c>
      <c r="E101" s="69"/>
      <c r="F101" s="70">
        <v>0.35</v>
      </c>
      <c r="G101" s="70"/>
      <c r="H101" s="68">
        <v>0.41</v>
      </c>
      <c r="I101" s="70"/>
      <c r="J101" s="70">
        <v>0.4</v>
      </c>
      <c r="K101" s="70"/>
      <c r="L101" s="70">
        <v>0.16</v>
      </c>
      <c r="M101" s="70"/>
      <c r="N101" s="70">
        <v>0.16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45261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45261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45262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45263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45264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45265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45266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45267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45268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45269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45270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45271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45272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45273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45274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45275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45276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45277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45278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45279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45280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45281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45282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45283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45284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45285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45286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45287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45288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45289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45290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45291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2024-02-01T05:44:40Z</dcterms:modified>
</cp:coreProperties>
</file>