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0月月報\"/>
    </mc:Choice>
  </mc:AlternateContent>
  <xr:revisionPtr revIDLastSave="0" documentId="13_ncr:1_{0D993890-5623-4230-BE1C-FFD6DF045B04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1" i="5" s="1"/>
  <c r="G9" i="5"/>
  <c r="G12" i="5" s="1"/>
  <c r="E9" i="5"/>
  <c r="E11" i="5" s="1"/>
  <c r="O9" i="5"/>
  <c r="O12" i="5" s="1"/>
  <c r="M9" i="5"/>
  <c r="M11" i="5" s="1"/>
  <c r="K9" i="5"/>
  <c r="K12" i="5" s="1"/>
  <c r="O11" i="5" l="1"/>
  <c r="M12" i="5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G41" i="7"/>
  <c r="B3" i="7"/>
  <c r="AH6" i="7" l="1"/>
  <c r="AI6" i="7" s="1"/>
  <c r="Y95" i="5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<sst xmlns="http://schemas.openxmlformats.org/spreadsheetml/2006/main" count="3680" uniqueCount="408">
  <si>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</si>
  <si>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</si>
  <si>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</si>
  <si>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</si>
  <si>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</si>
  <si>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</si>
  <si>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</si>
  <si>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</si>
  <si>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</si>
  <si>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</si>
  <si>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</si>
  <si>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</si>
  <si>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</si>
  <si>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</si>
  <si>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</si>
  <si>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</si>
  <si>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</si>
  <si>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</si>
  <si>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</si>
  <si>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</si>
  <si>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</si>
  <si>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</si>
  <si>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</si>
  <si>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</si>
  <si>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</si>
  <si>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</si>
  <si>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</si>
  <si>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</si>
  <si>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</si>
  <si>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</si>
  <si>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</si>
  <si>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</si>
  <si>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</si>
  <si>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</si>
  <si>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</si>
  <si>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</si>
  <si>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</si>
  <si>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</si>
  <si>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</si>
  <si>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</si>
  <si>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</si>
  <si>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</si>
  <si>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</si>
  <si>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</si>
  <si>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</si>
  <si>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</si>
  <si>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</si>
  <si>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</si>
  <si>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</si>
  <si>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</si>
  <si>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</si>
  <si>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</si>
  <si>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</si>
  <si>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</si>
  <si>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</si>
  <si>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</si>
  <si>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</si>
  <si>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</si>
  <si>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</si>
  <si>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</si>
  <si>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</si>
  <si>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</si>
  <si>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</si>
  <si>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</si>
  <si>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</si>
  <si>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</si>
  <si>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</si>
  <si>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</si>
  <si>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</si>
  <si>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</si>
  <si>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</si>
  <si>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</si>
  <si>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</si>
  <si>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</si>
  <si>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</si>
  <si>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</si>
  <si>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</si>
  <si>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</si>
  <si>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</si>
  <si>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</si>
  <si>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</si>
  <si>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</si>
  <si>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</si>
  <si>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</si>
  <si>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</si>
  <si>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</si>
  <si>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</si>
  <si>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</si>
  <si>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</si>
  <si>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</si>
  <si>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</si>
  <si>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</si>
  <si>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</si>
  <si>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</si>
  <si>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</si>
  <si>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</si>
  <si>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</si>
  <si>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</si>
  <si>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</si>
  <si>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</si>
  <si>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</si>
  <si>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</si>
  <si>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</si>
  <si>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</si>
  <si>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</si>
  <si>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</si>
  <si>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</si>
  <si>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</si>
  <si>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</si>
  <si>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</si>
  <si>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</si>
  <si>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</si>
  <si>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</si>
  <si>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</si>
  <si>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</si>
  <si>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</si>
  <si>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</si>
  <si>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</si>
  <si>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</si>
  <si>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</si>
  <si>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</si>
  <si>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</si>
  <si>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</si>
  <si>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</si>
  <si>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</si>
  <si>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</si>
  <si>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</si>
  <si>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</si>
  <si>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</si>
  <si>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</si>
  <si>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</si>
  <si>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</si>
  <si>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</si>
  <si>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</si>
  <si>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</si>
  <si>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</si>
  <si>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</si>
  <si>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</si>
  <si>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</si>
  <si>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</si>
  <si>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</si>
  <si>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</si>
  <si>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</si>
  <si>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</si>
  <si>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</si>
  <si>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</si>
  <si>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</si>
  <si>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</si>
  <si>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</si>
  <si>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</si>
  <si>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</si>
  <si>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</si>
  <si>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</si>
  <si>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</si>
  <si>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</si>
  <si>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</si>
  <si>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</si>
  <si>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</si>
  <si>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</si>
  <si>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</si>
  <si>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</si>
  <si>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</si>
  <si>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</si>
  <si>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</si>
  <si>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</si>
  <si>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</si>
  <si>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</si>
  <si>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</si>
  <si>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</si>
  <si>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</si>
  <si>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</si>
  <si>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</si>
  <si>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</si>
  <si>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</si>
  <si>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</si>
  <si>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</si>
  <si>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</si>
  <si>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</si>
  <si>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</si>
  <si>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</si>
  <si>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</si>
  <si>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</si>
  <si>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</si>
  <si>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</si>
  <si>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</si>
  <si>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</si>
  <si>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</si>
  <si>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</si>
  <si>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</si>
  <si>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</si>
  <si>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</si>
  <si>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</si>
  <si>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</si>
  <si>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</si>
  <si>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</si>
  <si>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</si>
  <si>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</si>
  <si>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</si>
  <si>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</si>
  <si>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</si>
  <si>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</si>
  <si>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</si>
  <si>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</si>
  <si>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</si>
  <si>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</si>
  <si>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</si>
  <si>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</si>
  <si>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</si>
  <si>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</si>
  <si>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</si>
  <si>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</si>
  <si>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</si>
  <si>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</si>
  <si>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</si>
  <si>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</si>
  <si>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</si>
  <si>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</si>
  <si>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</si>
  <si>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</si>
  <si>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</si>
  <si>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</si>
  <si>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</si>
  <si>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</si>
  <si>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</si>
  <si>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</si>
  <si>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</si>
  <si>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</si>
  <si>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</si>
  <si>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</si>
  <si>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</si>
  <si>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</si>
  <si>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</si>
  <si>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</si>
  <si>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</si>
  <si>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</si>
  <si>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</si>
  <si>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</si>
  <si>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</si>
  <si>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</si>
  <si>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</si>
  <si>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</si>
  <si>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</si>
  <si>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</si>
  <si>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</si>
  <si>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</si>
  <si>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</si>
  <si>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</si>
  <si>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</si>
  <si>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</si>
  <si>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</si>
  <si>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</si>
  <si>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</si>
  <si>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</si>
  <si>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</si>
  <si>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</si>
  <si>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</si>
  <si>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</si>
  <si>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</si>
  <si>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</si>
  <si>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</si>
  <si>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</si>
  <si>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</si>
  <si>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</si>
  <si>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</si>
  <si>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</si>
  <si>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</si>
  <si>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</si>
  <si>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</si>
  <si>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</si>
  <si>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</si>
  <si>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</si>
  <si>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</si>
  <si>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</si>
  <si>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</si>
  <si>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</si>
  <si>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</si>
  <si>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</si>
  <si>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</si>
  <si>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</si>
  <si>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</si>
  <si>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</si>
  <si>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</si>
  <si>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</si>
  <si>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</si>
  <si>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</si>
  <si>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</si>
  <si>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</si>
  <si>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</si>
  <si>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</si>
  <si>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</si>
  <si>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</si>
  <si>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</si>
  <si>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</si>
  <si>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</si>
  <si>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</si>
  <si>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</si>
  <si>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</si>
  <si>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</si>
  <si>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</si>
  <si>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</si>
  <si>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</si>
  <si>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</si>
  <si>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</si>
  <si>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</si>
  <si>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</si>
  <si>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</si>
  <si>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</si>
  <si>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</si>
  <si>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</si>
  <si>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</si>
  <si>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</si>
  <si>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</si>
  <si>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</si>
  <si>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</si>
  <si>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</si>
  <si>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</si>
  <si>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</si>
  <si>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</si>
  <si>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</si>
  <si>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</si>
  <si>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</si>
  <si>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</si>
  <si>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</si>
  <si>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</si>
  <si>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</si>
  <si>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</si>
  <si>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</si>
  <si>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</si>
  <si>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</si>
  <si>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</si>
  <si>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</si>
  <si>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</si>
  <si>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</si>
  <si>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</si>
  <si>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</si>
  <si>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</si>
  <si>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</si>
  <si>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</si>
  <si>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</si>
  <si>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</si>
  <si>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</si>
  <si>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</si>
  <si>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</si>
  <si>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</si>
  <si>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</si>
  <si>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</si>
  <si>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</si>
  <si>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</si>
  <si>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</si>
  <si>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</si>
  <si>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</si>
  <si>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</si>
  <si>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</si>
  <si>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</si>
  <si>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</si>
  <si>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</si>
  <si>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</si>
  <si>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</si>
  <si>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</si>
  <si>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</si>
  <si>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</si>
  <si>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</si>
  <si>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</si>
  <si>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</si>
  <si>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</si>
  <si>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</si>
  <si>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</si>
  <si>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</si>
  <si>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</si>
  <si>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</si>
  <si>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</si>
  <si>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</si>
  <si>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</si>
  <si>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</si>
  <si>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</si>
  <si>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</si>
  <si>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</si>
  <si>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</si>
  <si>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</si>
  <si>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</si>
  <si>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</si>
  <si>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</si>
  <si>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</si>
  <si>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</si>
  <si>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曇|雨</t>
  </si>
  <si>
    <t>晴</t>
  </si>
  <si>
    <t>晴/雨</t>
  </si>
  <si>
    <t>雨|曇</t>
  </si>
  <si>
    <t>曇/晴</t>
  </si>
  <si>
    <t>晴/曇</t>
  </si>
  <si>
    <t>曇/雨</t>
  </si>
  <si>
    <t>雪/曇</t>
  </si>
  <si>
    <t>晴|曇</t>
  </si>
  <si>
    <t>雨/晴</t>
  </si>
  <si>
    <t>2023/10/17</t>
  </si>
  <si>
    <t>09:54</t>
  </si>
  <si>
    <t>09:37</t>
  </si>
  <si>
    <t>10:17</t>
  </si>
  <si>
    <t>09:18</t>
  </si>
  <si>
    <t>10:58</t>
  </si>
  <si>
    <t>10:37</t>
  </si>
  <si>
    <t>0.00005未満</t>
  </si>
  <si>
    <t>0.004未満</t>
  </si>
  <si>
    <t>0.001未満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</si>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</sst>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181" fontId="25" fillId="0" borderId="53" xfId="0" applyNumberFormat="1" applyFont="1" applyBorder="1" applyAlignment="1">
      <alignment horizontal="right" vertical="center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4"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C82" zoomScaleNormal="100" zoomScaleSheetLayoutView="100" workbookViewId="0">
      <selection activeCell="G102" sqref="G102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8320312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08">
        <v>45108</v>
      </c>
      <c r="B2" s="208"/>
      <c r="C2" s="209">
        <v>45200</v>
      </c>
      <c r="D2" s="209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10" t="s">
        <v>349</v>
      </c>
      <c r="E4" s="226" t="s">
        <v>352</v>
      </c>
      <c r="F4" s="224" t="s">
        <v>354</v>
      </c>
      <c r="G4" s="212" t="s">
        <v>358</v>
      </c>
      <c r="H4" s="222" t="s">
        <v>361</v>
      </c>
      <c r="I4" s="212" t="s">
        <v>364</v>
      </c>
      <c r="J4" s="222"/>
      <c r="K4" s="212"/>
      <c r="L4" s="222"/>
      <c r="M4" s="212"/>
      <c r="N4" s="234"/>
      <c r="O4" s="236"/>
      <c r="P4" s="206"/>
      <c r="Q4" s="228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11"/>
      <c r="E5" s="227"/>
      <c r="F5" s="225"/>
      <c r="G5" s="213"/>
      <c r="H5" s="223"/>
      <c r="I5" s="213"/>
      <c r="J5" s="223"/>
      <c r="K5" s="213"/>
      <c r="L5" s="223"/>
      <c r="M5" s="213"/>
      <c r="N5" s="235"/>
      <c r="O5" s="237"/>
      <c r="P5" s="207"/>
      <c r="Q5" s="229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18" t="s">
        <v>350</v>
      </c>
      <c r="E6" s="220" t="s">
        <v>382</v>
      </c>
      <c r="F6" s="216" t="s">
        <v>355</v>
      </c>
      <c r="G6" s="214" t="s">
        <v>359</v>
      </c>
      <c r="H6" s="216" t="s">
        <v>362</v>
      </c>
      <c r="I6" s="214" t="s">
        <v>365</v>
      </c>
      <c r="J6" s="216"/>
      <c r="K6" s="214"/>
      <c r="L6" s="244"/>
      <c r="M6" s="242"/>
      <c r="N6" s="238"/>
      <c r="O6" s="240"/>
      <c r="P6" s="230"/>
      <c r="Q6" s="2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19"/>
      <c r="E7" s="221"/>
      <c r="F7" s="217"/>
      <c r="G7" s="215"/>
      <c r="H7" s="217"/>
      <c r="I7" s="215"/>
      <c r="J7" s="217"/>
      <c r="K7" s="215"/>
      <c r="L7" s="245"/>
      <c r="M7" s="243"/>
      <c r="N7" s="239"/>
      <c r="O7" s="241"/>
      <c r="P7" s="231"/>
      <c r="Q7" s="233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394</v>
      </c>
      <c r="E9" s="152" t="s">
        <v>394</v>
      </c>
      <c r="F9" s="152" t="s">
        <v>394</v>
      </c>
      <c r="G9" s="152" t="s">
        <v>394</v>
      </c>
      <c r="H9" s="152" t="s">
        <v>394</v>
      </c>
      <c r="I9" s="152" t="s">
        <v>394</v>
      </c>
      <c r="J9" s="152"/>
      <c r="K9" s="152"/>
      <c r="L9" s="152"/>
      <c r="M9" s="152"/>
      <c r="N9" s="189"/>
      <c r="O9" s="202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395</v>
      </c>
      <c r="E10" s="68" t="s">
        <v>396</v>
      </c>
      <c r="F10" s="68" t="s">
        <v>397</v>
      </c>
      <c r="G10" s="68" t="s">
        <v>398</v>
      </c>
      <c r="H10" s="68" t="s">
        <v>399</v>
      </c>
      <c r="I10" s="68" t="s">
        <v>400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385</v>
      </c>
      <c r="E11" s="68" t="s">
        <v>385</v>
      </c>
      <c r="F11" s="68" t="s">
        <v>385</v>
      </c>
      <c r="G11" s="68" t="s">
        <v>385</v>
      </c>
      <c r="H11" s="68" t="s">
        <v>385</v>
      </c>
      <c r="I11" s="68" t="s">
        <v>385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385</v>
      </c>
      <c r="E12" s="68" t="s">
        <v>385</v>
      </c>
      <c r="F12" s="68" t="s">
        <v>385</v>
      </c>
      <c r="G12" s="68" t="s">
        <v>385</v>
      </c>
      <c r="H12" s="68" t="s">
        <v>385</v>
      </c>
      <c r="I12" s="68" t="s">
        <v>385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17.3</v>
      </c>
      <c r="E13" s="70">
        <v>17.899999999999999</v>
      </c>
      <c r="F13" s="70">
        <v>14.7</v>
      </c>
      <c r="G13" s="70">
        <v>21.1</v>
      </c>
      <c r="H13" s="70">
        <v>16.3</v>
      </c>
      <c r="I13" s="70">
        <v>16.899999999999999</v>
      </c>
      <c r="J13" s="70"/>
      <c r="K13" s="70"/>
      <c r="L13" s="70"/>
      <c r="M13" s="70"/>
      <c r="N13" s="190"/>
      <c r="O13" s="126"/>
      <c r="P13" s="69"/>
      <c r="Q13" s="126"/>
      <c r="R13" s="69" t="s">
        <v>383</v>
      </c>
      <c r="S13" s="70" t="s">
        <v>383</v>
      </c>
      <c r="T13" s="70" t="s">
        <v>383</v>
      </c>
      <c r="U13" s="70" t="s">
        <v>383</v>
      </c>
      <c r="V13" s="70" t="s">
        <v>383</v>
      </c>
      <c r="W13" s="70" t="s">
        <v>383</v>
      </c>
      <c r="X13" s="70" t="s">
        <v>383</v>
      </c>
      <c r="Y13" s="70" t="s">
        <v>383</v>
      </c>
      <c r="Z13" s="70" t="s">
        <v>383</v>
      </c>
      <c r="AA13" s="70" t="s">
        <v>383</v>
      </c>
      <c r="AB13" s="70" t="s">
        <v>383</v>
      </c>
      <c r="AC13" s="70" t="s">
        <v>383</v>
      </c>
      <c r="AD13" s="70" t="s">
        <v>383</v>
      </c>
      <c r="AE13" s="70" t="s">
        <v>383</v>
      </c>
      <c r="AF13" s="70" t="s">
        <v>383</v>
      </c>
      <c r="AG13" s="70" t="s">
        <v>383</v>
      </c>
      <c r="AH13" s="70" t="s">
        <v>383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21.2</v>
      </c>
      <c r="E14" s="77">
        <v>22.8</v>
      </c>
      <c r="F14" s="77">
        <v>16.399999999999999</v>
      </c>
      <c r="G14" s="77">
        <v>21.2</v>
      </c>
      <c r="H14" s="77">
        <v>14.7</v>
      </c>
      <c r="I14" s="77">
        <v>17.7</v>
      </c>
      <c r="J14" s="77"/>
      <c r="K14" s="77"/>
      <c r="L14" s="77"/>
      <c r="M14" s="77"/>
      <c r="N14" s="191"/>
      <c r="O14" s="156"/>
      <c r="P14" s="76"/>
      <c r="Q14" s="156"/>
      <c r="R14" s="69" t="s">
        <v>383</v>
      </c>
      <c r="S14" s="70" t="s">
        <v>383</v>
      </c>
      <c r="T14" s="70" t="s">
        <v>383</v>
      </c>
      <c r="U14" s="70" t="s">
        <v>383</v>
      </c>
      <c r="V14" s="70" t="s">
        <v>383</v>
      </c>
      <c r="W14" s="70" t="s">
        <v>383</v>
      </c>
      <c r="X14" s="70" t="s">
        <v>383</v>
      </c>
      <c r="Y14" s="70" t="s">
        <v>383</v>
      </c>
      <c r="Z14" s="70" t="s">
        <v>383</v>
      </c>
      <c r="AA14" s="70" t="s">
        <v>383</v>
      </c>
      <c r="AB14" s="70" t="s">
        <v>383</v>
      </c>
      <c r="AC14" s="70" t="s">
        <v>383</v>
      </c>
      <c r="AD14" s="70" t="s">
        <v>383</v>
      </c>
      <c r="AE14" s="70" t="s">
        <v>383</v>
      </c>
      <c r="AF14" s="70" t="s">
        <v>383</v>
      </c>
      <c r="AG14" s="70" t="s">
        <v>383</v>
      </c>
      <c r="AH14" s="70" t="s">
        <v>383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2"/>
      <c r="O16" s="163"/>
      <c r="P16" s="58"/>
      <c r="Q16" s="84"/>
      <c r="R16" s="66" t="s">
        <v>383</v>
      </c>
      <c r="S16" s="68" t="s">
        <v>383</v>
      </c>
      <c r="T16" s="68" t="s">
        <v>383</v>
      </c>
      <c r="U16" s="68" t="s">
        <v>383</v>
      </c>
      <c r="V16" s="68" t="s">
        <v>383</v>
      </c>
      <c r="W16" s="68" t="s">
        <v>383</v>
      </c>
      <c r="X16" s="68" t="s">
        <v>383</v>
      </c>
      <c r="Y16" s="68" t="s">
        <v>383</v>
      </c>
      <c r="Z16" s="68" t="s">
        <v>383</v>
      </c>
      <c r="AA16" s="68" t="s">
        <v>383</v>
      </c>
      <c r="AB16" s="68" t="s">
        <v>383</v>
      </c>
      <c r="AC16" s="68" t="s">
        <v>383</v>
      </c>
      <c r="AD16" s="68" t="s">
        <v>383</v>
      </c>
      <c r="AE16" s="68" t="s">
        <v>383</v>
      </c>
      <c r="AF16" s="68" t="s">
        <v>383</v>
      </c>
      <c r="AG16" s="68" t="s">
        <v>383</v>
      </c>
      <c r="AH16" s="68" t="s">
        <v>383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383</v>
      </c>
      <c r="S17" s="68" t="s">
        <v>383</v>
      </c>
      <c r="T17" s="68" t="s">
        <v>383</v>
      </c>
      <c r="U17" s="68" t="s">
        <v>383</v>
      </c>
      <c r="V17" s="68" t="s">
        <v>383</v>
      </c>
      <c r="W17" s="68" t="s">
        <v>383</v>
      </c>
      <c r="X17" s="68" t="s">
        <v>383</v>
      </c>
      <c r="Y17" s="68" t="s">
        <v>383</v>
      </c>
      <c r="Z17" s="68" t="s">
        <v>383</v>
      </c>
      <c r="AA17" s="68" t="s">
        <v>383</v>
      </c>
      <c r="AB17" s="68" t="s">
        <v>383</v>
      </c>
      <c r="AC17" s="68" t="s">
        <v>383</v>
      </c>
      <c r="AD17" s="68" t="s">
        <v>383</v>
      </c>
      <c r="AE17" s="68" t="s">
        <v>383</v>
      </c>
      <c r="AF17" s="68" t="s">
        <v>383</v>
      </c>
      <c r="AG17" s="68" t="s">
        <v>383</v>
      </c>
      <c r="AH17" s="68" t="s">
        <v>383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383</v>
      </c>
      <c r="G18" s="92" t="s">
        <v>383</v>
      </c>
      <c r="H18" s="92" t="s">
        <v>383</v>
      </c>
      <c r="I18" s="92" t="s">
        <v>383</v>
      </c>
      <c r="J18" s="92"/>
      <c r="K18" s="92"/>
      <c r="L18" s="92"/>
      <c r="M18" s="92"/>
      <c r="N18" s="193"/>
      <c r="O18" s="164"/>
      <c r="P18" s="91"/>
      <c r="Q18" s="92"/>
      <c r="R18" s="66" t="s">
        <v>383</v>
      </c>
      <c r="S18" s="68" t="s">
        <v>383</v>
      </c>
      <c r="T18" s="68" t="s">
        <v>383</v>
      </c>
      <c r="U18" s="68" t="s">
        <v>383</v>
      </c>
      <c r="V18" s="68" t="s">
        <v>383</v>
      </c>
      <c r="W18" s="68" t="s">
        <v>383</v>
      </c>
      <c r="X18" s="68" t="s">
        <v>383</v>
      </c>
      <c r="Y18" s="68" t="s">
        <v>383</v>
      </c>
      <c r="Z18" s="68" t="s">
        <v>383</v>
      </c>
      <c r="AA18" s="68" t="s">
        <v>383</v>
      </c>
      <c r="AB18" s="68" t="s">
        <v>383</v>
      </c>
      <c r="AC18" s="68" t="s">
        <v>383</v>
      </c>
      <c r="AD18" s="68" t="s">
        <v>383</v>
      </c>
      <c r="AE18" s="68" t="s">
        <v>383</v>
      </c>
      <c r="AF18" s="68" t="s">
        <v>383</v>
      </c>
      <c r="AG18" s="68" t="s">
        <v>383</v>
      </c>
      <c r="AH18" s="68" t="s">
        <v>383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401</v>
      </c>
      <c r="E19" s="94" t="s">
        <v>401</v>
      </c>
      <c r="F19" s="94" t="s">
        <v>401</v>
      </c>
      <c r="G19" s="94" t="s">
        <v>401</v>
      </c>
      <c r="H19" s="94" t="s">
        <v>401</v>
      </c>
      <c r="I19" s="94" t="s">
        <v>401</v>
      </c>
      <c r="J19" s="94"/>
      <c r="K19" s="94"/>
      <c r="L19" s="94"/>
      <c r="M19" s="94"/>
      <c r="N19" s="194"/>
      <c r="O19" s="165"/>
      <c r="P19" s="93"/>
      <c r="Q19" s="94"/>
      <c r="R19" s="66" t="s">
        <v>383</v>
      </c>
      <c r="S19" s="68" t="s">
        <v>383</v>
      </c>
      <c r="T19" s="68" t="s">
        <v>383</v>
      </c>
      <c r="U19" s="68" t="s">
        <v>383</v>
      </c>
      <c r="V19" s="68" t="s">
        <v>383</v>
      </c>
      <c r="W19" s="68" t="s">
        <v>383</v>
      </c>
      <c r="X19" s="68" t="s">
        <v>383</v>
      </c>
      <c r="Y19" s="68" t="s">
        <v>383</v>
      </c>
      <c r="Z19" s="68" t="s">
        <v>383</v>
      </c>
      <c r="AA19" s="68" t="s">
        <v>383</v>
      </c>
      <c r="AB19" s="68" t="s">
        <v>383</v>
      </c>
      <c r="AC19" s="68" t="s">
        <v>383</v>
      </c>
      <c r="AD19" s="68" t="s">
        <v>383</v>
      </c>
      <c r="AE19" s="68" t="s">
        <v>383</v>
      </c>
      <c r="AF19" s="68" t="s">
        <v>383</v>
      </c>
      <c r="AG19" s="68" t="s">
        <v>383</v>
      </c>
      <c r="AH19" s="68" t="s">
        <v>383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383</v>
      </c>
      <c r="G20" s="96" t="s">
        <v>383</v>
      </c>
      <c r="H20" s="96" t="s">
        <v>383</v>
      </c>
      <c r="I20" s="96" t="s">
        <v>383</v>
      </c>
      <c r="J20" s="96"/>
      <c r="K20" s="96"/>
      <c r="L20" s="96"/>
      <c r="M20" s="96"/>
      <c r="N20" s="195"/>
      <c r="O20" s="166"/>
      <c r="P20" s="95"/>
      <c r="Q20" s="96"/>
      <c r="R20" s="66" t="s">
        <v>383</v>
      </c>
      <c r="S20" s="68" t="s">
        <v>383</v>
      </c>
      <c r="T20" s="68" t="s">
        <v>383</v>
      </c>
      <c r="U20" s="68" t="s">
        <v>383</v>
      </c>
      <c r="V20" s="68" t="s">
        <v>383</v>
      </c>
      <c r="W20" s="68" t="s">
        <v>383</v>
      </c>
      <c r="X20" s="68" t="s">
        <v>383</v>
      </c>
      <c r="Y20" s="68" t="s">
        <v>383</v>
      </c>
      <c r="Z20" s="68" t="s">
        <v>383</v>
      </c>
      <c r="AA20" s="68" t="s">
        <v>383</v>
      </c>
      <c r="AB20" s="68" t="s">
        <v>383</v>
      </c>
      <c r="AC20" s="68" t="s">
        <v>383</v>
      </c>
      <c r="AD20" s="68" t="s">
        <v>383</v>
      </c>
      <c r="AE20" s="68" t="s">
        <v>383</v>
      </c>
      <c r="AF20" s="68" t="s">
        <v>383</v>
      </c>
      <c r="AG20" s="68" t="s">
        <v>383</v>
      </c>
      <c r="AH20" s="68" t="s">
        <v>383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383</v>
      </c>
      <c r="G21" s="96" t="s">
        <v>383</v>
      </c>
      <c r="H21" s="96" t="s">
        <v>383</v>
      </c>
      <c r="I21" s="96" t="s">
        <v>383</v>
      </c>
      <c r="J21" s="96"/>
      <c r="K21" s="96"/>
      <c r="L21" s="96"/>
      <c r="M21" s="96"/>
      <c r="N21" s="195"/>
      <c r="O21" s="166"/>
      <c r="P21" s="95"/>
      <c r="Q21" s="96"/>
      <c r="R21" s="66" t="s">
        <v>383</v>
      </c>
      <c r="S21" s="68" t="s">
        <v>383</v>
      </c>
      <c r="T21" s="68" t="s">
        <v>383</v>
      </c>
      <c r="U21" s="68" t="s">
        <v>383</v>
      </c>
      <c r="V21" s="68" t="s">
        <v>383</v>
      </c>
      <c r="W21" s="68" t="s">
        <v>383</v>
      </c>
      <c r="X21" s="68" t="s">
        <v>383</v>
      </c>
      <c r="Y21" s="68" t="s">
        <v>383</v>
      </c>
      <c r="Z21" s="68" t="s">
        <v>383</v>
      </c>
      <c r="AA21" s="68" t="s">
        <v>383</v>
      </c>
      <c r="AB21" s="68" t="s">
        <v>383</v>
      </c>
      <c r="AC21" s="68" t="s">
        <v>383</v>
      </c>
      <c r="AD21" s="68" t="s">
        <v>383</v>
      </c>
      <c r="AE21" s="68" t="s">
        <v>383</v>
      </c>
      <c r="AF21" s="68" t="s">
        <v>383</v>
      </c>
      <c r="AG21" s="68" t="s">
        <v>383</v>
      </c>
      <c r="AH21" s="68" t="s">
        <v>383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383</v>
      </c>
      <c r="G22" s="96" t="s">
        <v>383</v>
      </c>
      <c r="H22" s="96" t="s">
        <v>383</v>
      </c>
      <c r="I22" s="96" t="s">
        <v>383</v>
      </c>
      <c r="J22" s="96"/>
      <c r="K22" s="96"/>
      <c r="L22" s="96"/>
      <c r="M22" s="96"/>
      <c r="N22" s="195"/>
      <c r="O22" s="166"/>
      <c r="P22" s="95"/>
      <c r="Q22" s="96"/>
      <c r="R22" s="66" t="s">
        <v>383</v>
      </c>
      <c r="S22" s="68" t="s">
        <v>383</v>
      </c>
      <c r="T22" s="68" t="s">
        <v>383</v>
      </c>
      <c r="U22" s="68" t="s">
        <v>383</v>
      </c>
      <c r="V22" s="68" t="s">
        <v>383</v>
      </c>
      <c r="W22" s="68" t="s">
        <v>383</v>
      </c>
      <c r="X22" s="68" t="s">
        <v>383</v>
      </c>
      <c r="Y22" s="68" t="s">
        <v>383</v>
      </c>
      <c r="Z22" s="68" t="s">
        <v>383</v>
      </c>
      <c r="AA22" s="68" t="s">
        <v>383</v>
      </c>
      <c r="AB22" s="68" t="s">
        <v>383</v>
      </c>
      <c r="AC22" s="68" t="s">
        <v>383</v>
      </c>
      <c r="AD22" s="68" t="s">
        <v>383</v>
      </c>
      <c r="AE22" s="68" t="s">
        <v>383</v>
      </c>
      <c r="AF22" s="68" t="s">
        <v>383</v>
      </c>
      <c r="AG22" s="68" t="s">
        <v>383</v>
      </c>
      <c r="AH22" s="68" t="s">
        <v>383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383</v>
      </c>
      <c r="G23" s="96" t="s">
        <v>383</v>
      </c>
      <c r="H23" s="96" t="s">
        <v>383</v>
      </c>
      <c r="I23" s="96" t="s">
        <v>383</v>
      </c>
      <c r="J23" s="96"/>
      <c r="K23" s="96"/>
      <c r="L23" s="96"/>
      <c r="M23" s="96"/>
      <c r="N23" s="195"/>
      <c r="O23" s="166"/>
      <c r="P23" s="95"/>
      <c r="Q23" s="96"/>
      <c r="R23" s="66" t="s">
        <v>383</v>
      </c>
      <c r="S23" s="68" t="s">
        <v>383</v>
      </c>
      <c r="T23" s="68" t="s">
        <v>383</v>
      </c>
      <c r="U23" s="68" t="s">
        <v>383</v>
      </c>
      <c r="V23" s="68" t="s">
        <v>383</v>
      </c>
      <c r="W23" s="68" t="s">
        <v>383</v>
      </c>
      <c r="X23" s="68" t="s">
        <v>383</v>
      </c>
      <c r="Y23" s="68" t="s">
        <v>383</v>
      </c>
      <c r="Z23" s="68" t="s">
        <v>383</v>
      </c>
      <c r="AA23" s="68" t="s">
        <v>383</v>
      </c>
      <c r="AB23" s="68" t="s">
        <v>383</v>
      </c>
      <c r="AC23" s="68" t="s">
        <v>383</v>
      </c>
      <c r="AD23" s="68" t="s">
        <v>383</v>
      </c>
      <c r="AE23" s="68" t="s">
        <v>383</v>
      </c>
      <c r="AF23" s="68" t="s">
        <v>383</v>
      </c>
      <c r="AG23" s="68" t="s">
        <v>383</v>
      </c>
      <c r="AH23" s="68" t="s">
        <v>383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402</v>
      </c>
      <c r="E24" s="96" t="s">
        <v>402</v>
      </c>
      <c r="F24" s="96" t="s">
        <v>402</v>
      </c>
      <c r="G24" s="96" t="s">
        <v>402</v>
      </c>
      <c r="H24" s="96" t="s">
        <v>402</v>
      </c>
      <c r="I24" s="96" t="s">
        <v>402</v>
      </c>
      <c r="J24" s="96"/>
      <c r="K24" s="96"/>
      <c r="L24" s="96"/>
      <c r="M24" s="96"/>
      <c r="N24" s="195"/>
      <c r="O24" s="166"/>
      <c r="P24" s="95"/>
      <c r="Q24" s="96"/>
      <c r="R24" s="66" t="s">
        <v>383</v>
      </c>
      <c r="S24" s="68" t="s">
        <v>383</v>
      </c>
      <c r="T24" s="68" t="s">
        <v>383</v>
      </c>
      <c r="U24" s="68" t="s">
        <v>383</v>
      </c>
      <c r="V24" s="68" t="s">
        <v>383</v>
      </c>
      <c r="W24" s="68" t="s">
        <v>383</v>
      </c>
      <c r="X24" s="68" t="s">
        <v>383</v>
      </c>
      <c r="Y24" s="68" t="s">
        <v>383</v>
      </c>
      <c r="Z24" s="68" t="s">
        <v>383</v>
      </c>
      <c r="AA24" s="68" t="s">
        <v>383</v>
      </c>
      <c r="AB24" s="68" t="s">
        <v>383</v>
      </c>
      <c r="AC24" s="68" t="s">
        <v>383</v>
      </c>
      <c r="AD24" s="68" t="s">
        <v>383</v>
      </c>
      <c r="AE24" s="68" t="s">
        <v>383</v>
      </c>
      <c r="AF24" s="68" t="s">
        <v>383</v>
      </c>
      <c r="AG24" s="68" t="s">
        <v>383</v>
      </c>
      <c r="AH24" s="68" t="s">
        <v>383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403</v>
      </c>
      <c r="E25" s="96" t="s">
        <v>403</v>
      </c>
      <c r="F25" s="96" t="s">
        <v>403</v>
      </c>
      <c r="G25" s="96" t="s">
        <v>403</v>
      </c>
      <c r="H25" s="96" t="s">
        <v>403</v>
      </c>
      <c r="I25" s="96" t="s">
        <v>403</v>
      </c>
      <c r="J25" s="96"/>
      <c r="K25" s="96"/>
      <c r="L25" s="96"/>
      <c r="M25" s="96"/>
      <c r="N25" s="195"/>
      <c r="O25" s="166"/>
      <c r="P25" s="95"/>
      <c r="Q25" s="96"/>
      <c r="R25" s="66" t="s">
        <v>383</v>
      </c>
      <c r="S25" s="68" t="s">
        <v>383</v>
      </c>
      <c r="T25" s="68" t="s">
        <v>383</v>
      </c>
      <c r="U25" s="68" t="s">
        <v>383</v>
      </c>
      <c r="V25" s="68" t="s">
        <v>383</v>
      </c>
      <c r="W25" s="68" t="s">
        <v>383</v>
      </c>
      <c r="X25" s="68" t="s">
        <v>383</v>
      </c>
      <c r="Y25" s="68" t="s">
        <v>383</v>
      </c>
      <c r="Z25" s="68" t="s">
        <v>383</v>
      </c>
      <c r="AA25" s="68" t="s">
        <v>383</v>
      </c>
      <c r="AB25" s="68" t="s">
        <v>383</v>
      </c>
      <c r="AC25" s="68" t="s">
        <v>383</v>
      </c>
      <c r="AD25" s="68" t="s">
        <v>383</v>
      </c>
      <c r="AE25" s="68" t="s">
        <v>383</v>
      </c>
      <c r="AF25" s="68" t="s">
        <v>383</v>
      </c>
      <c r="AG25" s="68" t="s">
        <v>383</v>
      </c>
      <c r="AH25" s="68" t="s">
        <v>383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0.49</v>
      </c>
      <c r="E26" s="98">
        <v>0.52</v>
      </c>
      <c r="F26" s="98">
        <v>0.43</v>
      </c>
      <c r="G26" s="98">
        <v>0.38</v>
      </c>
      <c r="H26" s="98">
        <v>0.19</v>
      </c>
      <c r="I26" s="98">
        <v>0.2</v>
      </c>
      <c r="J26" s="98"/>
      <c r="K26" s="98"/>
      <c r="L26" s="98"/>
      <c r="M26" s="98"/>
      <c r="N26" s="196"/>
      <c r="O26" s="167"/>
      <c r="P26" s="97"/>
      <c r="Q26" s="98"/>
      <c r="R26" s="66" t="s">
        <v>383</v>
      </c>
      <c r="S26" s="68" t="s">
        <v>383</v>
      </c>
      <c r="T26" s="68" t="s">
        <v>383</v>
      </c>
      <c r="U26" s="68" t="s">
        <v>383</v>
      </c>
      <c r="V26" s="68" t="s">
        <v>383</v>
      </c>
      <c r="W26" s="68" t="s">
        <v>383</v>
      </c>
      <c r="X26" s="68" t="s">
        <v>383</v>
      </c>
      <c r="Y26" s="68" t="s">
        <v>383</v>
      </c>
      <c r="Z26" s="68" t="s">
        <v>383</v>
      </c>
      <c r="AA26" s="68" t="s">
        <v>383</v>
      </c>
      <c r="AB26" s="68" t="s">
        <v>383</v>
      </c>
      <c r="AC26" s="68" t="s">
        <v>383</v>
      </c>
      <c r="AD26" s="68" t="s">
        <v>383</v>
      </c>
      <c r="AE26" s="68" t="s">
        <v>383</v>
      </c>
      <c r="AF26" s="68" t="s">
        <v>383</v>
      </c>
      <c r="AG26" s="68" t="s">
        <v>383</v>
      </c>
      <c r="AH26" s="68" t="s">
        <v>383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>
        <v>0.1</v>
      </c>
      <c r="E27" s="98">
        <v>0.1</v>
      </c>
      <c r="F27" s="98">
        <v>0.14000000000000001</v>
      </c>
      <c r="G27" s="98">
        <v>0.13</v>
      </c>
      <c r="H27" s="98">
        <v>0.1</v>
      </c>
      <c r="I27" s="98">
        <v>0.08</v>
      </c>
      <c r="J27" s="98"/>
      <c r="K27" s="98"/>
      <c r="L27" s="98"/>
      <c r="M27" s="98"/>
      <c r="N27" s="196"/>
      <c r="O27" s="167"/>
      <c r="P27" s="97"/>
      <c r="Q27" s="98"/>
      <c r="R27" s="66" t="s">
        <v>383</v>
      </c>
      <c r="S27" s="68" t="s">
        <v>383</v>
      </c>
      <c r="T27" s="68" t="s">
        <v>383</v>
      </c>
      <c r="U27" s="68" t="s">
        <v>383</v>
      </c>
      <c r="V27" s="68" t="s">
        <v>383</v>
      </c>
      <c r="W27" s="68" t="s">
        <v>383</v>
      </c>
      <c r="X27" s="68" t="s">
        <v>383</v>
      </c>
      <c r="Y27" s="68" t="s">
        <v>383</v>
      </c>
      <c r="Z27" s="68" t="s">
        <v>383</v>
      </c>
      <c r="AA27" s="68" t="s">
        <v>383</v>
      </c>
      <c r="AB27" s="68" t="s">
        <v>383</v>
      </c>
      <c r="AC27" s="68" t="s">
        <v>383</v>
      </c>
      <c r="AD27" s="68" t="s">
        <v>383</v>
      </c>
      <c r="AE27" s="68" t="s">
        <v>383</v>
      </c>
      <c r="AF27" s="68" t="s">
        <v>383</v>
      </c>
      <c r="AG27" s="68" t="s">
        <v>383</v>
      </c>
      <c r="AH27" s="68" t="s">
        <v>383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383</v>
      </c>
      <c r="G28" s="98" t="s">
        <v>383</v>
      </c>
      <c r="H28" s="98" t="s">
        <v>383</v>
      </c>
      <c r="I28" s="98" t="s">
        <v>383</v>
      </c>
      <c r="J28" s="98"/>
      <c r="K28" s="98"/>
      <c r="L28" s="98"/>
      <c r="M28" s="98"/>
      <c r="N28" s="196"/>
      <c r="O28" s="167"/>
      <c r="P28" s="97"/>
      <c r="Q28" s="98"/>
      <c r="R28" s="66" t="s">
        <v>383</v>
      </c>
      <c r="S28" s="68" t="s">
        <v>383</v>
      </c>
      <c r="T28" s="68" t="s">
        <v>383</v>
      </c>
      <c r="U28" s="68" t="s">
        <v>383</v>
      </c>
      <c r="V28" s="68" t="s">
        <v>383</v>
      </c>
      <c r="W28" s="68" t="s">
        <v>383</v>
      </c>
      <c r="X28" s="68" t="s">
        <v>383</v>
      </c>
      <c r="Y28" s="68" t="s">
        <v>383</v>
      </c>
      <c r="Z28" s="68" t="s">
        <v>383</v>
      </c>
      <c r="AA28" s="68" t="s">
        <v>383</v>
      </c>
      <c r="AB28" s="68" t="s">
        <v>383</v>
      </c>
      <c r="AC28" s="68" t="s">
        <v>383</v>
      </c>
      <c r="AD28" s="68" t="s">
        <v>383</v>
      </c>
      <c r="AE28" s="68" t="s">
        <v>383</v>
      </c>
      <c r="AF28" s="68" t="s">
        <v>383</v>
      </c>
      <c r="AG28" s="68" t="s">
        <v>383</v>
      </c>
      <c r="AH28" s="68" t="s">
        <v>383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383</v>
      </c>
      <c r="E29" s="92" t="s">
        <v>383</v>
      </c>
      <c r="F29" s="92" t="s">
        <v>383</v>
      </c>
      <c r="G29" s="92" t="s">
        <v>383</v>
      </c>
      <c r="H29" s="92" t="s">
        <v>383</v>
      </c>
      <c r="I29" s="92" t="s">
        <v>383</v>
      </c>
      <c r="J29" s="92"/>
      <c r="K29" s="92"/>
      <c r="L29" s="92"/>
      <c r="M29" s="92"/>
      <c r="N29" s="193"/>
      <c r="O29" s="164"/>
      <c r="P29" s="91"/>
      <c r="Q29" s="92"/>
      <c r="R29" s="66" t="s">
        <v>383</v>
      </c>
      <c r="S29" s="68" t="s">
        <v>383</v>
      </c>
      <c r="T29" s="68" t="s">
        <v>383</v>
      </c>
      <c r="U29" s="68" t="s">
        <v>383</v>
      </c>
      <c r="V29" s="68" t="s">
        <v>383</v>
      </c>
      <c r="W29" s="68" t="s">
        <v>383</v>
      </c>
      <c r="X29" s="68" t="s">
        <v>383</v>
      </c>
      <c r="Y29" s="68" t="s">
        <v>383</v>
      </c>
      <c r="Z29" s="68" t="s">
        <v>383</v>
      </c>
      <c r="AA29" s="68" t="s">
        <v>383</v>
      </c>
      <c r="AB29" s="68" t="s">
        <v>383</v>
      </c>
      <c r="AC29" s="68" t="s">
        <v>383</v>
      </c>
      <c r="AD29" s="68" t="s">
        <v>383</v>
      </c>
      <c r="AE29" s="68" t="s">
        <v>383</v>
      </c>
      <c r="AF29" s="68" t="s">
        <v>383</v>
      </c>
      <c r="AG29" s="68" t="s">
        <v>383</v>
      </c>
      <c r="AH29" s="68" t="s">
        <v>383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383</v>
      </c>
      <c r="E30" s="96" t="s">
        <v>383</v>
      </c>
      <c r="F30" s="96" t="s">
        <v>383</v>
      </c>
      <c r="G30" s="96" t="s">
        <v>383</v>
      </c>
      <c r="H30" s="96" t="s">
        <v>383</v>
      </c>
      <c r="I30" s="96" t="s">
        <v>383</v>
      </c>
      <c r="J30" s="96"/>
      <c r="K30" s="96"/>
      <c r="L30" s="96"/>
      <c r="M30" s="96"/>
      <c r="N30" s="195"/>
      <c r="O30" s="166"/>
      <c r="P30" s="95"/>
      <c r="Q30" s="96"/>
      <c r="R30" s="66" t="s">
        <v>383</v>
      </c>
      <c r="S30" s="68" t="s">
        <v>383</v>
      </c>
      <c r="T30" s="68" t="s">
        <v>383</v>
      </c>
      <c r="U30" s="68" t="s">
        <v>383</v>
      </c>
      <c r="V30" s="68" t="s">
        <v>383</v>
      </c>
      <c r="W30" s="68" t="s">
        <v>383</v>
      </c>
      <c r="X30" s="68" t="s">
        <v>383</v>
      </c>
      <c r="Y30" s="68" t="s">
        <v>383</v>
      </c>
      <c r="Z30" s="68" t="s">
        <v>383</v>
      </c>
      <c r="AA30" s="68" t="s">
        <v>383</v>
      </c>
      <c r="AB30" s="68" t="s">
        <v>383</v>
      </c>
      <c r="AC30" s="68" t="s">
        <v>383</v>
      </c>
      <c r="AD30" s="68" t="s">
        <v>383</v>
      </c>
      <c r="AE30" s="68" t="s">
        <v>383</v>
      </c>
      <c r="AF30" s="68" t="s">
        <v>383</v>
      </c>
      <c r="AG30" s="68" t="s">
        <v>383</v>
      </c>
      <c r="AH30" s="68" t="s">
        <v>383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383</v>
      </c>
      <c r="E31" s="96" t="s">
        <v>383</v>
      </c>
      <c r="F31" s="96" t="s">
        <v>383</v>
      </c>
      <c r="G31" s="96" t="s">
        <v>383</v>
      </c>
      <c r="H31" s="96" t="s">
        <v>383</v>
      </c>
      <c r="I31" s="96" t="s">
        <v>383</v>
      </c>
      <c r="J31" s="96"/>
      <c r="K31" s="96"/>
      <c r="L31" s="96"/>
      <c r="M31" s="96"/>
      <c r="N31" s="195"/>
      <c r="O31" s="166"/>
      <c r="P31" s="95"/>
      <c r="Q31" s="96"/>
      <c r="R31" s="66" t="s">
        <v>383</v>
      </c>
      <c r="S31" s="68" t="s">
        <v>383</v>
      </c>
      <c r="T31" s="68" t="s">
        <v>383</v>
      </c>
      <c r="U31" s="68" t="s">
        <v>383</v>
      </c>
      <c r="V31" s="68" t="s">
        <v>383</v>
      </c>
      <c r="W31" s="68" t="s">
        <v>383</v>
      </c>
      <c r="X31" s="68" t="s">
        <v>383</v>
      </c>
      <c r="Y31" s="68" t="s">
        <v>383</v>
      </c>
      <c r="Z31" s="68" t="s">
        <v>383</v>
      </c>
      <c r="AA31" s="68" t="s">
        <v>383</v>
      </c>
      <c r="AB31" s="68" t="s">
        <v>383</v>
      </c>
      <c r="AC31" s="68" t="s">
        <v>383</v>
      </c>
      <c r="AD31" s="68" t="s">
        <v>383</v>
      </c>
      <c r="AE31" s="68" t="s">
        <v>383</v>
      </c>
      <c r="AF31" s="68" t="s">
        <v>383</v>
      </c>
      <c r="AG31" s="68" t="s">
        <v>383</v>
      </c>
      <c r="AH31" s="68" t="s">
        <v>383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383</v>
      </c>
      <c r="E32" s="96" t="s">
        <v>383</v>
      </c>
      <c r="F32" s="96" t="s">
        <v>383</v>
      </c>
      <c r="G32" s="96" t="s">
        <v>383</v>
      </c>
      <c r="H32" s="96" t="s">
        <v>383</v>
      </c>
      <c r="I32" s="96" t="s">
        <v>383</v>
      </c>
      <c r="J32" s="96"/>
      <c r="K32" s="96"/>
      <c r="L32" s="96"/>
      <c r="M32" s="96"/>
      <c r="N32" s="195"/>
      <c r="O32" s="166"/>
      <c r="P32" s="95"/>
      <c r="Q32" s="96"/>
      <c r="R32" s="66" t="s">
        <v>383</v>
      </c>
      <c r="S32" s="68" t="s">
        <v>383</v>
      </c>
      <c r="T32" s="68" t="s">
        <v>383</v>
      </c>
      <c r="U32" s="68" t="s">
        <v>383</v>
      </c>
      <c r="V32" s="68" t="s">
        <v>383</v>
      </c>
      <c r="W32" s="68" t="s">
        <v>383</v>
      </c>
      <c r="X32" s="68" t="s">
        <v>383</v>
      </c>
      <c r="Y32" s="68" t="s">
        <v>383</v>
      </c>
      <c r="Z32" s="68" t="s">
        <v>383</v>
      </c>
      <c r="AA32" s="68" t="s">
        <v>383</v>
      </c>
      <c r="AB32" s="68" t="s">
        <v>383</v>
      </c>
      <c r="AC32" s="68" t="s">
        <v>383</v>
      </c>
      <c r="AD32" s="68" t="s">
        <v>383</v>
      </c>
      <c r="AE32" s="68" t="s">
        <v>383</v>
      </c>
      <c r="AF32" s="68" t="s">
        <v>383</v>
      </c>
      <c r="AG32" s="68" t="s">
        <v>383</v>
      </c>
      <c r="AH32" s="68" t="s">
        <v>383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383</v>
      </c>
      <c r="E33" s="96" t="s">
        <v>383</v>
      </c>
      <c r="F33" s="96" t="s">
        <v>383</v>
      </c>
      <c r="G33" s="96" t="s">
        <v>383</v>
      </c>
      <c r="H33" s="96" t="s">
        <v>383</v>
      </c>
      <c r="I33" s="96" t="s">
        <v>383</v>
      </c>
      <c r="J33" s="96"/>
      <c r="K33" s="96"/>
      <c r="L33" s="96"/>
      <c r="M33" s="96"/>
      <c r="N33" s="195"/>
      <c r="O33" s="166"/>
      <c r="P33" s="95"/>
      <c r="Q33" s="96"/>
      <c r="R33" s="66" t="s">
        <v>383</v>
      </c>
      <c r="S33" s="68" t="s">
        <v>383</v>
      </c>
      <c r="T33" s="68" t="s">
        <v>383</v>
      </c>
      <c r="U33" s="68" t="s">
        <v>383</v>
      </c>
      <c r="V33" s="68" t="s">
        <v>383</v>
      </c>
      <c r="W33" s="68" t="s">
        <v>383</v>
      </c>
      <c r="X33" s="68" t="s">
        <v>383</v>
      </c>
      <c r="Y33" s="68" t="s">
        <v>383</v>
      </c>
      <c r="Z33" s="68" t="s">
        <v>383</v>
      </c>
      <c r="AA33" s="68" t="s">
        <v>383</v>
      </c>
      <c r="AB33" s="68" t="s">
        <v>383</v>
      </c>
      <c r="AC33" s="68" t="s">
        <v>383</v>
      </c>
      <c r="AD33" s="68" t="s">
        <v>383</v>
      </c>
      <c r="AE33" s="68" t="s">
        <v>383</v>
      </c>
      <c r="AF33" s="68" t="s">
        <v>383</v>
      </c>
      <c r="AG33" s="68" t="s">
        <v>383</v>
      </c>
      <c r="AH33" s="68" t="s">
        <v>383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383</v>
      </c>
      <c r="E34" s="96" t="s">
        <v>383</v>
      </c>
      <c r="F34" s="96" t="s">
        <v>383</v>
      </c>
      <c r="G34" s="96" t="s">
        <v>383</v>
      </c>
      <c r="H34" s="96" t="s">
        <v>383</v>
      </c>
      <c r="I34" s="96" t="s">
        <v>383</v>
      </c>
      <c r="J34" s="96"/>
      <c r="K34" s="96"/>
      <c r="L34" s="96"/>
      <c r="M34" s="96"/>
      <c r="N34" s="195"/>
      <c r="O34" s="166"/>
      <c r="P34" s="95"/>
      <c r="Q34" s="96"/>
      <c r="R34" s="66" t="s">
        <v>383</v>
      </c>
      <c r="S34" s="68" t="s">
        <v>383</v>
      </c>
      <c r="T34" s="68" t="s">
        <v>383</v>
      </c>
      <c r="U34" s="68" t="s">
        <v>383</v>
      </c>
      <c r="V34" s="68" t="s">
        <v>383</v>
      </c>
      <c r="W34" s="68" t="s">
        <v>383</v>
      </c>
      <c r="X34" s="68" t="s">
        <v>383</v>
      </c>
      <c r="Y34" s="68" t="s">
        <v>383</v>
      </c>
      <c r="Z34" s="68" t="s">
        <v>383</v>
      </c>
      <c r="AA34" s="68" t="s">
        <v>383</v>
      </c>
      <c r="AB34" s="68" t="s">
        <v>383</v>
      </c>
      <c r="AC34" s="68" t="s">
        <v>383</v>
      </c>
      <c r="AD34" s="68" t="s">
        <v>383</v>
      </c>
      <c r="AE34" s="68" t="s">
        <v>383</v>
      </c>
      <c r="AF34" s="68" t="s">
        <v>383</v>
      </c>
      <c r="AG34" s="68" t="s">
        <v>383</v>
      </c>
      <c r="AH34" s="68" t="s">
        <v>383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383</v>
      </c>
      <c r="E35" s="96" t="s">
        <v>383</v>
      </c>
      <c r="F35" s="96" t="s">
        <v>383</v>
      </c>
      <c r="G35" s="96" t="s">
        <v>383</v>
      </c>
      <c r="H35" s="96" t="s">
        <v>383</v>
      </c>
      <c r="I35" s="96" t="s">
        <v>383</v>
      </c>
      <c r="J35" s="96"/>
      <c r="K35" s="96"/>
      <c r="L35" s="96"/>
      <c r="M35" s="96"/>
      <c r="N35" s="195"/>
      <c r="O35" s="166"/>
      <c r="P35" s="95"/>
      <c r="Q35" s="96"/>
      <c r="R35" s="66" t="s">
        <v>383</v>
      </c>
      <c r="S35" s="68" t="s">
        <v>383</v>
      </c>
      <c r="T35" s="68" t="s">
        <v>383</v>
      </c>
      <c r="U35" s="68" t="s">
        <v>383</v>
      </c>
      <c r="V35" s="68" t="s">
        <v>383</v>
      </c>
      <c r="W35" s="68" t="s">
        <v>383</v>
      </c>
      <c r="X35" s="68" t="s">
        <v>383</v>
      </c>
      <c r="Y35" s="68" t="s">
        <v>383</v>
      </c>
      <c r="Z35" s="68" t="s">
        <v>383</v>
      </c>
      <c r="AA35" s="68" t="s">
        <v>383</v>
      </c>
      <c r="AB35" s="68" t="s">
        <v>383</v>
      </c>
      <c r="AC35" s="68" t="s">
        <v>383</v>
      </c>
      <c r="AD35" s="68" t="s">
        <v>383</v>
      </c>
      <c r="AE35" s="68" t="s">
        <v>383</v>
      </c>
      <c r="AF35" s="68" t="s">
        <v>383</v>
      </c>
      <c r="AG35" s="68" t="s">
        <v>383</v>
      </c>
      <c r="AH35" s="68" t="s">
        <v>383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>
        <v>0.2</v>
      </c>
      <c r="E36" s="98">
        <v>0.19</v>
      </c>
      <c r="F36" s="98">
        <v>0.16</v>
      </c>
      <c r="G36" s="98">
        <v>0.22</v>
      </c>
      <c r="H36" s="98">
        <v>0.15</v>
      </c>
      <c r="I36" s="98">
        <v>0.16</v>
      </c>
      <c r="J36" s="98"/>
      <c r="K36" s="98"/>
      <c r="L36" s="98"/>
      <c r="M36" s="98"/>
      <c r="N36" s="196"/>
      <c r="O36" s="167"/>
      <c r="P36" s="97"/>
      <c r="Q36" s="98"/>
      <c r="R36" s="66" t="s">
        <v>383</v>
      </c>
      <c r="S36" s="68" t="s">
        <v>383</v>
      </c>
      <c r="T36" s="68" t="s">
        <v>383</v>
      </c>
      <c r="U36" s="68" t="s">
        <v>383</v>
      </c>
      <c r="V36" s="68" t="s">
        <v>383</v>
      </c>
      <c r="W36" s="68" t="s">
        <v>383</v>
      </c>
      <c r="X36" s="68" t="s">
        <v>383</v>
      </c>
      <c r="Y36" s="68" t="s">
        <v>383</v>
      </c>
      <c r="Z36" s="68" t="s">
        <v>383</v>
      </c>
      <c r="AA36" s="68" t="s">
        <v>383</v>
      </c>
      <c r="AB36" s="68" t="s">
        <v>383</v>
      </c>
      <c r="AC36" s="68" t="s">
        <v>383</v>
      </c>
      <c r="AD36" s="68" t="s">
        <v>383</v>
      </c>
      <c r="AE36" s="68" t="s">
        <v>383</v>
      </c>
      <c r="AF36" s="68" t="s">
        <v>383</v>
      </c>
      <c r="AG36" s="68" t="s">
        <v>383</v>
      </c>
      <c r="AH36" s="68" t="s">
        <v>383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383</v>
      </c>
      <c r="E37" s="96" t="s">
        <v>383</v>
      </c>
      <c r="F37" s="96" t="s">
        <v>404</v>
      </c>
      <c r="G37" s="96" t="s">
        <v>404</v>
      </c>
      <c r="H37" s="96" t="s">
        <v>383</v>
      </c>
      <c r="I37" s="96" t="s">
        <v>383</v>
      </c>
      <c r="J37" s="96"/>
      <c r="K37" s="96"/>
      <c r="L37" s="96"/>
      <c r="M37" s="96"/>
      <c r="N37" s="195"/>
      <c r="O37" s="166"/>
      <c r="P37" s="95"/>
      <c r="Q37" s="96"/>
      <c r="R37" s="66" t="s">
        <v>383</v>
      </c>
      <c r="S37" s="68" t="s">
        <v>383</v>
      </c>
      <c r="T37" s="68" t="s">
        <v>383</v>
      </c>
      <c r="U37" s="68" t="s">
        <v>383</v>
      </c>
      <c r="V37" s="68" t="s">
        <v>383</v>
      </c>
      <c r="W37" s="68" t="s">
        <v>383</v>
      </c>
      <c r="X37" s="68" t="s">
        <v>383</v>
      </c>
      <c r="Y37" s="68" t="s">
        <v>383</v>
      </c>
      <c r="Z37" s="68" t="s">
        <v>383</v>
      </c>
      <c r="AA37" s="68" t="s">
        <v>383</v>
      </c>
      <c r="AB37" s="68" t="s">
        <v>383</v>
      </c>
      <c r="AC37" s="68" t="s">
        <v>383</v>
      </c>
      <c r="AD37" s="68" t="s">
        <v>383</v>
      </c>
      <c r="AE37" s="68" t="s">
        <v>383</v>
      </c>
      <c r="AF37" s="68" t="s">
        <v>383</v>
      </c>
      <c r="AG37" s="68" t="s">
        <v>383</v>
      </c>
      <c r="AH37" s="68" t="s">
        <v>383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383</v>
      </c>
      <c r="E38" s="96" t="s">
        <v>383</v>
      </c>
      <c r="F38" s="96" t="s">
        <v>383</v>
      </c>
      <c r="G38" s="96" t="s">
        <v>383</v>
      </c>
      <c r="H38" s="96" t="s">
        <v>383</v>
      </c>
      <c r="I38" s="96" t="s">
        <v>383</v>
      </c>
      <c r="J38" s="96"/>
      <c r="K38" s="96"/>
      <c r="L38" s="96"/>
      <c r="M38" s="96"/>
      <c r="N38" s="195"/>
      <c r="O38" s="166"/>
      <c r="P38" s="95"/>
      <c r="Q38" s="96"/>
      <c r="R38" s="66" t="s">
        <v>383</v>
      </c>
      <c r="S38" s="68" t="s">
        <v>383</v>
      </c>
      <c r="T38" s="68" t="s">
        <v>383</v>
      </c>
      <c r="U38" s="68" t="s">
        <v>383</v>
      </c>
      <c r="V38" s="68" t="s">
        <v>383</v>
      </c>
      <c r="W38" s="68" t="s">
        <v>383</v>
      </c>
      <c r="X38" s="68" t="s">
        <v>383</v>
      </c>
      <c r="Y38" s="68" t="s">
        <v>383</v>
      </c>
      <c r="Z38" s="68" t="s">
        <v>383</v>
      </c>
      <c r="AA38" s="68" t="s">
        <v>383</v>
      </c>
      <c r="AB38" s="68" t="s">
        <v>383</v>
      </c>
      <c r="AC38" s="68" t="s">
        <v>383</v>
      </c>
      <c r="AD38" s="68" t="s">
        <v>383</v>
      </c>
      <c r="AE38" s="68" t="s">
        <v>383</v>
      </c>
      <c r="AF38" s="68" t="s">
        <v>383</v>
      </c>
      <c r="AG38" s="68" t="s">
        <v>383</v>
      </c>
      <c r="AH38" s="68" t="s">
        <v>383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383</v>
      </c>
      <c r="E39" s="96" t="s">
        <v>383</v>
      </c>
      <c r="F39" s="96">
        <v>5.0000000000000001E-3</v>
      </c>
      <c r="G39" s="96">
        <v>1.2E-2</v>
      </c>
      <c r="H39" s="96" t="s">
        <v>383</v>
      </c>
      <c r="I39" s="96" t="s">
        <v>383</v>
      </c>
      <c r="J39" s="96"/>
      <c r="K39" s="96"/>
      <c r="L39" s="96"/>
      <c r="M39" s="96"/>
      <c r="N39" s="195"/>
      <c r="O39" s="166"/>
      <c r="P39" s="95"/>
      <c r="Q39" s="96"/>
      <c r="R39" s="66" t="s">
        <v>383</v>
      </c>
      <c r="S39" s="68" t="s">
        <v>383</v>
      </c>
      <c r="T39" s="68" t="s">
        <v>383</v>
      </c>
      <c r="U39" s="68" t="s">
        <v>383</v>
      </c>
      <c r="V39" s="68" t="s">
        <v>383</v>
      </c>
      <c r="W39" s="68" t="s">
        <v>383</v>
      </c>
      <c r="X39" s="68" t="s">
        <v>383</v>
      </c>
      <c r="Y39" s="68" t="s">
        <v>383</v>
      </c>
      <c r="Z39" s="68" t="s">
        <v>383</v>
      </c>
      <c r="AA39" s="68" t="s">
        <v>383</v>
      </c>
      <c r="AB39" s="68" t="s">
        <v>383</v>
      </c>
      <c r="AC39" s="68" t="s">
        <v>383</v>
      </c>
      <c r="AD39" s="68" t="s">
        <v>383</v>
      </c>
      <c r="AE39" s="68" t="s">
        <v>383</v>
      </c>
      <c r="AF39" s="68" t="s">
        <v>383</v>
      </c>
      <c r="AG39" s="68" t="s">
        <v>383</v>
      </c>
      <c r="AH39" s="68" t="s">
        <v>383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383</v>
      </c>
      <c r="E40" s="96" t="s">
        <v>383</v>
      </c>
      <c r="F40" s="96" t="s">
        <v>383</v>
      </c>
      <c r="G40" s="96" t="s">
        <v>383</v>
      </c>
      <c r="H40" s="96" t="s">
        <v>383</v>
      </c>
      <c r="I40" s="96" t="s">
        <v>383</v>
      </c>
      <c r="J40" s="96"/>
      <c r="K40" s="96"/>
      <c r="L40" s="96"/>
      <c r="M40" s="96"/>
      <c r="N40" s="195"/>
      <c r="O40" s="166"/>
      <c r="P40" s="95"/>
      <c r="Q40" s="96"/>
      <c r="R40" s="66" t="s">
        <v>383</v>
      </c>
      <c r="S40" s="68" t="s">
        <v>383</v>
      </c>
      <c r="T40" s="68" t="s">
        <v>383</v>
      </c>
      <c r="U40" s="68" t="s">
        <v>383</v>
      </c>
      <c r="V40" s="68" t="s">
        <v>383</v>
      </c>
      <c r="W40" s="68" t="s">
        <v>383</v>
      </c>
      <c r="X40" s="68" t="s">
        <v>383</v>
      </c>
      <c r="Y40" s="68" t="s">
        <v>383</v>
      </c>
      <c r="Z40" s="68" t="s">
        <v>383</v>
      </c>
      <c r="AA40" s="68" t="s">
        <v>383</v>
      </c>
      <c r="AB40" s="68" t="s">
        <v>383</v>
      </c>
      <c r="AC40" s="68" t="s">
        <v>383</v>
      </c>
      <c r="AD40" s="68" t="s">
        <v>383</v>
      </c>
      <c r="AE40" s="68" t="s">
        <v>383</v>
      </c>
      <c r="AF40" s="68" t="s">
        <v>383</v>
      </c>
      <c r="AG40" s="68" t="s">
        <v>383</v>
      </c>
      <c r="AH40" s="68" t="s">
        <v>383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403</v>
      </c>
      <c r="E41" s="96" t="s">
        <v>403</v>
      </c>
      <c r="F41" s="96" t="s">
        <v>403</v>
      </c>
      <c r="G41" s="96" t="s">
        <v>403</v>
      </c>
      <c r="H41" s="96" t="s">
        <v>403</v>
      </c>
      <c r="I41" s="96" t="s">
        <v>403</v>
      </c>
      <c r="J41" s="96"/>
      <c r="K41" s="96"/>
      <c r="L41" s="96"/>
      <c r="M41" s="96"/>
      <c r="N41" s="195"/>
      <c r="O41" s="166"/>
      <c r="P41" s="95"/>
      <c r="Q41" s="96"/>
      <c r="R41" s="66" t="s">
        <v>383</v>
      </c>
      <c r="S41" s="68" t="s">
        <v>383</v>
      </c>
      <c r="T41" s="68" t="s">
        <v>383</v>
      </c>
      <c r="U41" s="68" t="s">
        <v>383</v>
      </c>
      <c r="V41" s="68" t="s">
        <v>383</v>
      </c>
      <c r="W41" s="68" t="s">
        <v>383</v>
      </c>
      <c r="X41" s="68" t="s">
        <v>383</v>
      </c>
      <c r="Y41" s="68" t="s">
        <v>383</v>
      </c>
      <c r="Z41" s="68" t="s">
        <v>383</v>
      </c>
      <c r="AA41" s="68" t="s">
        <v>383</v>
      </c>
      <c r="AB41" s="68" t="s">
        <v>383</v>
      </c>
      <c r="AC41" s="68" t="s">
        <v>383</v>
      </c>
      <c r="AD41" s="68" t="s">
        <v>383</v>
      </c>
      <c r="AE41" s="68" t="s">
        <v>383</v>
      </c>
      <c r="AF41" s="68" t="s">
        <v>383</v>
      </c>
      <c r="AG41" s="68" t="s">
        <v>383</v>
      </c>
      <c r="AH41" s="68" t="s">
        <v>383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383</v>
      </c>
      <c r="E42" s="96" t="s">
        <v>383</v>
      </c>
      <c r="F42" s="96" t="s">
        <v>383</v>
      </c>
      <c r="G42" s="96" t="s">
        <v>383</v>
      </c>
      <c r="H42" s="96" t="s">
        <v>383</v>
      </c>
      <c r="I42" s="96" t="s">
        <v>383</v>
      </c>
      <c r="J42" s="96"/>
      <c r="K42" s="96"/>
      <c r="L42" s="96"/>
      <c r="M42" s="96"/>
      <c r="N42" s="195"/>
      <c r="O42" s="166"/>
      <c r="P42" s="95"/>
      <c r="Q42" s="96"/>
      <c r="R42" s="66" t="s">
        <v>383</v>
      </c>
      <c r="S42" s="68" t="s">
        <v>383</v>
      </c>
      <c r="T42" s="68" t="s">
        <v>383</v>
      </c>
      <c r="U42" s="68" t="s">
        <v>383</v>
      </c>
      <c r="V42" s="68" t="s">
        <v>383</v>
      </c>
      <c r="W42" s="68" t="s">
        <v>383</v>
      </c>
      <c r="X42" s="68" t="s">
        <v>383</v>
      </c>
      <c r="Y42" s="68" t="s">
        <v>383</v>
      </c>
      <c r="Z42" s="68" t="s">
        <v>383</v>
      </c>
      <c r="AA42" s="68" t="s">
        <v>383</v>
      </c>
      <c r="AB42" s="68" t="s">
        <v>383</v>
      </c>
      <c r="AC42" s="68" t="s">
        <v>383</v>
      </c>
      <c r="AD42" s="68" t="s">
        <v>383</v>
      </c>
      <c r="AE42" s="68" t="s">
        <v>383</v>
      </c>
      <c r="AF42" s="68" t="s">
        <v>383</v>
      </c>
      <c r="AG42" s="68" t="s">
        <v>383</v>
      </c>
      <c r="AH42" s="68" t="s">
        <v>383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383</v>
      </c>
      <c r="E43" s="96" t="s">
        <v>383</v>
      </c>
      <c r="F43" s="96">
        <v>6.0000000000000001E-3</v>
      </c>
      <c r="G43" s="96">
        <v>0.02</v>
      </c>
      <c r="H43" s="96" t="s">
        <v>383</v>
      </c>
      <c r="I43" s="96" t="s">
        <v>383</v>
      </c>
      <c r="J43" s="96"/>
      <c r="K43" s="96"/>
      <c r="L43" s="96"/>
      <c r="M43" s="96"/>
      <c r="N43" s="195"/>
      <c r="O43" s="166"/>
      <c r="P43" s="95"/>
      <c r="Q43" s="96"/>
      <c r="R43" s="66" t="s">
        <v>383</v>
      </c>
      <c r="S43" s="68" t="s">
        <v>383</v>
      </c>
      <c r="T43" s="68" t="s">
        <v>383</v>
      </c>
      <c r="U43" s="68" t="s">
        <v>383</v>
      </c>
      <c r="V43" s="68" t="s">
        <v>383</v>
      </c>
      <c r="W43" s="68" t="s">
        <v>383</v>
      </c>
      <c r="X43" s="68" t="s">
        <v>383</v>
      </c>
      <c r="Y43" s="68" t="s">
        <v>383</v>
      </c>
      <c r="Z43" s="68" t="s">
        <v>383</v>
      </c>
      <c r="AA43" s="68" t="s">
        <v>383</v>
      </c>
      <c r="AB43" s="68" t="s">
        <v>383</v>
      </c>
      <c r="AC43" s="68" t="s">
        <v>383</v>
      </c>
      <c r="AD43" s="68" t="s">
        <v>383</v>
      </c>
      <c r="AE43" s="68" t="s">
        <v>383</v>
      </c>
      <c r="AF43" s="68" t="s">
        <v>383</v>
      </c>
      <c r="AG43" s="68" t="s">
        <v>383</v>
      </c>
      <c r="AH43" s="68" t="s">
        <v>383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383</v>
      </c>
      <c r="E44" s="96" t="s">
        <v>383</v>
      </c>
      <c r="F44" s="96" t="s">
        <v>383</v>
      </c>
      <c r="G44" s="96" t="s">
        <v>383</v>
      </c>
      <c r="H44" s="96" t="s">
        <v>383</v>
      </c>
      <c r="I44" s="96" t="s">
        <v>383</v>
      </c>
      <c r="J44" s="96"/>
      <c r="K44" s="96"/>
      <c r="L44" s="96"/>
      <c r="M44" s="96"/>
      <c r="N44" s="195"/>
      <c r="O44" s="166"/>
      <c r="P44" s="95"/>
      <c r="Q44" s="96"/>
      <c r="R44" s="66" t="s">
        <v>383</v>
      </c>
      <c r="S44" s="68" t="s">
        <v>383</v>
      </c>
      <c r="T44" s="68" t="s">
        <v>383</v>
      </c>
      <c r="U44" s="68" t="s">
        <v>383</v>
      </c>
      <c r="V44" s="68" t="s">
        <v>383</v>
      </c>
      <c r="W44" s="68" t="s">
        <v>383</v>
      </c>
      <c r="X44" s="68" t="s">
        <v>383</v>
      </c>
      <c r="Y44" s="68" t="s">
        <v>383</v>
      </c>
      <c r="Z44" s="68" t="s">
        <v>383</v>
      </c>
      <c r="AA44" s="68" t="s">
        <v>383</v>
      </c>
      <c r="AB44" s="68" t="s">
        <v>383</v>
      </c>
      <c r="AC44" s="68" t="s">
        <v>383</v>
      </c>
      <c r="AD44" s="68" t="s">
        <v>383</v>
      </c>
      <c r="AE44" s="68" t="s">
        <v>383</v>
      </c>
      <c r="AF44" s="68" t="s">
        <v>383</v>
      </c>
      <c r="AG44" s="68" t="s">
        <v>383</v>
      </c>
      <c r="AH44" s="68" t="s">
        <v>383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383</v>
      </c>
      <c r="E45" s="96" t="s">
        <v>383</v>
      </c>
      <c r="F45" s="96" t="s">
        <v>383</v>
      </c>
      <c r="G45" s="96" t="s">
        <v>383</v>
      </c>
      <c r="H45" s="96" t="s">
        <v>383</v>
      </c>
      <c r="I45" s="96" t="s">
        <v>383</v>
      </c>
      <c r="J45" s="96"/>
      <c r="K45" s="96"/>
      <c r="L45" s="96"/>
      <c r="M45" s="96"/>
      <c r="N45" s="195"/>
      <c r="O45" s="166"/>
      <c r="P45" s="95"/>
      <c r="Q45" s="96"/>
      <c r="R45" s="66" t="s">
        <v>383</v>
      </c>
      <c r="S45" s="68" t="s">
        <v>383</v>
      </c>
      <c r="T45" s="68" t="s">
        <v>383</v>
      </c>
      <c r="U45" s="68" t="s">
        <v>383</v>
      </c>
      <c r="V45" s="68" t="s">
        <v>383</v>
      </c>
      <c r="W45" s="68" t="s">
        <v>383</v>
      </c>
      <c r="X45" s="68" t="s">
        <v>383</v>
      </c>
      <c r="Y45" s="68" t="s">
        <v>383</v>
      </c>
      <c r="Z45" s="68" t="s">
        <v>383</v>
      </c>
      <c r="AA45" s="68" t="s">
        <v>383</v>
      </c>
      <c r="AB45" s="68" t="s">
        <v>383</v>
      </c>
      <c r="AC45" s="68" t="s">
        <v>383</v>
      </c>
      <c r="AD45" s="68" t="s">
        <v>383</v>
      </c>
      <c r="AE45" s="68" t="s">
        <v>383</v>
      </c>
      <c r="AF45" s="68" t="s">
        <v>383</v>
      </c>
      <c r="AG45" s="68" t="s">
        <v>383</v>
      </c>
      <c r="AH45" s="68" t="s">
        <v>383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383</v>
      </c>
      <c r="E46" s="96" t="s">
        <v>383</v>
      </c>
      <c r="F46" s="96" t="s">
        <v>383</v>
      </c>
      <c r="G46" s="96" t="s">
        <v>383</v>
      </c>
      <c r="H46" s="96" t="s">
        <v>383</v>
      </c>
      <c r="I46" s="96" t="s">
        <v>383</v>
      </c>
      <c r="J46" s="96"/>
      <c r="K46" s="96"/>
      <c r="L46" s="96"/>
      <c r="M46" s="96"/>
      <c r="N46" s="195"/>
      <c r="O46" s="166"/>
      <c r="P46" s="95"/>
      <c r="Q46" s="96"/>
      <c r="R46" s="66" t="s">
        <v>383</v>
      </c>
      <c r="S46" s="68" t="s">
        <v>383</v>
      </c>
      <c r="T46" s="68" t="s">
        <v>383</v>
      </c>
      <c r="U46" s="68" t="s">
        <v>383</v>
      </c>
      <c r="V46" s="68" t="s">
        <v>383</v>
      </c>
      <c r="W46" s="68" t="s">
        <v>383</v>
      </c>
      <c r="X46" s="68" t="s">
        <v>383</v>
      </c>
      <c r="Y46" s="68" t="s">
        <v>383</v>
      </c>
      <c r="Z46" s="68" t="s">
        <v>383</v>
      </c>
      <c r="AA46" s="68" t="s">
        <v>383</v>
      </c>
      <c r="AB46" s="68" t="s">
        <v>383</v>
      </c>
      <c r="AC46" s="68" t="s">
        <v>383</v>
      </c>
      <c r="AD46" s="68" t="s">
        <v>383</v>
      </c>
      <c r="AE46" s="68" t="s">
        <v>383</v>
      </c>
      <c r="AF46" s="68" t="s">
        <v>383</v>
      </c>
      <c r="AG46" s="68" t="s">
        <v>383</v>
      </c>
      <c r="AH46" s="68" t="s">
        <v>383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383</v>
      </c>
      <c r="G47" s="96" t="s">
        <v>383</v>
      </c>
      <c r="H47" s="96" t="s">
        <v>383</v>
      </c>
      <c r="I47" s="96" t="s">
        <v>383</v>
      </c>
      <c r="J47" s="96"/>
      <c r="K47" s="96"/>
      <c r="L47" s="96"/>
      <c r="M47" s="96"/>
      <c r="N47" s="195"/>
      <c r="O47" s="166"/>
      <c r="P47" s="95"/>
      <c r="Q47" s="96"/>
      <c r="R47" s="66" t="s">
        <v>383</v>
      </c>
      <c r="S47" s="68" t="s">
        <v>383</v>
      </c>
      <c r="T47" s="68" t="s">
        <v>383</v>
      </c>
      <c r="U47" s="68" t="s">
        <v>383</v>
      </c>
      <c r="V47" s="68" t="s">
        <v>383</v>
      </c>
      <c r="W47" s="68" t="s">
        <v>383</v>
      </c>
      <c r="X47" s="68" t="s">
        <v>383</v>
      </c>
      <c r="Y47" s="68" t="s">
        <v>383</v>
      </c>
      <c r="Z47" s="68" t="s">
        <v>383</v>
      </c>
      <c r="AA47" s="68" t="s">
        <v>383</v>
      </c>
      <c r="AB47" s="68" t="s">
        <v>383</v>
      </c>
      <c r="AC47" s="68" t="s">
        <v>383</v>
      </c>
      <c r="AD47" s="68" t="s">
        <v>383</v>
      </c>
      <c r="AE47" s="68" t="s">
        <v>383</v>
      </c>
      <c r="AF47" s="68" t="s">
        <v>383</v>
      </c>
      <c r="AG47" s="68" t="s">
        <v>383</v>
      </c>
      <c r="AH47" s="68" t="s">
        <v>383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 t="s">
        <v>383</v>
      </c>
      <c r="G48" s="98" t="s">
        <v>383</v>
      </c>
      <c r="H48" s="98" t="s">
        <v>383</v>
      </c>
      <c r="I48" s="98" t="s">
        <v>383</v>
      </c>
      <c r="J48" s="98"/>
      <c r="K48" s="98"/>
      <c r="L48" s="98"/>
      <c r="M48" s="98"/>
      <c r="N48" s="196"/>
      <c r="O48" s="167"/>
      <c r="P48" s="97"/>
      <c r="Q48" s="98"/>
      <c r="R48" s="66" t="s">
        <v>383</v>
      </c>
      <c r="S48" s="68" t="s">
        <v>383</v>
      </c>
      <c r="T48" s="68" t="s">
        <v>383</v>
      </c>
      <c r="U48" s="68" t="s">
        <v>383</v>
      </c>
      <c r="V48" s="68" t="s">
        <v>383</v>
      </c>
      <c r="W48" s="68" t="s">
        <v>383</v>
      </c>
      <c r="X48" s="68" t="s">
        <v>383</v>
      </c>
      <c r="Y48" s="68" t="s">
        <v>383</v>
      </c>
      <c r="Z48" s="68" t="s">
        <v>383</v>
      </c>
      <c r="AA48" s="68" t="s">
        <v>383</v>
      </c>
      <c r="AB48" s="68" t="s">
        <v>383</v>
      </c>
      <c r="AC48" s="68" t="s">
        <v>383</v>
      </c>
      <c r="AD48" s="68" t="s">
        <v>383</v>
      </c>
      <c r="AE48" s="68" t="s">
        <v>383</v>
      </c>
      <c r="AF48" s="68" t="s">
        <v>383</v>
      </c>
      <c r="AG48" s="68" t="s">
        <v>383</v>
      </c>
      <c r="AH48" s="68" t="s">
        <v>383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383</v>
      </c>
      <c r="G49" s="98" t="s">
        <v>383</v>
      </c>
      <c r="H49" s="98" t="s">
        <v>383</v>
      </c>
      <c r="I49" s="98" t="s">
        <v>383</v>
      </c>
      <c r="J49" s="98"/>
      <c r="K49" s="98"/>
      <c r="L49" s="98"/>
      <c r="M49" s="98"/>
      <c r="N49" s="196"/>
      <c r="O49" s="167"/>
      <c r="P49" s="97"/>
      <c r="Q49" s="98"/>
      <c r="R49" s="66" t="s">
        <v>383</v>
      </c>
      <c r="S49" s="68" t="s">
        <v>383</v>
      </c>
      <c r="T49" s="68" t="s">
        <v>383</v>
      </c>
      <c r="U49" s="68" t="s">
        <v>383</v>
      </c>
      <c r="V49" s="68" t="s">
        <v>383</v>
      </c>
      <c r="W49" s="68" t="s">
        <v>383</v>
      </c>
      <c r="X49" s="68" t="s">
        <v>383</v>
      </c>
      <c r="Y49" s="68" t="s">
        <v>383</v>
      </c>
      <c r="Z49" s="68" t="s">
        <v>383</v>
      </c>
      <c r="AA49" s="68" t="s">
        <v>383</v>
      </c>
      <c r="AB49" s="68" t="s">
        <v>383</v>
      </c>
      <c r="AC49" s="68" t="s">
        <v>383</v>
      </c>
      <c r="AD49" s="68" t="s">
        <v>383</v>
      </c>
      <c r="AE49" s="68" t="s">
        <v>383</v>
      </c>
      <c r="AF49" s="68" t="s">
        <v>383</v>
      </c>
      <c r="AG49" s="68" t="s">
        <v>383</v>
      </c>
      <c r="AH49" s="68" t="s">
        <v>383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383</v>
      </c>
      <c r="G50" s="96" t="s">
        <v>383</v>
      </c>
      <c r="H50" s="96" t="s">
        <v>383</v>
      </c>
      <c r="I50" s="96" t="s">
        <v>383</v>
      </c>
      <c r="J50" s="96"/>
      <c r="K50" s="96"/>
      <c r="L50" s="96"/>
      <c r="M50" s="96"/>
      <c r="N50" s="195"/>
      <c r="O50" s="166"/>
      <c r="P50" s="95"/>
      <c r="Q50" s="96"/>
      <c r="R50" s="66" t="s">
        <v>383</v>
      </c>
      <c r="S50" s="68" t="s">
        <v>383</v>
      </c>
      <c r="T50" s="68" t="s">
        <v>383</v>
      </c>
      <c r="U50" s="68" t="s">
        <v>383</v>
      </c>
      <c r="V50" s="68" t="s">
        <v>383</v>
      </c>
      <c r="W50" s="68" t="s">
        <v>383</v>
      </c>
      <c r="X50" s="68" t="s">
        <v>383</v>
      </c>
      <c r="Y50" s="68" t="s">
        <v>383</v>
      </c>
      <c r="Z50" s="68" t="s">
        <v>383</v>
      </c>
      <c r="AA50" s="68" t="s">
        <v>383</v>
      </c>
      <c r="AB50" s="68" t="s">
        <v>383</v>
      </c>
      <c r="AC50" s="68" t="s">
        <v>383</v>
      </c>
      <c r="AD50" s="68" t="s">
        <v>383</v>
      </c>
      <c r="AE50" s="68" t="s">
        <v>383</v>
      </c>
      <c r="AF50" s="68" t="s">
        <v>383</v>
      </c>
      <c r="AG50" s="68" t="s">
        <v>383</v>
      </c>
      <c r="AH50" s="68" t="s">
        <v>383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>
        <v>4.3</v>
      </c>
      <c r="E51" s="70">
        <v>4.3</v>
      </c>
      <c r="F51" s="70">
        <v>6.2</v>
      </c>
      <c r="G51" s="70">
        <v>6</v>
      </c>
      <c r="H51" s="70">
        <v>4.8</v>
      </c>
      <c r="I51" s="70">
        <v>4.9000000000000004</v>
      </c>
      <c r="J51" s="70"/>
      <c r="K51" s="70"/>
      <c r="L51" s="70"/>
      <c r="M51" s="70"/>
      <c r="N51" s="190"/>
      <c r="O51" s="126"/>
      <c r="P51" s="69"/>
      <c r="Q51" s="70"/>
      <c r="R51" s="66" t="s">
        <v>383</v>
      </c>
      <c r="S51" s="68" t="s">
        <v>383</v>
      </c>
      <c r="T51" s="68" t="s">
        <v>383</v>
      </c>
      <c r="U51" s="68" t="s">
        <v>383</v>
      </c>
      <c r="V51" s="68" t="s">
        <v>383</v>
      </c>
      <c r="W51" s="68" t="s">
        <v>383</v>
      </c>
      <c r="X51" s="68" t="s">
        <v>383</v>
      </c>
      <c r="Y51" s="68" t="s">
        <v>383</v>
      </c>
      <c r="Z51" s="68" t="s">
        <v>383</v>
      </c>
      <c r="AA51" s="68" t="s">
        <v>383</v>
      </c>
      <c r="AB51" s="68" t="s">
        <v>383</v>
      </c>
      <c r="AC51" s="68" t="s">
        <v>383</v>
      </c>
      <c r="AD51" s="68" t="s">
        <v>383</v>
      </c>
      <c r="AE51" s="68" t="s">
        <v>383</v>
      </c>
      <c r="AF51" s="68" t="s">
        <v>383</v>
      </c>
      <c r="AG51" s="68" t="s">
        <v>383</v>
      </c>
      <c r="AH51" s="68" t="s">
        <v>383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383</v>
      </c>
      <c r="G52" s="96" t="s">
        <v>383</v>
      </c>
      <c r="H52" s="96" t="s">
        <v>383</v>
      </c>
      <c r="I52" s="96" t="s">
        <v>383</v>
      </c>
      <c r="J52" s="96"/>
      <c r="K52" s="96"/>
      <c r="L52" s="96"/>
      <c r="M52" s="96"/>
      <c r="N52" s="195"/>
      <c r="O52" s="166"/>
      <c r="P52" s="95"/>
      <c r="Q52" s="96"/>
      <c r="R52" s="66" t="s">
        <v>383</v>
      </c>
      <c r="S52" s="68" t="s">
        <v>383</v>
      </c>
      <c r="T52" s="68" t="s">
        <v>383</v>
      </c>
      <c r="U52" s="68" t="s">
        <v>383</v>
      </c>
      <c r="V52" s="68" t="s">
        <v>383</v>
      </c>
      <c r="W52" s="68" t="s">
        <v>383</v>
      </c>
      <c r="X52" s="68" t="s">
        <v>383</v>
      </c>
      <c r="Y52" s="68" t="s">
        <v>383</v>
      </c>
      <c r="Z52" s="68" t="s">
        <v>383</v>
      </c>
      <c r="AA52" s="68" t="s">
        <v>383</v>
      </c>
      <c r="AB52" s="68" t="s">
        <v>383</v>
      </c>
      <c r="AC52" s="68" t="s">
        <v>383</v>
      </c>
      <c r="AD52" s="68" t="s">
        <v>383</v>
      </c>
      <c r="AE52" s="68" t="s">
        <v>383</v>
      </c>
      <c r="AF52" s="68" t="s">
        <v>383</v>
      </c>
      <c r="AG52" s="68" t="s">
        <v>383</v>
      </c>
      <c r="AH52" s="68" t="s">
        <v>383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3.2</v>
      </c>
      <c r="E53" s="70">
        <v>3.3</v>
      </c>
      <c r="F53" s="70">
        <v>4.9000000000000004</v>
      </c>
      <c r="G53" s="70">
        <v>5.4</v>
      </c>
      <c r="H53" s="70">
        <v>1.9</v>
      </c>
      <c r="I53" s="70">
        <v>2.2000000000000002</v>
      </c>
      <c r="J53" s="70"/>
      <c r="K53" s="70"/>
      <c r="L53" s="70"/>
      <c r="M53" s="70"/>
      <c r="N53" s="190"/>
      <c r="O53" s="126"/>
      <c r="P53" s="69"/>
      <c r="Q53" s="70"/>
      <c r="R53" s="66" t="s">
        <v>383</v>
      </c>
      <c r="S53" s="68" t="s">
        <v>383</v>
      </c>
      <c r="T53" s="68" t="s">
        <v>383</v>
      </c>
      <c r="U53" s="68" t="s">
        <v>383</v>
      </c>
      <c r="V53" s="68" t="s">
        <v>383</v>
      </c>
      <c r="W53" s="68" t="s">
        <v>383</v>
      </c>
      <c r="X53" s="68" t="s">
        <v>383</v>
      </c>
      <c r="Y53" s="68" t="s">
        <v>383</v>
      </c>
      <c r="Z53" s="68" t="s">
        <v>383</v>
      </c>
      <c r="AA53" s="68" t="s">
        <v>383</v>
      </c>
      <c r="AB53" s="68" t="s">
        <v>383</v>
      </c>
      <c r="AC53" s="68" t="s">
        <v>383</v>
      </c>
      <c r="AD53" s="68" t="s">
        <v>383</v>
      </c>
      <c r="AE53" s="68" t="s">
        <v>383</v>
      </c>
      <c r="AF53" s="68" t="s">
        <v>383</v>
      </c>
      <c r="AG53" s="68" t="s">
        <v>383</v>
      </c>
      <c r="AH53" s="68" t="s">
        <v>383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>
        <v>21.962899</v>
      </c>
      <c r="E54" s="70">
        <v>22.104772799999999</v>
      </c>
      <c r="F54" s="70">
        <v>24.053383400000001</v>
      </c>
      <c r="G54" s="70">
        <v>24.273753599999999</v>
      </c>
      <c r="H54" s="70">
        <v>9.8404099000000009</v>
      </c>
      <c r="I54" s="70">
        <v>10.033350200000001</v>
      </c>
      <c r="J54" s="70"/>
      <c r="K54" s="70"/>
      <c r="L54" s="70"/>
      <c r="M54" s="70"/>
      <c r="N54" s="190"/>
      <c r="O54" s="126"/>
      <c r="P54" s="69"/>
      <c r="Q54" s="70"/>
      <c r="R54" s="66" t="s">
        <v>383</v>
      </c>
      <c r="S54" s="68" t="s">
        <v>383</v>
      </c>
      <c r="T54" s="68" t="s">
        <v>383</v>
      </c>
      <c r="U54" s="68" t="s">
        <v>383</v>
      </c>
      <c r="V54" s="68" t="s">
        <v>383</v>
      </c>
      <c r="W54" s="68" t="s">
        <v>383</v>
      </c>
      <c r="X54" s="68" t="s">
        <v>383</v>
      </c>
      <c r="Y54" s="68" t="s">
        <v>383</v>
      </c>
      <c r="Z54" s="68" t="s">
        <v>383</v>
      </c>
      <c r="AA54" s="68" t="s">
        <v>383</v>
      </c>
      <c r="AB54" s="68" t="s">
        <v>383</v>
      </c>
      <c r="AC54" s="68" t="s">
        <v>383</v>
      </c>
      <c r="AD54" s="68" t="s">
        <v>383</v>
      </c>
      <c r="AE54" s="68" t="s">
        <v>383</v>
      </c>
      <c r="AF54" s="68" t="s">
        <v>383</v>
      </c>
      <c r="AG54" s="68" t="s">
        <v>383</v>
      </c>
      <c r="AH54" s="68" t="s">
        <v>383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  <c r="O55" s="155"/>
      <c r="P55" s="66"/>
      <c r="Q55" s="68"/>
      <c r="R55" s="66" t="s">
        <v>383</v>
      </c>
      <c r="S55" s="68" t="s">
        <v>383</v>
      </c>
      <c r="T55" s="68" t="s">
        <v>383</v>
      </c>
      <c r="U55" s="68" t="s">
        <v>383</v>
      </c>
      <c r="V55" s="68" t="s">
        <v>383</v>
      </c>
      <c r="W55" s="68" t="s">
        <v>383</v>
      </c>
      <c r="X55" s="68" t="s">
        <v>383</v>
      </c>
      <c r="Y55" s="68" t="s">
        <v>383</v>
      </c>
      <c r="Z55" s="68" t="s">
        <v>383</v>
      </c>
      <c r="AA55" s="68" t="s">
        <v>383</v>
      </c>
      <c r="AB55" s="68" t="s">
        <v>383</v>
      </c>
      <c r="AC55" s="68" t="s">
        <v>383</v>
      </c>
      <c r="AD55" s="68" t="s">
        <v>383</v>
      </c>
      <c r="AE55" s="68" t="s">
        <v>383</v>
      </c>
      <c r="AF55" s="68" t="s">
        <v>383</v>
      </c>
      <c r="AG55" s="68" t="s">
        <v>383</v>
      </c>
      <c r="AH55" s="68" t="s">
        <v>383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96"/>
      <c r="O56" s="167"/>
      <c r="P56" s="97"/>
      <c r="Q56" s="98"/>
      <c r="R56" s="66" t="s">
        <v>383</v>
      </c>
      <c r="S56" s="68" t="s">
        <v>383</v>
      </c>
      <c r="T56" s="68" t="s">
        <v>383</v>
      </c>
      <c r="U56" s="68" t="s">
        <v>383</v>
      </c>
      <c r="V56" s="68" t="s">
        <v>383</v>
      </c>
      <c r="W56" s="68" t="s">
        <v>383</v>
      </c>
      <c r="X56" s="68" t="s">
        <v>383</v>
      </c>
      <c r="Y56" s="68" t="s">
        <v>383</v>
      </c>
      <c r="Z56" s="68" t="s">
        <v>383</v>
      </c>
      <c r="AA56" s="68" t="s">
        <v>383</v>
      </c>
      <c r="AB56" s="68" t="s">
        <v>383</v>
      </c>
      <c r="AC56" s="68" t="s">
        <v>383</v>
      </c>
      <c r="AD56" s="68" t="s">
        <v>383</v>
      </c>
      <c r="AE56" s="68" t="s">
        <v>383</v>
      </c>
      <c r="AF56" s="68" t="s">
        <v>383</v>
      </c>
      <c r="AG56" s="68" t="s">
        <v>383</v>
      </c>
      <c r="AH56" s="68" t="s">
        <v>383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97"/>
      <c r="O57" s="168"/>
      <c r="P57" s="101"/>
      <c r="Q57" s="102"/>
      <c r="R57" s="66" t="s">
        <v>383</v>
      </c>
      <c r="S57" s="68" t="s">
        <v>383</v>
      </c>
      <c r="T57" s="68" t="s">
        <v>383</v>
      </c>
      <c r="U57" s="68" t="s">
        <v>383</v>
      </c>
      <c r="V57" s="68" t="s">
        <v>383</v>
      </c>
      <c r="W57" s="68" t="s">
        <v>383</v>
      </c>
      <c r="X57" s="68" t="s">
        <v>383</v>
      </c>
      <c r="Y57" s="68" t="s">
        <v>383</v>
      </c>
      <c r="Z57" s="68" t="s">
        <v>383</v>
      </c>
      <c r="AA57" s="68" t="s">
        <v>383</v>
      </c>
      <c r="AB57" s="68" t="s">
        <v>383</v>
      </c>
      <c r="AC57" s="68" t="s">
        <v>383</v>
      </c>
      <c r="AD57" s="68" t="s">
        <v>383</v>
      </c>
      <c r="AE57" s="68" t="s">
        <v>383</v>
      </c>
      <c r="AF57" s="68" t="s">
        <v>383</v>
      </c>
      <c r="AG57" s="68" t="s">
        <v>383</v>
      </c>
      <c r="AH57" s="68" t="s">
        <v>383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97"/>
      <c r="O58" s="168"/>
      <c r="P58" s="101"/>
      <c r="Q58" s="102"/>
      <c r="R58" s="66" t="s">
        <v>383</v>
      </c>
      <c r="S58" s="68" t="s">
        <v>383</v>
      </c>
      <c r="T58" s="68" t="s">
        <v>383</v>
      </c>
      <c r="U58" s="68" t="s">
        <v>383</v>
      </c>
      <c r="V58" s="68" t="s">
        <v>383</v>
      </c>
      <c r="W58" s="68" t="s">
        <v>383</v>
      </c>
      <c r="X58" s="68" t="s">
        <v>383</v>
      </c>
      <c r="Y58" s="68" t="s">
        <v>383</v>
      </c>
      <c r="Z58" s="68" t="s">
        <v>383</v>
      </c>
      <c r="AA58" s="68" t="s">
        <v>383</v>
      </c>
      <c r="AB58" s="68" t="s">
        <v>383</v>
      </c>
      <c r="AC58" s="68" t="s">
        <v>383</v>
      </c>
      <c r="AD58" s="68" t="s">
        <v>383</v>
      </c>
      <c r="AE58" s="68" t="s">
        <v>383</v>
      </c>
      <c r="AF58" s="68" t="s">
        <v>383</v>
      </c>
      <c r="AG58" s="68" t="s">
        <v>383</v>
      </c>
      <c r="AH58" s="68" t="s">
        <v>383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>
        <v>2E-3</v>
      </c>
      <c r="E59" s="96">
        <v>3.0000000000000001E-3</v>
      </c>
      <c r="F59" s="96" t="s">
        <v>404</v>
      </c>
      <c r="G59" s="96" t="s">
        <v>404</v>
      </c>
      <c r="H59" s="96" t="s">
        <v>404</v>
      </c>
      <c r="I59" s="96" t="s">
        <v>404</v>
      </c>
      <c r="J59" s="96"/>
      <c r="K59" s="96"/>
      <c r="L59" s="96"/>
      <c r="M59" s="96"/>
      <c r="N59" s="195"/>
      <c r="O59" s="166"/>
      <c r="P59" s="95"/>
      <c r="Q59" s="96"/>
      <c r="R59" s="66" t="s">
        <v>383</v>
      </c>
      <c r="S59" s="68" t="s">
        <v>383</v>
      </c>
      <c r="T59" s="68" t="s">
        <v>383</v>
      </c>
      <c r="U59" s="68" t="s">
        <v>383</v>
      </c>
      <c r="V59" s="68" t="s">
        <v>383</v>
      </c>
      <c r="W59" s="68" t="s">
        <v>383</v>
      </c>
      <c r="X59" s="68" t="s">
        <v>383</v>
      </c>
      <c r="Y59" s="68" t="s">
        <v>383</v>
      </c>
      <c r="Z59" s="68" t="s">
        <v>383</v>
      </c>
      <c r="AA59" s="68" t="s">
        <v>383</v>
      </c>
      <c r="AB59" s="68" t="s">
        <v>383</v>
      </c>
      <c r="AC59" s="68" t="s">
        <v>383</v>
      </c>
      <c r="AD59" s="68" t="s">
        <v>383</v>
      </c>
      <c r="AE59" s="68" t="s">
        <v>383</v>
      </c>
      <c r="AF59" s="68" t="s">
        <v>383</v>
      </c>
      <c r="AG59" s="68" t="s">
        <v>383</v>
      </c>
      <c r="AH59" s="68" t="s">
        <v>383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93"/>
      <c r="O60" s="164"/>
      <c r="P60" s="91"/>
      <c r="Q60" s="92"/>
      <c r="R60" s="66" t="s">
        <v>383</v>
      </c>
      <c r="S60" s="68" t="s">
        <v>383</v>
      </c>
      <c r="T60" s="68" t="s">
        <v>383</v>
      </c>
      <c r="U60" s="68" t="s">
        <v>383</v>
      </c>
      <c r="V60" s="68" t="s">
        <v>383</v>
      </c>
      <c r="W60" s="68" t="s">
        <v>383</v>
      </c>
      <c r="X60" s="68" t="s">
        <v>383</v>
      </c>
      <c r="Y60" s="68" t="s">
        <v>383</v>
      </c>
      <c r="Z60" s="68" t="s">
        <v>383</v>
      </c>
      <c r="AA60" s="68" t="s">
        <v>383</v>
      </c>
      <c r="AB60" s="68" t="s">
        <v>383</v>
      </c>
      <c r="AC60" s="68" t="s">
        <v>383</v>
      </c>
      <c r="AD60" s="68" t="s">
        <v>383</v>
      </c>
      <c r="AE60" s="68" t="s">
        <v>383</v>
      </c>
      <c r="AF60" s="68" t="s">
        <v>383</v>
      </c>
      <c r="AG60" s="68" t="s">
        <v>383</v>
      </c>
      <c r="AH60" s="68" t="s">
        <v>383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0.3</v>
      </c>
      <c r="E61" s="70">
        <v>0.3</v>
      </c>
      <c r="F61" s="70">
        <v>0.6</v>
      </c>
      <c r="G61" s="70">
        <v>0.9</v>
      </c>
      <c r="H61" s="70">
        <v>0.5</v>
      </c>
      <c r="I61" s="70">
        <v>0.5</v>
      </c>
      <c r="J61" s="70"/>
      <c r="K61" s="70"/>
      <c r="L61" s="70"/>
      <c r="M61" s="70"/>
      <c r="N61" s="190"/>
      <c r="O61" s="126"/>
      <c r="P61" s="69"/>
      <c r="Q61" s="70"/>
      <c r="R61" s="66" t="s">
        <v>383</v>
      </c>
      <c r="S61" s="68" t="s">
        <v>383</v>
      </c>
      <c r="T61" s="68" t="s">
        <v>383</v>
      </c>
      <c r="U61" s="68" t="s">
        <v>383</v>
      </c>
      <c r="V61" s="68" t="s">
        <v>383</v>
      </c>
      <c r="W61" s="68" t="s">
        <v>383</v>
      </c>
      <c r="X61" s="68" t="s">
        <v>383</v>
      </c>
      <c r="Y61" s="68" t="s">
        <v>383</v>
      </c>
      <c r="Z61" s="68" t="s">
        <v>383</v>
      </c>
      <c r="AA61" s="68" t="s">
        <v>383</v>
      </c>
      <c r="AB61" s="68" t="s">
        <v>383</v>
      </c>
      <c r="AC61" s="68" t="s">
        <v>383</v>
      </c>
      <c r="AD61" s="68" t="s">
        <v>383</v>
      </c>
      <c r="AE61" s="68" t="s">
        <v>383</v>
      </c>
      <c r="AF61" s="68" t="s">
        <v>383</v>
      </c>
      <c r="AG61" s="68" t="s">
        <v>383</v>
      </c>
      <c r="AH61" s="68" t="s">
        <v>383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7.2</v>
      </c>
      <c r="F62" s="70">
        <v>7.4</v>
      </c>
      <c r="G62" s="70">
        <v>7.1</v>
      </c>
      <c r="H62" s="70">
        <v>7.2</v>
      </c>
      <c r="I62" s="70">
        <v>7.5</v>
      </c>
      <c r="J62" s="70"/>
      <c r="K62" s="70"/>
      <c r="L62" s="70"/>
      <c r="M62" s="70"/>
      <c r="N62" s="190"/>
      <c r="O62" s="126"/>
      <c r="P62" s="69"/>
      <c r="Q62" s="70"/>
      <c r="R62" s="66" t="s">
        <v>383</v>
      </c>
      <c r="S62" s="68" t="s">
        <v>383</v>
      </c>
      <c r="T62" s="68" t="s">
        <v>383</v>
      </c>
      <c r="U62" s="68" t="s">
        <v>383</v>
      </c>
      <c r="V62" s="68" t="s">
        <v>383</v>
      </c>
      <c r="W62" s="68" t="s">
        <v>383</v>
      </c>
      <c r="X62" s="68" t="s">
        <v>383</v>
      </c>
      <c r="Y62" s="68" t="s">
        <v>383</v>
      </c>
      <c r="Z62" s="68" t="s">
        <v>383</v>
      </c>
      <c r="AA62" s="68" t="s">
        <v>383</v>
      </c>
      <c r="AB62" s="68" t="s">
        <v>383</v>
      </c>
      <c r="AC62" s="68" t="s">
        <v>383</v>
      </c>
      <c r="AD62" s="68" t="s">
        <v>383</v>
      </c>
      <c r="AE62" s="68" t="s">
        <v>383</v>
      </c>
      <c r="AF62" s="68" t="s">
        <v>383</v>
      </c>
      <c r="AG62" s="68" t="s">
        <v>383</v>
      </c>
      <c r="AH62" s="68" t="s">
        <v>383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405</v>
      </c>
      <c r="E63" s="68" t="s">
        <v>405</v>
      </c>
      <c r="F63" s="68" t="s">
        <v>405</v>
      </c>
      <c r="G63" s="68" t="s">
        <v>405</v>
      </c>
      <c r="H63" s="68" t="s">
        <v>405</v>
      </c>
      <c r="I63" s="68" t="s">
        <v>405</v>
      </c>
      <c r="J63" s="68"/>
      <c r="K63" s="68"/>
      <c r="L63" s="68"/>
      <c r="M63" s="68"/>
      <c r="N63" s="115"/>
      <c r="O63" s="155"/>
      <c r="P63" s="66"/>
      <c r="Q63" s="68"/>
      <c r="R63" s="66" t="s">
        <v>383</v>
      </c>
      <c r="S63" s="68" t="s">
        <v>383</v>
      </c>
      <c r="T63" s="68" t="s">
        <v>383</v>
      </c>
      <c r="U63" s="68" t="s">
        <v>383</v>
      </c>
      <c r="V63" s="68" t="s">
        <v>383</v>
      </c>
      <c r="W63" s="68" t="s">
        <v>383</v>
      </c>
      <c r="X63" s="68" t="s">
        <v>383</v>
      </c>
      <c r="Y63" s="68" t="s">
        <v>383</v>
      </c>
      <c r="Z63" s="68" t="s">
        <v>383</v>
      </c>
      <c r="AA63" s="68" t="s">
        <v>383</v>
      </c>
      <c r="AB63" s="68" t="s">
        <v>383</v>
      </c>
      <c r="AC63" s="68" t="s">
        <v>383</v>
      </c>
      <c r="AD63" s="68" t="s">
        <v>383</v>
      </c>
      <c r="AE63" s="68" t="s">
        <v>383</v>
      </c>
      <c r="AF63" s="68" t="s">
        <v>383</v>
      </c>
      <c r="AG63" s="68" t="s">
        <v>383</v>
      </c>
      <c r="AH63" s="68" t="s">
        <v>383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405</v>
      </c>
      <c r="E64" s="68" t="s">
        <v>405</v>
      </c>
      <c r="F64" s="68" t="s">
        <v>405</v>
      </c>
      <c r="G64" s="68" t="s">
        <v>405</v>
      </c>
      <c r="H64" s="68" t="s">
        <v>405</v>
      </c>
      <c r="I64" s="68" t="s">
        <v>405</v>
      </c>
      <c r="J64" s="68"/>
      <c r="K64" s="68"/>
      <c r="L64" s="68"/>
      <c r="M64" s="68"/>
      <c r="N64" s="115"/>
      <c r="O64" s="155"/>
      <c r="P64" s="66"/>
      <c r="Q64" s="68"/>
      <c r="R64" s="66" t="s">
        <v>383</v>
      </c>
      <c r="S64" s="68" t="s">
        <v>383</v>
      </c>
      <c r="T64" s="68" t="s">
        <v>383</v>
      </c>
      <c r="U64" s="68" t="s">
        <v>383</v>
      </c>
      <c r="V64" s="68" t="s">
        <v>383</v>
      </c>
      <c r="W64" s="68" t="s">
        <v>383</v>
      </c>
      <c r="X64" s="68" t="s">
        <v>383</v>
      </c>
      <c r="Y64" s="68" t="s">
        <v>383</v>
      </c>
      <c r="Z64" s="68" t="s">
        <v>383</v>
      </c>
      <c r="AA64" s="68" t="s">
        <v>383</v>
      </c>
      <c r="AB64" s="68" t="s">
        <v>383</v>
      </c>
      <c r="AC64" s="68" t="s">
        <v>383</v>
      </c>
      <c r="AD64" s="68" t="s">
        <v>383</v>
      </c>
      <c r="AE64" s="68" t="s">
        <v>383</v>
      </c>
      <c r="AF64" s="68" t="s">
        <v>383</v>
      </c>
      <c r="AG64" s="68" t="s">
        <v>383</v>
      </c>
      <c r="AH64" s="68" t="s">
        <v>383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406</v>
      </c>
      <c r="E65" s="70" t="s">
        <v>406</v>
      </c>
      <c r="F65" s="70" t="s">
        <v>406</v>
      </c>
      <c r="G65" s="70" t="s">
        <v>406</v>
      </c>
      <c r="H65" s="70">
        <v>0.7</v>
      </c>
      <c r="I65" s="70" t="s">
        <v>406</v>
      </c>
      <c r="J65" s="70"/>
      <c r="K65" s="70"/>
      <c r="L65" s="70"/>
      <c r="M65" s="70"/>
      <c r="N65" s="190"/>
      <c r="O65" s="126"/>
      <c r="P65" s="69"/>
      <c r="Q65" s="70"/>
      <c r="R65" s="66" t="s">
        <v>383</v>
      </c>
      <c r="S65" s="68" t="s">
        <v>383</v>
      </c>
      <c r="T65" s="68" t="s">
        <v>383</v>
      </c>
      <c r="U65" s="68" t="s">
        <v>383</v>
      </c>
      <c r="V65" s="68" t="s">
        <v>383</v>
      </c>
      <c r="W65" s="68" t="s">
        <v>383</v>
      </c>
      <c r="X65" s="68" t="s">
        <v>383</v>
      </c>
      <c r="Y65" s="68" t="s">
        <v>383</v>
      </c>
      <c r="Z65" s="68" t="s">
        <v>383</v>
      </c>
      <c r="AA65" s="68" t="s">
        <v>383</v>
      </c>
      <c r="AB65" s="68" t="s">
        <v>383</v>
      </c>
      <c r="AC65" s="68" t="s">
        <v>383</v>
      </c>
      <c r="AD65" s="68" t="s">
        <v>383</v>
      </c>
      <c r="AE65" s="68" t="s">
        <v>383</v>
      </c>
      <c r="AF65" s="68" t="s">
        <v>383</v>
      </c>
      <c r="AG65" s="68" t="s">
        <v>383</v>
      </c>
      <c r="AH65" s="68" t="s">
        <v>383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407</v>
      </c>
      <c r="E66" s="109" t="s">
        <v>407</v>
      </c>
      <c r="F66" s="109" t="s">
        <v>407</v>
      </c>
      <c r="G66" s="109" t="s">
        <v>407</v>
      </c>
      <c r="H66" s="109" t="s">
        <v>407</v>
      </c>
      <c r="I66" s="109" t="s">
        <v>407</v>
      </c>
      <c r="J66" s="109"/>
      <c r="K66" s="109"/>
      <c r="L66" s="109"/>
      <c r="M66" s="109"/>
      <c r="N66" s="198"/>
      <c r="O66" s="169"/>
      <c r="P66" s="108"/>
      <c r="Q66" s="109"/>
      <c r="R66" s="66" t="s">
        <v>383</v>
      </c>
      <c r="S66" s="68" t="s">
        <v>383</v>
      </c>
      <c r="T66" s="68" t="s">
        <v>383</v>
      </c>
      <c r="U66" s="68" t="s">
        <v>383</v>
      </c>
      <c r="V66" s="68" t="s">
        <v>383</v>
      </c>
      <c r="W66" s="68" t="s">
        <v>383</v>
      </c>
      <c r="X66" s="68" t="s">
        <v>383</v>
      </c>
      <c r="Y66" s="68" t="s">
        <v>383</v>
      </c>
      <c r="Z66" s="68" t="s">
        <v>383</v>
      </c>
      <c r="AA66" s="68" t="s">
        <v>383</v>
      </c>
      <c r="AB66" s="68" t="s">
        <v>383</v>
      </c>
      <c r="AC66" s="68" t="s">
        <v>383</v>
      </c>
      <c r="AD66" s="68" t="s">
        <v>383</v>
      </c>
      <c r="AE66" s="68" t="s">
        <v>383</v>
      </c>
      <c r="AF66" s="68" t="s">
        <v>383</v>
      </c>
      <c r="AG66" s="68" t="s">
        <v>383</v>
      </c>
      <c r="AH66" s="68" t="s">
        <v>383</v>
      </c>
      <c r="AI66" s="71" t="e">
        <v>#REF!</v>
      </c>
      <c r="AJ66" s="72"/>
    </row>
    <row r="67" spans="1:36" ht="11.15" customHeight="1" thickBot="1">
      <c r="B67" s="111"/>
      <c r="C67" s="3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04">
        <v>45108</v>
      </c>
      <c r="B68" s="204"/>
      <c r="C68" s="205">
        <v>45200</v>
      </c>
      <c r="D68" s="205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383</v>
      </c>
      <c r="E70" s="96" t="s">
        <v>383</v>
      </c>
      <c r="F70" s="96" t="s">
        <v>383</v>
      </c>
      <c r="G70" s="96" t="s">
        <v>383</v>
      </c>
      <c r="H70" s="96" t="s">
        <v>383</v>
      </c>
      <c r="I70" s="96" t="s">
        <v>383</v>
      </c>
      <c r="J70" s="96"/>
      <c r="K70" s="96"/>
      <c r="L70" s="96"/>
      <c r="M70" s="96"/>
      <c r="N70" s="195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383</v>
      </c>
      <c r="E71" s="92" t="s">
        <v>383</v>
      </c>
      <c r="F71" s="92" t="s">
        <v>383</v>
      </c>
      <c r="G71" s="92" t="s">
        <v>383</v>
      </c>
      <c r="H71" s="92" t="s">
        <v>383</v>
      </c>
      <c r="I71" s="92" t="s">
        <v>383</v>
      </c>
      <c r="J71" s="92"/>
      <c r="K71" s="92"/>
      <c r="L71" s="92"/>
      <c r="M71" s="92"/>
      <c r="N71" s="193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383</v>
      </c>
      <c r="E72" s="96" t="s">
        <v>383</v>
      </c>
      <c r="F72" s="96" t="s">
        <v>383</v>
      </c>
      <c r="G72" s="96" t="s">
        <v>383</v>
      </c>
      <c r="H72" s="96" t="s">
        <v>383</v>
      </c>
      <c r="I72" s="96" t="s">
        <v>383</v>
      </c>
      <c r="J72" s="96"/>
      <c r="K72" s="96"/>
      <c r="L72" s="96"/>
      <c r="M72" s="96"/>
      <c r="N72" s="195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383</v>
      </c>
      <c r="E73" s="92" t="s">
        <v>383</v>
      </c>
      <c r="F73" s="92" t="s">
        <v>383</v>
      </c>
      <c r="G73" s="92" t="s">
        <v>383</v>
      </c>
      <c r="H73" s="92" t="s">
        <v>383</v>
      </c>
      <c r="I73" s="92" t="s">
        <v>383</v>
      </c>
      <c r="J73" s="92"/>
      <c r="K73" s="92"/>
      <c r="L73" s="92"/>
      <c r="M73" s="92"/>
      <c r="N73" s="193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383</v>
      </c>
      <c r="E74" s="96" t="s">
        <v>383</v>
      </c>
      <c r="F74" s="96" t="s">
        <v>383</v>
      </c>
      <c r="G74" s="96" t="s">
        <v>383</v>
      </c>
      <c r="H74" s="96" t="s">
        <v>383</v>
      </c>
      <c r="I74" s="96" t="s">
        <v>383</v>
      </c>
      <c r="J74" s="96"/>
      <c r="K74" s="96"/>
      <c r="L74" s="96"/>
      <c r="M74" s="96"/>
      <c r="N74" s="195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5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5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5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90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1</v>
      </c>
      <c r="G81" s="70">
        <v>0.6</v>
      </c>
      <c r="H81" s="70">
        <v>1</v>
      </c>
      <c r="I81" s="70">
        <v>0.4</v>
      </c>
      <c r="J81" s="70"/>
      <c r="K81" s="70"/>
      <c r="L81" s="70"/>
      <c r="M81" s="70"/>
      <c r="N81" s="190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>
        <v>21.962899</v>
      </c>
      <c r="E82" s="70">
        <v>22.104772799999999</v>
      </c>
      <c r="F82" s="70">
        <v>24.053383400000001</v>
      </c>
      <c r="G82" s="70">
        <v>24.273753599999999</v>
      </c>
      <c r="H82" s="70">
        <v>9.8404099000000009</v>
      </c>
      <c r="I82" s="70">
        <v>10.033350200000001</v>
      </c>
      <c r="J82" s="70"/>
      <c r="K82" s="70"/>
      <c r="L82" s="70"/>
      <c r="M82" s="70"/>
      <c r="N82" s="190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383</v>
      </c>
      <c r="E83" s="96" t="s">
        <v>383</v>
      </c>
      <c r="F83" s="96" t="s">
        <v>383</v>
      </c>
      <c r="G83" s="96" t="s">
        <v>383</v>
      </c>
      <c r="H83" s="96" t="s">
        <v>383</v>
      </c>
      <c r="I83" s="96" t="s">
        <v>383</v>
      </c>
      <c r="J83" s="96"/>
      <c r="K83" s="96"/>
      <c r="L83" s="96"/>
      <c r="M83" s="96"/>
      <c r="N83" s="195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90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383</v>
      </c>
      <c r="E85" s="96" t="s">
        <v>383</v>
      </c>
      <c r="F85" s="96" t="s">
        <v>383</v>
      </c>
      <c r="G85" s="96" t="s">
        <v>383</v>
      </c>
      <c r="H85" s="96" t="s">
        <v>383</v>
      </c>
      <c r="I85" s="96" t="s">
        <v>383</v>
      </c>
      <c r="J85" s="96"/>
      <c r="K85" s="96"/>
      <c r="L85" s="96"/>
      <c r="M85" s="96"/>
      <c r="N85" s="195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383</v>
      </c>
      <c r="E86" s="96" t="s">
        <v>383</v>
      </c>
      <c r="F86" s="96" t="s">
        <v>383</v>
      </c>
      <c r="G86" s="96" t="s">
        <v>383</v>
      </c>
      <c r="H86" s="96" t="s">
        <v>383</v>
      </c>
      <c r="I86" s="96" t="s">
        <v>383</v>
      </c>
      <c r="J86" s="96"/>
      <c r="K86" s="96"/>
      <c r="L86" s="96"/>
      <c r="M86" s="96"/>
      <c r="N86" s="195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90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407</v>
      </c>
      <c r="E90" s="70" t="s">
        <v>407</v>
      </c>
      <c r="F90" s="70" t="s">
        <v>407</v>
      </c>
      <c r="G90" s="70" t="s">
        <v>407</v>
      </c>
      <c r="H90" s="70" t="s">
        <v>407</v>
      </c>
      <c r="I90" s="70" t="s">
        <v>407</v>
      </c>
      <c r="J90" s="70"/>
      <c r="K90" s="70"/>
      <c r="L90" s="70"/>
      <c r="M90" s="70"/>
      <c r="N90" s="190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7.2</v>
      </c>
      <c r="F91" s="70">
        <v>7.4</v>
      </c>
      <c r="G91" s="70">
        <v>7.1</v>
      </c>
      <c r="H91" s="70">
        <v>7.2</v>
      </c>
      <c r="I91" s="70">
        <v>7.5</v>
      </c>
      <c r="J91" s="70"/>
      <c r="K91" s="70"/>
      <c r="L91" s="70"/>
      <c r="M91" s="70"/>
      <c r="N91" s="190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90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>
        <v>0</v>
      </c>
      <c r="E93" s="68">
        <v>0</v>
      </c>
      <c r="F93" s="68">
        <v>0</v>
      </c>
      <c r="G93" s="68">
        <v>0</v>
      </c>
      <c r="H93" s="68">
        <v>2</v>
      </c>
      <c r="I93" s="68">
        <v>5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383</v>
      </c>
      <c r="E94" s="96" t="s">
        <v>383</v>
      </c>
      <c r="F94" s="96" t="s">
        <v>383</v>
      </c>
      <c r="G94" s="96" t="s">
        <v>383</v>
      </c>
      <c r="H94" s="96" t="s">
        <v>383</v>
      </c>
      <c r="I94" s="96" t="s">
        <v>383</v>
      </c>
      <c r="J94" s="96"/>
      <c r="K94" s="96"/>
      <c r="L94" s="96"/>
      <c r="M94" s="96"/>
      <c r="N94" s="195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383</v>
      </c>
      <c r="E95" s="98" t="s">
        <v>383</v>
      </c>
      <c r="F95" s="98" t="s">
        <v>383</v>
      </c>
      <c r="G95" s="98" t="s">
        <v>383</v>
      </c>
      <c r="H95" s="98" t="s">
        <v>383</v>
      </c>
      <c r="I95" s="98" t="s">
        <v>383</v>
      </c>
      <c r="J95" s="98"/>
      <c r="K95" s="98"/>
      <c r="L95" s="98"/>
      <c r="M95" s="98"/>
      <c r="N95" s="196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368</v>
      </c>
      <c r="D96" s="182" t="s">
        <v>383</v>
      </c>
      <c r="E96" s="182" t="s">
        <v>383</v>
      </c>
      <c r="F96" s="182" t="s">
        <v>383</v>
      </c>
      <c r="G96" s="182" t="s">
        <v>383</v>
      </c>
      <c r="H96" s="182" t="s">
        <v>383</v>
      </c>
      <c r="I96" s="182" t="s">
        <v>383</v>
      </c>
      <c r="J96" s="182"/>
      <c r="K96" s="182"/>
      <c r="L96" s="182"/>
      <c r="M96" s="182"/>
      <c r="N96" s="199"/>
      <c r="O96" s="183"/>
      <c r="P96" s="184"/>
      <c r="Q96" s="182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5"/>
      <c r="AJ96" s="186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200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90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370</v>
      </c>
      <c r="D100" s="70">
        <v>7.4</v>
      </c>
      <c r="E100" s="70">
        <v>7.5</v>
      </c>
      <c r="F100" s="70">
        <v>8.6999999999999993</v>
      </c>
      <c r="G100" s="70">
        <v>8.5</v>
      </c>
      <c r="H100" s="70">
        <v>4.5</v>
      </c>
      <c r="I100" s="70">
        <v>4.5999999999999996</v>
      </c>
      <c r="J100" s="70"/>
      <c r="K100" s="70"/>
      <c r="L100" s="70"/>
      <c r="M100" s="70"/>
      <c r="N100" s="190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368</v>
      </c>
      <c r="D101" s="98">
        <v>0.49</v>
      </c>
      <c r="E101" s="98">
        <v>0.52</v>
      </c>
      <c r="F101" s="98">
        <v>0.43</v>
      </c>
      <c r="G101" s="98">
        <v>0.38</v>
      </c>
      <c r="H101" s="98">
        <v>0.19</v>
      </c>
      <c r="I101" s="98">
        <v>0.2</v>
      </c>
      <c r="J101" s="98"/>
      <c r="K101" s="98"/>
      <c r="L101" s="98"/>
      <c r="M101" s="98"/>
      <c r="N101" s="196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201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04">
        <v>45108</v>
      </c>
      <c r="B130" s="204"/>
      <c r="C130" s="205">
        <v>45200</v>
      </c>
      <c r="D130" s="205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66"/>
    </row>
  </sheetData>
  <mergeCells count="34"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H17 O17:Q17">
    <cfRule type="beginsWith" dxfId="203" priority="1165" operator="beginsWith" text="検出">
      <formula>LEFT(D17,LEN("検出"))="検出"</formula>
    </cfRule>
  </conditionalFormatting>
  <conditionalFormatting sqref="D63:I63">
    <cfRule type="containsText" dxfId="202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201" priority="1329" operator="notContains" text="異常なし">
      <formula>ISERROR(SEARCH("異常なし",D64))</formula>
    </cfRule>
  </conditionalFormatting>
  <conditionalFormatting sqref="F21">
    <cfRule type="containsText" dxfId="200" priority="1628" operator="containsText" text="0.001未満">
      <formula>NOT(ISERROR(SEARCH("0.001未満",F21)))</formula>
    </cfRule>
  </conditionalFormatting>
  <conditionalFormatting sqref="G21">
    <cfRule type="containsText" dxfId="199" priority="1602" operator="containsText" text="0.001未満">
      <formula>NOT(ISERROR(SEARCH("0.001未満",G21)))</formula>
    </cfRule>
  </conditionalFormatting>
  <conditionalFormatting sqref="D21">
    <cfRule type="containsText" dxfId="198" priority="1601" operator="containsText" text="0.001未満">
      <formula>NOT(ISERROR(SEARCH("0.001未満",D21)))</formula>
    </cfRule>
  </conditionalFormatting>
  <conditionalFormatting sqref="E21">
    <cfRule type="containsText" dxfId="197" priority="1600" operator="containsText" text="0.001未満">
      <formula>NOT(ISERROR(SEARCH("0.001未満",E21)))</formula>
    </cfRule>
  </conditionalFormatting>
  <conditionalFormatting sqref="H21">
    <cfRule type="containsText" dxfId="196" priority="1599" operator="containsText" text="0.001未満">
      <formula>NOT(ISERROR(SEARCH("0.001未満",H21)))</formula>
    </cfRule>
  </conditionalFormatting>
  <conditionalFormatting sqref="Q21">
    <cfRule type="containsText" dxfId="195" priority="1591" operator="containsText" text="0.001未満">
      <formula>NOT(ISERROR(SEARCH("0.001未満",Q21)))</formula>
    </cfRule>
  </conditionalFormatting>
  <conditionalFormatting sqref="O21">
    <cfRule type="containsText" dxfId="194" priority="1590" operator="containsText" text="0.001未満">
      <formula>NOT(ISERROR(SEARCH("0.001未満",O21)))</formula>
    </cfRule>
  </conditionalFormatting>
  <conditionalFormatting sqref="P21">
    <cfRule type="containsText" dxfId="193" priority="1589" operator="containsText" text="0.001未満">
      <formula>NOT(ISERROR(SEARCH("0.001未満",P21)))</formula>
    </cfRule>
  </conditionalFormatting>
  <conditionalFormatting sqref="D104:H104 O104:Q104">
    <cfRule type="beginsWith" dxfId="192" priority="1331" operator="beginsWith" text="検出">
      <formula>LEFT(D104,LEN("検出"))="検出"</formula>
    </cfRule>
  </conditionalFormatting>
  <conditionalFormatting sqref="D105:H105 O105:Q105">
    <cfRule type="beginsWith" dxfId="191" priority="1330" operator="beginsWith" text="検出">
      <formula>LEFT(D105,LEN("検出"))="検出"</formula>
    </cfRule>
  </conditionalFormatting>
  <conditionalFormatting sqref="G21">
    <cfRule type="containsText" dxfId="190" priority="1328" operator="containsText" text="0.001未満">
      <formula>NOT(ISERROR(SEARCH("0.001未満",G21)))</formula>
    </cfRule>
  </conditionalFormatting>
  <conditionalFormatting sqref="G21">
    <cfRule type="containsText" dxfId="189" priority="1327" operator="containsText" text="0.001未満">
      <formula>NOT(ISERROR(SEARCH("0.001未満",G21)))</formula>
    </cfRule>
  </conditionalFormatting>
  <conditionalFormatting sqref="D21">
    <cfRule type="containsText" dxfId="188" priority="1326" operator="containsText" text="0.001未満">
      <formula>NOT(ISERROR(SEARCH("0.001未満",D21)))</formula>
    </cfRule>
  </conditionalFormatting>
  <conditionalFormatting sqref="E21">
    <cfRule type="containsText" dxfId="187" priority="1325" operator="containsText" text="0.001未満">
      <formula>NOT(ISERROR(SEARCH("0.001未満",E21)))</formula>
    </cfRule>
  </conditionalFormatting>
  <conditionalFormatting sqref="H21">
    <cfRule type="containsText" dxfId="186" priority="1324" operator="containsText" text="0.001未満">
      <formula>NOT(ISERROR(SEARCH("0.001未満",H21)))</formula>
    </cfRule>
  </conditionalFormatting>
  <conditionalFormatting sqref="H21">
    <cfRule type="containsText" dxfId="185" priority="1323" operator="containsText" text="0.001未満">
      <formula>NOT(ISERROR(SEARCH("0.001未満",H21)))</formula>
    </cfRule>
  </conditionalFormatting>
  <conditionalFormatting sqref="H21">
    <cfRule type="containsText" dxfId="184" priority="1322" operator="containsText" text="0.001未満">
      <formula>NOT(ISERROR(SEARCH("0.001未満",H21)))</formula>
    </cfRule>
  </conditionalFormatting>
  <conditionalFormatting sqref="I17">
    <cfRule type="beginsWith" dxfId="183" priority="1137" operator="beginsWith" text="検出">
      <formula>LEFT(I17,LEN("検出"))="検出"</formula>
    </cfRule>
  </conditionalFormatting>
  <conditionalFormatting sqref="I21">
    <cfRule type="containsText" dxfId="182" priority="1168" operator="containsText" text="0.001未満">
      <formula>NOT(ISERROR(SEARCH("0.001未満",I21)))</formula>
    </cfRule>
  </conditionalFormatting>
  <conditionalFormatting sqref="I104">
    <cfRule type="beginsWith" dxfId="181" priority="1140" operator="beginsWith" text="検出">
      <formula>LEFT(I104,LEN("検出"))="検出"</formula>
    </cfRule>
  </conditionalFormatting>
  <conditionalFormatting sqref="I105">
    <cfRule type="beginsWith" dxfId="180" priority="1139" operator="beginsWith" text="検出">
      <formula>LEFT(I105,LEN("検出"))="検出"</formula>
    </cfRule>
  </conditionalFormatting>
  <conditionalFormatting sqref="I21">
    <cfRule type="containsText" dxfId="179" priority="1150" operator="containsText" text="0.001未満">
      <formula>NOT(ISERROR(SEARCH("0.001未満",I21)))</formula>
    </cfRule>
  </conditionalFormatting>
  <conditionalFormatting sqref="I21">
    <cfRule type="containsText" dxfId="178" priority="1149" operator="containsText" text="0.001未満">
      <formula>NOT(ISERROR(SEARCH("0.001未満",I21)))</formula>
    </cfRule>
  </conditionalFormatting>
  <conditionalFormatting sqref="I21">
    <cfRule type="containsText" dxfId="177" priority="1146" operator="containsText" text="0.001未満">
      <formula>NOT(ISERROR(SEARCH("0.001未満",I21)))</formula>
    </cfRule>
  </conditionalFormatting>
  <conditionalFormatting sqref="J17">
    <cfRule type="beginsWith" dxfId="176" priority="954" operator="beginsWith" text="検出">
      <formula>LEFT(J17,LEN("検出"))="検出"</formula>
    </cfRule>
  </conditionalFormatting>
  <conditionalFormatting sqref="J21">
    <cfRule type="containsText" dxfId="175" priority="959" operator="containsText" text="0.001未満">
      <formula>NOT(ISERROR(SEARCH("0.001未満",J21)))</formula>
    </cfRule>
  </conditionalFormatting>
  <conditionalFormatting sqref="J104">
    <cfRule type="beginsWith" dxfId="174" priority="953" operator="beginsWith" text="検出">
      <formula>LEFT(J104,LEN("検出"))="検出"</formula>
    </cfRule>
  </conditionalFormatting>
  <conditionalFormatting sqref="J105">
    <cfRule type="beginsWith" dxfId="173" priority="952" operator="beginsWith" text="検出">
      <formula>LEFT(J105,LEN("検出"))="検出"</formula>
    </cfRule>
  </conditionalFormatting>
  <conditionalFormatting sqref="J21">
    <cfRule type="containsText" dxfId="172" priority="950" operator="containsText" text="0.001未満">
      <formula>NOT(ISERROR(SEARCH("0.001未満",J21)))</formula>
    </cfRule>
  </conditionalFormatting>
  <conditionalFormatting sqref="J21">
    <cfRule type="containsText" dxfId="171" priority="949" operator="containsText" text="0.001未満">
      <formula>NOT(ISERROR(SEARCH("0.001未満",J21)))</formula>
    </cfRule>
  </conditionalFormatting>
  <conditionalFormatting sqref="J21">
    <cfRule type="containsText" dxfId="170" priority="948" operator="containsText" text="0.001未満">
      <formula>NOT(ISERROR(SEARCH("0.001未満",J21)))</formula>
    </cfRule>
  </conditionalFormatting>
  <conditionalFormatting sqref="K17">
    <cfRule type="beginsWith" dxfId="169" priority="767" operator="beginsWith" text="検出">
      <formula>LEFT(K17,LEN("検出"))="検出"</formula>
    </cfRule>
  </conditionalFormatting>
  <conditionalFormatting sqref="K21">
    <cfRule type="containsText" dxfId="168" priority="772" operator="containsText" text="0.001未満">
      <formula>NOT(ISERROR(SEARCH("0.001未満",K21)))</formula>
    </cfRule>
  </conditionalFormatting>
  <conditionalFormatting sqref="K104">
    <cfRule type="beginsWith" dxfId="167" priority="766" operator="beginsWith" text="検出">
      <formula>LEFT(K104,LEN("検出"))="検出"</formula>
    </cfRule>
  </conditionalFormatting>
  <conditionalFormatting sqref="K105">
    <cfRule type="beginsWith" dxfId="166" priority="765" operator="beginsWith" text="検出">
      <formula>LEFT(K105,LEN("検出"))="検出"</formula>
    </cfRule>
  </conditionalFormatting>
  <conditionalFormatting sqref="K21">
    <cfRule type="containsText" dxfId="165" priority="763" operator="containsText" text="0.001未満">
      <formula>NOT(ISERROR(SEARCH("0.001未満",K21)))</formula>
    </cfRule>
  </conditionalFormatting>
  <conditionalFormatting sqref="K21">
    <cfRule type="containsText" dxfId="164" priority="762" operator="containsText" text="0.001未満">
      <formula>NOT(ISERROR(SEARCH("0.001未満",K21)))</formula>
    </cfRule>
  </conditionalFormatting>
  <conditionalFormatting sqref="K21">
    <cfRule type="containsText" dxfId="163" priority="761" operator="containsText" text="0.001未満">
      <formula>NOT(ISERROR(SEARCH("0.001未満",K21)))</formula>
    </cfRule>
  </conditionalFormatting>
  <conditionalFormatting sqref="L17">
    <cfRule type="beginsWith" dxfId="162" priority="580" operator="beginsWith" text="検出">
      <formula>LEFT(L17,LEN("検出"))="検出"</formula>
    </cfRule>
  </conditionalFormatting>
  <conditionalFormatting sqref="L21">
    <cfRule type="containsText" dxfId="161" priority="585" operator="containsText" text="0.001未満">
      <formula>NOT(ISERROR(SEARCH("0.001未満",L21)))</formula>
    </cfRule>
  </conditionalFormatting>
  <conditionalFormatting sqref="L104">
    <cfRule type="beginsWith" dxfId="160" priority="579" operator="beginsWith" text="検出">
      <formula>LEFT(L104,LEN("検出"))="検出"</formula>
    </cfRule>
  </conditionalFormatting>
  <conditionalFormatting sqref="L105">
    <cfRule type="beginsWith" dxfId="159" priority="578" operator="beginsWith" text="検出">
      <formula>LEFT(L105,LEN("検出"))="検出"</formula>
    </cfRule>
  </conditionalFormatting>
  <conditionalFormatting sqref="L21">
    <cfRule type="containsText" dxfId="158" priority="576" operator="containsText" text="0.001未満">
      <formula>NOT(ISERROR(SEARCH("0.001未満",L21)))</formula>
    </cfRule>
  </conditionalFormatting>
  <conditionalFormatting sqref="L21">
    <cfRule type="containsText" dxfId="157" priority="575" operator="containsText" text="0.001未満">
      <formula>NOT(ISERROR(SEARCH("0.001未満",L21)))</formula>
    </cfRule>
  </conditionalFormatting>
  <conditionalFormatting sqref="L21">
    <cfRule type="containsText" dxfId="156" priority="574" operator="containsText" text="0.001未満">
      <formula>NOT(ISERROR(SEARCH("0.001未満",L21)))</formula>
    </cfRule>
  </conditionalFormatting>
  <conditionalFormatting sqref="L16 D16:I105">
    <cfRule type="containsBlanks" dxfId="155" priority="570">
      <formula>LEN(TRIM(D16))=0</formula>
    </cfRule>
    <cfRule type="endsWith" dxfId="154" priority="571" operator="endsWith" text="未満">
      <formula>RIGHT(D16,LEN("未満"))="未満"</formula>
    </cfRule>
  </conditionalFormatting>
  <conditionalFormatting sqref="N17">
    <cfRule type="beginsWith" dxfId="153" priority="202" operator="beginsWith" text="検出">
      <formula>LEFT(N17,LEN("検出"))="検出"</formula>
    </cfRule>
  </conditionalFormatting>
  <conditionalFormatting sqref="N21">
    <cfRule type="containsText" dxfId="152" priority="207" operator="containsText" text="0.001未満">
      <formula>NOT(ISERROR(SEARCH("0.001未満",N21)))</formula>
    </cfRule>
  </conditionalFormatting>
  <conditionalFormatting sqref="N104">
    <cfRule type="beginsWith" dxfId="151" priority="201" operator="beginsWith" text="検出">
      <formula>LEFT(N104,LEN("検出"))="検出"</formula>
    </cfRule>
  </conditionalFormatting>
  <conditionalFormatting sqref="N105">
    <cfRule type="beginsWith" dxfId="150" priority="200" operator="beginsWith" text="検出">
      <formula>LEFT(N105,LEN("検出"))="検出"</formula>
    </cfRule>
  </conditionalFormatting>
  <conditionalFormatting sqref="N21">
    <cfRule type="containsText" dxfId="149" priority="198" operator="containsText" text="0.001未満">
      <formula>NOT(ISERROR(SEARCH("0.001未満",N21)))</formula>
    </cfRule>
  </conditionalFormatting>
  <conditionalFormatting sqref="N21">
    <cfRule type="containsText" dxfId="148" priority="197" operator="containsText" text="0.001未満">
      <formula>NOT(ISERROR(SEARCH("0.001未満",N21)))</formula>
    </cfRule>
  </conditionalFormatting>
  <conditionalFormatting sqref="N21">
    <cfRule type="containsText" dxfId="147" priority="196" operator="containsText" text="0.001未満">
      <formula>NOT(ISERROR(SEARCH("0.001未満",N21)))</formula>
    </cfRule>
  </conditionalFormatting>
  <conditionalFormatting sqref="N16">
    <cfRule type="containsBlanks" dxfId="146" priority="192">
      <formula>LEN(TRIM(N16))=0</formula>
    </cfRule>
    <cfRule type="endsWith" dxfId="145" priority="193" operator="endsWith" text="未満">
      <formula>RIGHT(N16,LEN("未満"))="未満"</formula>
    </cfRule>
  </conditionalFormatting>
  <conditionalFormatting sqref="M17">
    <cfRule type="beginsWith" dxfId="144" priority="13" operator="beginsWith" text="検出">
      <formula>LEFT(M17,LEN("検出"))="検出"</formula>
    </cfRule>
  </conditionalFormatting>
  <conditionalFormatting sqref="M21">
    <cfRule type="containsText" dxfId="143" priority="18" operator="containsText" text="0.001未満">
      <formula>NOT(ISERROR(SEARCH("0.001未満",M21)))</formula>
    </cfRule>
  </conditionalFormatting>
  <conditionalFormatting sqref="M104">
    <cfRule type="beginsWith" dxfId="142" priority="12" operator="beginsWith" text="検出">
      <formula>LEFT(M104,LEN("検出"))="検出"</formula>
    </cfRule>
  </conditionalFormatting>
  <conditionalFormatting sqref="M105">
    <cfRule type="beginsWith" dxfId="141" priority="11" operator="beginsWith" text="検出">
      <formula>LEFT(M105,LEN("検出"))="検出"</formula>
    </cfRule>
  </conditionalFormatting>
  <conditionalFormatting sqref="M21">
    <cfRule type="containsText" dxfId="140" priority="9" operator="containsText" text="0.001未満">
      <formula>NOT(ISERROR(SEARCH("0.001未満",M21)))</formula>
    </cfRule>
  </conditionalFormatting>
  <conditionalFormatting sqref="M21">
    <cfRule type="containsText" dxfId="139" priority="8" operator="containsText" text="0.001未満">
      <formula>NOT(ISERROR(SEARCH("0.001未満",M21)))</formula>
    </cfRule>
  </conditionalFormatting>
  <conditionalFormatting sqref="M21">
    <cfRule type="containsText" dxfId="138" priority="7" operator="containsText" text="0.001未満">
      <formula>NOT(ISERROR(SEARCH("0.001未満",M21)))</formula>
    </cfRule>
  </conditionalFormatting>
  <conditionalFormatting sqref="M16">
    <cfRule type="containsBlanks" dxfId="137" priority="3">
      <formula>LEN(TRIM(M16))=0</formula>
    </cfRule>
    <cfRule type="endsWith" dxfId="136" priority="4" operator="endsWith" text="未満">
      <formula>RIGHT(M16,LEN("未満"))="未満"</formula>
    </cfRule>
  </conditionalFormatting>
  <conditionalFormatting sqref="D18:Q18">
    <cfRule type="containsText" dxfId="135" priority="2033" operator="containsText" text="0.0003未満">
      <formula>NOT(ISERROR(SEARCH("0.0003未満",D18)))</formula>
    </cfRule>
    <cfRule type="cellIs" dxfId="134" priority="2034" operator="greaterThan">
      <formula>#REF!</formula>
    </cfRule>
    <cfRule type="cellIs" dxfId="133" priority="2035" operator="greaterThan">
      <formula>#REF!</formula>
    </cfRule>
  </conditionalFormatting>
  <conditionalFormatting sqref="D19:Q19">
    <cfRule type="containsText" dxfId="132" priority="2039" operator="containsText" text="0.00005未満">
      <formula>NOT(ISERROR(SEARCH("0.00005未満",D19)))</formula>
    </cfRule>
    <cfRule type="cellIs" dxfId="131" priority="2040" operator="greaterThan">
      <formula>#REF!</formula>
    </cfRule>
    <cfRule type="cellIs" dxfId="130" priority="2041" operator="greaterThan">
      <formula>#REF!</formula>
    </cfRule>
  </conditionalFormatting>
  <conditionalFormatting sqref="D20:Q20">
    <cfRule type="containsText" dxfId="129" priority="2045" operator="containsText" text="0.001未満">
      <formula>NOT(ISERROR(SEARCH("0.001未満",D20)))</formula>
    </cfRule>
    <cfRule type="cellIs" dxfId="128" priority="2046" operator="greaterThan">
      <formula>#REF!</formula>
    </cfRule>
    <cfRule type="cellIs" dxfId="127" priority="2047" operator="greaterThan">
      <formula>#REF!</formula>
    </cfRule>
  </conditionalFormatting>
  <conditionalFormatting sqref="D21:Q21">
    <cfRule type="cellIs" dxfId="126" priority="2051" operator="greaterThan">
      <formula>#REF!</formula>
    </cfRule>
    <cfRule type="cellIs" dxfId="125" priority="2052" operator="greaterThan">
      <formula>#REF!</formula>
    </cfRule>
  </conditionalFormatting>
  <conditionalFormatting sqref="D22:Q22">
    <cfRule type="containsText" dxfId="124" priority="2055" operator="containsText" text="0.001未満">
      <formula>NOT(ISERROR(SEARCH("0.001未満",D22)))</formula>
    </cfRule>
    <cfRule type="cellIs" dxfId="123" priority="2056" operator="greaterThan">
      <formula>#REF!</formula>
    </cfRule>
    <cfRule type="cellIs" dxfId="122" priority="2057" operator="greaterThan">
      <formula>#REF!</formula>
    </cfRule>
  </conditionalFormatting>
  <conditionalFormatting sqref="D23:Q23">
    <cfRule type="containsText" dxfId="121" priority="2061" operator="containsText" text="0.005未満">
      <formula>NOT(ISERROR(SEARCH("0.005未満",D23)))</formula>
    </cfRule>
    <cfRule type="cellIs" dxfId="120" priority="2062" operator="greaterThan">
      <formula>#REF!</formula>
    </cfRule>
    <cfRule type="cellIs" dxfId="119" priority="2063" operator="greaterThan">
      <formula>#REF!</formula>
    </cfRule>
  </conditionalFormatting>
  <conditionalFormatting sqref="D24:Q24">
    <cfRule type="containsText" dxfId="118" priority="2067" operator="containsText" text="0.004未満">
      <formula>NOT(ISERROR(SEARCH("0.004未満",D24)))</formula>
    </cfRule>
    <cfRule type="cellIs" dxfId="117" priority="2068" operator="greaterThan">
      <formula>#REF!</formula>
    </cfRule>
    <cfRule type="cellIs" dxfId="116" priority="2069" operator="greaterThan">
      <formula>#REF!</formula>
    </cfRule>
  </conditionalFormatting>
  <conditionalFormatting sqref="D25:Q25">
    <cfRule type="containsText" dxfId="115" priority="2073" operator="containsText" text="0.001未満">
      <formula>NOT(ISERROR(SEARCH("0.001未満",D25)))</formula>
    </cfRule>
    <cfRule type="cellIs" dxfId="114" priority="2074" operator="greaterThan">
      <formula>#REF!</formula>
    </cfRule>
    <cfRule type="cellIs" dxfId="113" priority="2075" operator="greaterThan">
      <formula>#REF!</formula>
    </cfRule>
  </conditionalFormatting>
  <conditionalFormatting sqref="D26:Q26">
    <cfRule type="containsText" dxfId="112" priority="2079" operator="containsText" text="0.02未満">
      <formula>NOT(ISERROR(SEARCH("0.02未満",D26)))</formula>
    </cfRule>
    <cfRule type="cellIs" dxfId="111" priority="2080" operator="greaterThan">
      <formula>#REF!</formula>
    </cfRule>
    <cfRule type="cellIs" dxfId="110" priority="2081" operator="greaterThan">
      <formula>#REF!</formula>
    </cfRule>
  </conditionalFormatting>
  <conditionalFormatting sqref="D27:Q27">
    <cfRule type="containsText" dxfId="109" priority="2085" operator="containsText" text="0.05未満">
      <formula>NOT(ISERROR(SEARCH("0.05未満",D27)))</formula>
    </cfRule>
    <cfRule type="cellIs" dxfId="108" priority="2086" operator="greaterThan">
      <formula>#REF!</formula>
    </cfRule>
    <cfRule type="cellIs" dxfId="107" priority="2087" operator="greaterThan">
      <formula>#REF!</formula>
    </cfRule>
  </conditionalFormatting>
  <conditionalFormatting sqref="D28:Q28">
    <cfRule type="containsText" dxfId="106" priority="2091" operator="containsText" text="0.01未満">
      <formula>NOT(ISERROR(SEARCH("0.01未満",D28)))</formula>
    </cfRule>
    <cfRule type="cellIs" dxfId="105" priority="2092" operator="greaterThan">
      <formula>#REF!</formula>
    </cfRule>
    <cfRule type="cellIs" dxfId="104" priority="2093" operator="greaterThan">
      <formula>#REF!</formula>
    </cfRule>
  </conditionalFormatting>
  <conditionalFormatting sqref="D29:Q29">
    <cfRule type="containsText" dxfId="103" priority="2097" operator="containsText" text="0.0002未満">
      <formula>NOT(ISERROR(SEARCH("0.0002未満",D29)))</formula>
    </cfRule>
    <cfRule type="cellIs" dxfId="102" priority="2098" operator="greaterThan">
      <formula>#REF!</formula>
    </cfRule>
    <cfRule type="cellIs" dxfId="101" priority="2099" operator="greaterThan">
      <formula>#REF!</formula>
    </cfRule>
  </conditionalFormatting>
  <conditionalFormatting sqref="D30:Q30">
    <cfRule type="containsText" dxfId="100" priority="2103" operator="containsText" text="0.001未満">
      <formula>NOT(ISERROR(SEARCH("0.001未満",D30)))</formula>
    </cfRule>
    <cfRule type="cellIs" dxfId="99" priority="2104" operator="greaterThan">
      <formula>#REF!</formula>
    </cfRule>
    <cfRule type="cellIs" dxfId="98" priority="2105" operator="greaterThan">
      <formula>#REF!</formula>
    </cfRule>
  </conditionalFormatting>
  <conditionalFormatting sqref="D31:Q31">
    <cfRule type="containsText" dxfId="97" priority="2109" operator="containsText" text="0.004未満">
      <formula>NOT(ISERROR(SEARCH("0.004未満",D31)))</formula>
    </cfRule>
    <cfRule type="cellIs" dxfId="96" priority="2110" operator="greaterThan">
      <formula>#REF!</formula>
    </cfRule>
    <cfRule type="cellIs" dxfId="95" priority="2111" operator="greaterThan">
      <formula>#REF!</formula>
    </cfRule>
  </conditionalFormatting>
  <conditionalFormatting sqref="D32:Q32">
    <cfRule type="containsText" dxfId="94" priority="2115" operator="containsText" text="0.001未満">
      <formula>NOT(ISERROR(SEARCH("0.001未満",D32)))</formula>
    </cfRule>
    <cfRule type="cellIs" dxfId="93" priority="2116" operator="greaterThan">
      <formula>#REF!</formula>
    </cfRule>
    <cfRule type="cellIs" dxfId="92" priority="2117" operator="greaterThan">
      <formula>#REF!</formula>
    </cfRule>
  </conditionalFormatting>
  <conditionalFormatting sqref="D33:Q33">
    <cfRule type="containsText" dxfId="91" priority="2121" operator="containsText" text="0.001未満">
      <formula>NOT(ISERROR(SEARCH("0.001未満",D33)))</formula>
    </cfRule>
    <cfRule type="cellIs" dxfId="90" priority="2122" operator="greaterThan">
      <formula>#REF!</formula>
    </cfRule>
    <cfRule type="cellIs" dxfId="89" priority="2123" operator="greaterThan">
      <formula>#REF!</formula>
    </cfRule>
  </conditionalFormatting>
  <conditionalFormatting sqref="D34:Q34">
    <cfRule type="containsText" dxfId="88" priority="2127" operator="containsText" text="0.001未満">
      <formula>NOT(ISERROR(SEARCH("0.001未満",D34)))</formula>
    </cfRule>
    <cfRule type="cellIs" dxfId="87" priority="2128" operator="greaterThan">
      <formula>#REF!</formula>
    </cfRule>
    <cfRule type="cellIs" dxfId="86" priority="2129" operator="greaterThan">
      <formula>#REF!</formula>
    </cfRule>
  </conditionalFormatting>
  <conditionalFormatting sqref="D35:Q35">
    <cfRule type="containsText" dxfId="85" priority="2133" operator="containsText" text="0.001未満">
      <formula>NOT(ISERROR(SEARCH("0.001未満",D35)))</formula>
    </cfRule>
    <cfRule type="cellIs" dxfId="84" priority="2134" operator="greaterThan">
      <formula>#REF!</formula>
    </cfRule>
    <cfRule type="cellIs" dxfId="83" priority="2135" operator="greaterThan">
      <formula>#REF!</formula>
    </cfRule>
  </conditionalFormatting>
  <conditionalFormatting sqref="D36:Q36">
    <cfRule type="containsText" dxfId="82" priority="2139" operator="containsText" text="0.05未満">
      <formula>NOT(ISERROR(SEARCH("0.05未満",D36)))</formula>
    </cfRule>
    <cfRule type="cellIs" dxfId="81" priority="2140" operator="greaterThan">
      <formula>#REF!</formula>
    </cfRule>
    <cfRule type="cellIs" dxfId="80" priority="2141" operator="greaterThan">
      <formula>#REF!</formula>
    </cfRule>
  </conditionalFormatting>
  <conditionalFormatting sqref="D37:Q37">
    <cfRule type="containsText" dxfId="79" priority="2145" operator="containsText" text="0.002未満">
      <formula>NOT(ISERROR(SEARCH("0.002未満",D37)))</formula>
    </cfRule>
    <cfRule type="cellIs" dxfId="78" priority="2146" operator="greaterThan">
      <formula>#REF!</formula>
    </cfRule>
    <cfRule type="cellIs" dxfId="77" priority="2147" operator="greaterThan">
      <formula>#REF!</formula>
    </cfRule>
  </conditionalFormatting>
  <conditionalFormatting sqref="D38:Q38">
    <cfRule type="containsText" dxfId="76" priority="2151" operator="containsText" text="0.001未満">
      <formula>NOT(ISERROR(SEARCH("0.001未満",D38)))</formula>
    </cfRule>
    <cfRule type="cellIs" dxfId="75" priority="2152" operator="greaterThan">
      <formula>#REF!</formula>
    </cfRule>
    <cfRule type="cellIs" dxfId="74" priority="2153" operator="greaterThan">
      <formula>#REF!</formula>
    </cfRule>
  </conditionalFormatting>
  <conditionalFormatting sqref="D39:Q39">
    <cfRule type="containsText" dxfId="73" priority="2157" operator="containsText" text="0.002未満">
      <formula>NOT(ISERROR(SEARCH("0.002未満",D39)))</formula>
    </cfRule>
    <cfRule type="cellIs" dxfId="72" priority="2158" operator="greaterThan">
      <formula>#REF!</formula>
    </cfRule>
    <cfRule type="cellIs" dxfId="71" priority="2159" operator="greaterThan">
      <formula>#REF!</formula>
    </cfRule>
  </conditionalFormatting>
  <conditionalFormatting sqref="D40:Q40">
    <cfRule type="containsText" dxfId="70" priority="2163" operator="containsText" text="0.001未満">
      <formula>NOT(ISERROR(SEARCH("0.001未満",D40)))</formula>
    </cfRule>
    <cfRule type="cellIs" dxfId="69" priority="2164" operator="greaterThan">
      <formula>#REF!</formula>
    </cfRule>
    <cfRule type="cellIs" dxfId="68" priority="2165" operator="greaterThan">
      <formula>#REF!</formula>
    </cfRule>
  </conditionalFormatting>
  <conditionalFormatting sqref="D41:Q41">
    <cfRule type="containsText" dxfId="67" priority="2169" operator="containsText" text="0.001未満">
      <formula>NOT(ISERROR(SEARCH("0.001未満",D41)))</formula>
    </cfRule>
    <cfRule type="cellIs" dxfId="66" priority="2170" operator="greaterThan">
      <formula>#REF!</formula>
    </cfRule>
    <cfRule type="cellIs" dxfId="65" priority="2171" operator="greaterThan">
      <formula>#REF!</formula>
    </cfRule>
  </conditionalFormatting>
  <conditionalFormatting sqref="D42:Q42">
    <cfRule type="containsText" dxfId="64" priority="2175" operator="containsText" text="0.001未満">
      <formula>NOT(ISERROR(SEARCH("0.001未満",D42)))</formula>
    </cfRule>
    <cfRule type="cellIs" dxfId="63" priority="2176" operator="greaterThan">
      <formula>#REF!</formula>
    </cfRule>
    <cfRule type="cellIs" dxfId="62" priority="2177" operator="greaterThan">
      <formula>#REF!</formula>
    </cfRule>
  </conditionalFormatting>
  <conditionalFormatting sqref="D43:Q43">
    <cfRule type="containsText" dxfId="61" priority="2181" operator="containsText" text="0.002未満">
      <formula>NOT(ISERROR(SEARCH("0.002未満",D43)))</formula>
    </cfRule>
    <cfRule type="cellIs" dxfId="60" priority="2182" operator="greaterThan">
      <formula>#REF!</formula>
    </cfRule>
    <cfRule type="cellIs" dxfId="59" priority="2183" operator="greaterThan">
      <formula>#REF!</formula>
    </cfRule>
  </conditionalFormatting>
  <conditionalFormatting sqref="D44:Q44">
    <cfRule type="containsText" dxfId="58" priority="2187" operator="containsText" text="0.001未満">
      <formula>NOT(ISERROR(SEARCH("0.001未満",D44)))</formula>
    </cfRule>
    <cfRule type="cellIs" dxfId="57" priority="2188" operator="greaterThan">
      <formula>#REF!</formula>
    </cfRule>
    <cfRule type="cellIs" dxfId="56" priority="2189" operator="greaterThan">
      <formula>#REF!</formula>
    </cfRule>
  </conditionalFormatting>
  <conditionalFormatting sqref="D45:Q45">
    <cfRule type="cellIs" dxfId="55" priority="2193" operator="greaterThan">
      <formula>#REF!</formula>
    </cfRule>
    <cfRule type="cellIs" dxfId="54" priority="2194" operator="greaterThan">
      <formula>#REF!</formula>
    </cfRule>
  </conditionalFormatting>
  <conditionalFormatting sqref="D46:Q46">
    <cfRule type="cellIs" dxfId="53" priority="2197" operator="greaterThan">
      <formula>#REF!</formula>
    </cfRule>
    <cfRule type="cellIs" dxfId="52" priority="2198" operator="greaterThan">
      <formula>#REF!</formula>
    </cfRule>
  </conditionalFormatting>
  <conditionalFormatting sqref="D47:Q47">
    <cfRule type="cellIs" dxfId="51" priority="2201" operator="greaterThan">
      <formula>#REF!</formula>
    </cfRule>
    <cfRule type="cellIs" dxfId="50" priority="2202" operator="greaterThan">
      <formula>#REF!</formula>
    </cfRule>
  </conditionalFormatting>
  <conditionalFormatting sqref="D48:Q48">
    <cfRule type="cellIs" dxfId="49" priority="2205" operator="greaterThan">
      <formula>#REF!</formula>
    </cfRule>
    <cfRule type="cellIs" dxfId="48" priority="2206" operator="greaterThan">
      <formula>#REF!</formula>
    </cfRule>
  </conditionalFormatting>
  <conditionalFormatting sqref="D49:Q49">
    <cfRule type="cellIs" dxfId="47" priority="2209" operator="greaterThan">
      <formula>#REF!</formula>
    </cfRule>
    <cfRule type="cellIs" dxfId="46" priority="2210" operator="greaterThan">
      <formula>#REF!</formula>
    </cfRule>
  </conditionalFormatting>
  <conditionalFormatting sqref="D50:Q50">
    <cfRule type="cellIs" dxfId="45" priority="2213" operator="greaterThan">
      <formula>#REF!</formula>
    </cfRule>
    <cfRule type="cellIs" dxfId="44" priority="2214" operator="greaterThan">
      <formula>#REF!</formula>
    </cfRule>
  </conditionalFormatting>
  <conditionalFormatting sqref="D51:Q51">
    <cfRule type="cellIs" dxfId="43" priority="2217" operator="greaterThan">
      <formula>#REF!</formula>
    </cfRule>
    <cfRule type="cellIs" dxfId="42" priority="2218" operator="greaterThan">
      <formula>#REF!</formula>
    </cfRule>
  </conditionalFormatting>
  <conditionalFormatting sqref="D52:Q52">
    <cfRule type="cellIs" dxfId="41" priority="2221" operator="greaterThan">
      <formula>#REF!</formula>
    </cfRule>
    <cfRule type="cellIs" dxfId="40" priority="2222" operator="greaterThan">
      <formula>#REF!</formula>
    </cfRule>
  </conditionalFormatting>
  <conditionalFormatting sqref="D53:Q53">
    <cfRule type="cellIs" dxfId="39" priority="2225" operator="greaterThan">
      <formula>#REF!</formula>
    </cfRule>
    <cfRule type="cellIs" dxfId="38" priority="2226" operator="greaterThan">
      <formula>#REF!</formula>
    </cfRule>
  </conditionalFormatting>
  <conditionalFormatting sqref="D54:Q54">
    <cfRule type="cellIs" dxfId="37" priority="2229" operator="greaterThan">
      <formula>#REF!</formula>
    </cfRule>
    <cfRule type="cellIs" dxfId="36" priority="2230" operator="greaterThan">
      <formula>#REF!</formula>
    </cfRule>
  </conditionalFormatting>
  <conditionalFormatting sqref="D55:Q55">
    <cfRule type="cellIs" dxfId="35" priority="2233" operator="greaterThan">
      <formula>#REF!</formula>
    </cfRule>
    <cfRule type="cellIs" dxfId="34" priority="2234" operator="greaterThan">
      <formula>#REF!</formula>
    </cfRule>
  </conditionalFormatting>
  <conditionalFormatting sqref="D56:Q56">
    <cfRule type="cellIs" dxfId="33" priority="2237" operator="greaterThan">
      <formula>#REF!</formula>
    </cfRule>
    <cfRule type="cellIs" dxfId="32" priority="2238" operator="greaterThan">
      <formula>#REF!</formula>
    </cfRule>
  </conditionalFormatting>
  <conditionalFormatting sqref="D57:Q57">
    <cfRule type="cellIs" dxfId="31" priority="2241" operator="greaterThan">
      <formula>#REF!</formula>
    </cfRule>
    <cfRule type="cellIs" dxfId="30" priority="2242" operator="greaterThan">
      <formula>#REF!</formula>
    </cfRule>
  </conditionalFormatting>
  <conditionalFormatting sqref="D58:Q58">
    <cfRule type="cellIs" dxfId="29" priority="2245" operator="greaterThan">
      <formula>#REF!</formula>
    </cfRule>
    <cfRule type="cellIs" dxfId="28" priority="2246" operator="greaterThan">
      <formula>#REF!</formula>
    </cfRule>
  </conditionalFormatting>
  <conditionalFormatting sqref="D59:Q59">
    <cfRule type="cellIs" dxfId="27" priority="2249" operator="greaterThan">
      <formula>#REF!</formula>
    </cfRule>
    <cfRule type="cellIs" dxfId="26" priority="2250" operator="greaterThan">
      <formula>#REF!</formula>
    </cfRule>
  </conditionalFormatting>
  <conditionalFormatting sqref="D60:Q60">
    <cfRule type="cellIs" dxfId="25" priority="2253" operator="greaterThan">
      <formula>#REF!</formula>
    </cfRule>
    <cfRule type="cellIs" dxfId="24" priority="2254" operator="greaterThan">
      <formula>#REF!</formula>
    </cfRule>
  </conditionalFormatting>
  <conditionalFormatting sqref="D61:Q61">
    <cfRule type="cellIs" dxfId="23" priority="2257" operator="greaterThan">
      <formula>#REF!</formula>
    </cfRule>
    <cfRule type="cellIs" dxfId="22" priority="2258" operator="greaterThan">
      <formula>#REF!</formula>
    </cfRule>
  </conditionalFormatting>
  <conditionalFormatting sqref="P62:Q62 D62:I62">
    <cfRule type="cellIs" dxfId="21" priority="2261" operator="notBetween">
      <formula>#REF!</formula>
      <formula>#REF!</formula>
    </cfRule>
    <cfRule type="cellIs" dxfId="20" priority="2262" operator="greaterThan">
      <formula>#REF!</formula>
    </cfRule>
  </conditionalFormatting>
  <conditionalFormatting sqref="D65:Q65">
    <cfRule type="cellIs" dxfId="19" priority="2265" operator="greaterThan">
      <formula>#REF!</formula>
    </cfRule>
    <cfRule type="cellIs" dxfId="18" priority="2266" operator="greaterThan">
      <formula>#REF!</formula>
    </cfRule>
  </conditionalFormatting>
  <conditionalFormatting sqref="D66:Q67">
    <cfRule type="cellIs" dxfId="17" priority="2269" operator="greaterThan">
      <formula>#REF!</formula>
    </cfRule>
    <cfRule type="cellIs" dxfId="16" priority="2270" operator="greaterThan">
      <formula>#REF!</formula>
    </cfRule>
  </conditionalFormatting>
  <conditionalFormatting sqref="D70:I71 D73:I75 D80:I81 D83:I88 D90:I95">
    <cfRule type="cellIs" dxfId="15" priority="2273" operator="greaterThan">
      <formula>#REF!</formula>
    </cfRule>
  </conditionalFormatting>
  <conditionalFormatting sqref="O72:Q72 D78:I79 O78:Q79 D72:I72 J70:N73 J78:N81 J83:N88 J90:N96 J75:N75">
    <cfRule type="cellIs" dxfId="14" priority="2276" operator="greaterThan">
      <formula>#REF!</formula>
    </cfRule>
    <cfRule type="cellIs" dxfId="13" priority="2277" operator="greaterThan">
      <formula>#REF!</formula>
    </cfRule>
  </conditionalFormatting>
  <conditionalFormatting sqref="D89:I89">
    <cfRule type="cellIs" dxfId="12" priority="2282" operator="notBetween">
      <formula>#REF!</formula>
      <formula>#REF!</formula>
    </cfRule>
  </conditionalFormatting>
  <conditionalFormatting sqref="D16:Q16">
    <cfRule type="cellIs" dxfId="11" priority="2283" operator="greaterThan">
      <formula>#REF!</formula>
    </cfRule>
    <cfRule type="cellIs" dxfId="10" priority="2284" operator="greaterThan">
      <formula>#REF!</formula>
    </cfRule>
  </conditionalFormatting>
  <conditionalFormatting sqref="D82:I82">
    <cfRule type="cellIs" dxfId="9" priority="2297" operator="notBetween">
      <formula>#REF!</formula>
      <formula>#REF!</formula>
    </cfRule>
  </conditionalFormatting>
  <conditionalFormatting sqref="J74:N74">
    <cfRule type="cellIs" dxfId="8" priority="2565" operator="greaterThan">
      <formula>#REF!</formula>
    </cfRule>
    <cfRule type="cellIs" dxfId="7" priority="2566" operator="greaterThan">
      <formula>#REF!</formula>
    </cfRule>
  </conditionalFormatting>
  <conditionalFormatting sqref="J98:N98">
    <cfRule type="cellIs" dxfId="6" priority="2601" operator="greaterThan">
      <formula>#REF!</formula>
    </cfRule>
    <cfRule type="cellIs" dxfId="5" priority="2602" operator="greaterThan">
      <formula>#REF!</formula>
    </cfRule>
  </conditionalFormatting>
  <conditionalFormatting sqref="J99:N99">
    <cfRule type="cellIs" dxfId="4" priority="2603" operator="greaterThan">
      <formula>#REF!</formula>
    </cfRule>
    <cfRule type="cellIs" dxfId="3" priority="2604" operator="greaterThan">
      <formula>#REF!</formula>
    </cfRule>
  </conditionalFormatting>
  <conditionalFormatting sqref="J101:N101">
    <cfRule type="cellIs" dxfId="2" priority="2605" operator="greaterThan">
      <formula>#REF!</formula>
    </cfRule>
    <cfRule type="cellIs" dxfId="1" priority="2606" operator="greaterThan">
      <formula>#REF!</formula>
    </cfRule>
  </conditionalFormatting>
  <conditionalFormatting sqref="D96:I96">
    <cfRule type="cellIs" dxfId="0" priority="3287" operator="greaterThan"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5" width="9.8320312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45200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53"/>
      <c r="B2" s="253"/>
      <c r="C2" s="209"/>
      <c r="D2" s="209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4" t="s">
        <v>351</v>
      </c>
      <c r="E4" s="255"/>
      <c r="F4" s="258" t="s">
        <v>353</v>
      </c>
      <c r="G4" s="259"/>
      <c r="H4" s="258" t="s">
        <v>356</v>
      </c>
      <c r="I4" s="262"/>
      <c r="J4" s="247" t="s">
        <v>357</v>
      </c>
      <c r="K4" s="248"/>
      <c r="L4" s="247" t="s">
        <v>360</v>
      </c>
      <c r="M4" s="248"/>
      <c r="N4" s="247" t="s">
        <v>363</v>
      </c>
      <c r="O4" s="248"/>
      <c r="P4" s="247"/>
      <c r="Q4" s="248"/>
      <c r="R4" s="247"/>
      <c r="S4" s="248"/>
      <c r="T4" s="247"/>
      <c r="U4" s="248"/>
      <c r="V4" s="247"/>
      <c r="W4" s="248"/>
      <c r="X4" s="247"/>
      <c r="Y4" s="25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6"/>
      <c r="E5" s="257"/>
      <c r="F5" s="260"/>
      <c r="G5" s="261"/>
      <c r="H5" s="260"/>
      <c r="I5" s="263"/>
      <c r="J5" s="249"/>
      <c r="K5" s="250"/>
      <c r="L5" s="249"/>
      <c r="M5" s="250"/>
      <c r="N5" s="249"/>
      <c r="O5" s="250"/>
      <c r="P5" s="249"/>
      <c r="Q5" s="250"/>
      <c r="R5" s="249"/>
      <c r="S5" s="250"/>
      <c r="T5" s="249"/>
      <c r="U5" s="250"/>
      <c r="V5" s="249"/>
      <c r="W5" s="250"/>
      <c r="X5" s="249"/>
      <c r="Y5" s="25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18"/>
      <c r="E6" s="43"/>
      <c r="F6" s="220"/>
      <c r="G6" s="44"/>
      <c r="H6" s="216"/>
      <c r="I6" s="43"/>
      <c r="J6" s="214"/>
      <c r="K6" s="43"/>
      <c r="L6" s="216"/>
      <c r="M6" s="43"/>
      <c r="N6" s="214"/>
      <c r="O6" s="43"/>
      <c r="P6" s="216"/>
      <c r="Q6" s="43"/>
      <c r="R6" s="214"/>
      <c r="S6" s="43"/>
      <c r="T6" s="244"/>
      <c r="U6" s="43"/>
      <c r="V6" s="242"/>
      <c r="W6" s="43"/>
      <c r="X6" s="242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19"/>
      <c r="E7" s="48" t="s">
        <v>124</v>
      </c>
      <c r="F7" s="221"/>
      <c r="G7" s="49" t="s">
        <v>124</v>
      </c>
      <c r="H7" s="217"/>
      <c r="I7" s="48" t="s">
        <v>124</v>
      </c>
      <c r="J7" s="215"/>
      <c r="K7" s="48" t="s">
        <v>124</v>
      </c>
      <c r="L7" s="217"/>
      <c r="M7" s="48" t="s">
        <v>124</v>
      </c>
      <c r="N7" s="215"/>
      <c r="O7" s="48" t="s">
        <v>124</v>
      </c>
      <c r="P7" s="217"/>
      <c r="Q7" s="48" t="s">
        <v>124</v>
      </c>
      <c r="R7" s="215"/>
      <c r="S7" s="48" t="s">
        <v>124</v>
      </c>
      <c r="T7" s="245"/>
      <c r="U7" s="48" t="s">
        <v>124</v>
      </c>
      <c r="V7" s="243"/>
      <c r="W7" s="48" t="s">
        <v>124</v>
      </c>
      <c r="X7" s="243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20231017</v>
      </c>
      <c r="E9" s="59" t="str">
        <f>IF(手入力!C3="",REPLACE(D9,5,0,"/"),REPLACE(手入力!C3,5,0,"/"))</f>
        <v>2023/1017</v>
      </c>
      <c r="F9" s="58">
        <v>20231017</v>
      </c>
      <c r="G9" s="59" t="str">
        <f>IF(手入力!D3="",REPLACE(F9,5,0,"/"),REPLACE(手入力!D3,5,0,"/"))</f>
        <v>2023/1017</v>
      </c>
      <c r="H9" s="58">
        <v>20231017</v>
      </c>
      <c r="I9" s="59" t="str">
        <f>IF(手入力!E3="",REPLACE(H9,5,0,"/"),REPLACE(手入力!E3,5,0,"/"))</f>
        <v>2023/1017</v>
      </c>
      <c r="J9" s="58">
        <v>20231017</v>
      </c>
      <c r="K9" s="59" t="str">
        <f>IF(手入力!F3="",REPLACE(J9,5,0,"/"),REPLACE(手入力!F3,5,0,"/"))</f>
        <v>2023/1017</v>
      </c>
      <c r="L9" s="58">
        <v>20231017</v>
      </c>
      <c r="M9" s="59" t="str">
        <f>IF(手入力!G3="",REPLACE(L9,5,0,"/"),REPLACE(手入力!G3,5,0,"/"))</f>
        <v>2023/1017</v>
      </c>
      <c r="N9" s="58">
        <v>20231017</v>
      </c>
      <c r="O9" s="59" t="str">
        <f>IF(手入力!H3="",REPLACE(N9,5,0,"/"),REPLACE(手入力!H3,5,0,"/"))</f>
        <v>2023/1017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954</v>
      </c>
      <c r="E10" s="67" t="str">
        <f>TEXT(D10,"0000")</f>
        <v>0954</v>
      </c>
      <c r="F10" s="68">
        <v>937</v>
      </c>
      <c r="G10" s="67" t="str">
        <f>TEXT(F10,"0000")</f>
        <v>0937</v>
      </c>
      <c r="H10" s="68">
        <v>1017</v>
      </c>
      <c r="I10" s="67" t="str">
        <f>TEXT(H10,"0000")</f>
        <v>1017</v>
      </c>
      <c r="J10" s="68">
        <v>918</v>
      </c>
      <c r="K10" s="67" t="str">
        <f>TEXT(J10,"0000")</f>
        <v>0918</v>
      </c>
      <c r="L10" s="68">
        <v>1058</v>
      </c>
      <c r="M10" s="67" t="str">
        <f>TEXT(L10,"0000")</f>
        <v>1058</v>
      </c>
      <c r="N10" s="68">
        <v>1037</v>
      </c>
      <c r="O10" s="67" t="str">
        <f>TEXT(N10,"0000")</f>
        <v>1037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16</v>
      </c>
      <c r="F11" s="68" t="str">
        <f>IF(F$9=0,"",HLOOKUP(G11,天気タグ!$B$3:$AG$39,35))</f>
        <v>晴</v>
      </c>
      <c r="G11" s="68">
        <f>IF(G9=0,"",(RIGHT(G9,2))-1)</f>
        <v>16</v>
      </c>
      <c r="H11" s="68" t="str">
        <f>IF(H$9=0,"",HLOOKUP(I11,天気タグ!$B$3:$AG$39,35))</f>
        <v>晴</v>
      </c>
      <c r="I11" s="68">
        <f>IF(I9=0,"",(RIGHT(I9,2))-1)</f>
        <v>16</v>
      </c>
      <c r="J11" s="68" t="str">
        <f>IF(J$9=0,"",HLOOKUP(K11,天気タグ!$B$3:$AG$39,35))</f>
        <v>晴</v>
      </c>
      <c r="K11" s="68">
        <f>IF(K9=0,"",(RIGHT(K9,2))-1)</f>
        <v>16</v>
      </c>
      <c r="L11" s="68" t="str">
        <f>IF(L$9=0,"",HLOOKUP(M11,天気タグ!$B$3:$AG$39,35))</f>
        <v>晴</v>
      </c>
      <c r="M11" s="68">
        <f>IF(M9=0,"",(RIGHT(M9,2))-1)</f>
        <v>16</v>
      </c>
      <c r="N11" s="68" t="str">
        <f>IF(N$9=0,"",HLOOKUP(O11,天気タグ!$B$3:$AG$39,35))</f>
        <v>晴</v>
      </c>
      <c r="O11" s="68">
        <f>IF(O9=0,"",(RIGHT(O9,2))-1)</f>
        <v>16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17</v>
      </c>
      <c r="F12" s="68" t="str">
        <f>IF(F$9=0,"",HLOOKUP(G12,天気タグ!$B$3:$AG$39,35))</f>
        <v>晴</v>
      </c>
      <c r="G12" s="68">
        <f>IF(G9=0,"",RIGHT(G9,2)*1)</f>
        <v>17</v>
      </c>
      <c r="H12" s="68" t="str">
        <f>IF(H$9=0,"",HLOOKUP(I12,天気タグ!$B$3:$AG$39,35))</f>
        <v>晴</v>
      </c>
      <c r="I12" s="68">
        <f>IF(I9=0,"",RIGHT(I9,2)*1)</f>
        <v>17</v>
      </c>
      <c r="J12" s="68" t="str">
        <f>IF(J$9=0,"",HLOOKUP(K12,天気タグ!$B$3:$AG$39,35))</f>
        <v>晴</v>
      </c>
      <c r="K12" s="68">
        <f>IF(K9=0,"",RIGHT(K9,2)*1)</f>
        <v>17</v>
      </c>
      <c r="L12" s="68" t="str">
        <f>IF(L$9=0,"",HLOOKUP(M12,天気タグ!$B$3:$AG$39,35))</f>
        <v>晴</v>
      </c>
      <c r="M12" s="68">
        <f>IF(M9=0,"",RIGHT(M9,2)*1)</f>
        <v>17</v>
      </c>
      <c r="N12" s="68" t="str">
        <f>IF(N$9=0,"",HLOOKUP(O12,天気タグ!$B$3:$AG$39,35))</f>
        <v>晴</v>
      </c>
      <c r="O12" s="68">
        <f>IF(O9=0,"",RIGHT(O9,2)*1)</f>
        <v>17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17.3</v>
      </c>
      <c r="E13" s="70"/>
      <c r="F13" s="70">
        <v>17.899999999999999</v>
      </c>
      <c r="G13" s="70"/>
      <c r="H13" s="70">
        <v>14.7</v>
      </c>
      <c r="I13" s="68"/>
      <c r="J13" s="70">
        <v>21.1</v>
      </c>
      <c r="K13" s="70"/>
      <c r="L13" s="70">
        <v>16.3</v>
      </c>
      <c r="M13" s="70"/>
      <c r="N13" s="70">
        <v>16.899999999999999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21.2</v>
      </c>
      <c r="E14" s="76"/>
      <c r="F14" s="77">
        <v>22.8</v>
      </c>
      <c r="G14" s="77"/>
      <c r="H14" s="77">
        <v>16.399999999999999</v>
      </c>
      <c r="I14" s="77"/>
      <c r="J14" s="77">
        <v>21.2</v>
      </c>
      <c r="K14" s="77"/>
      <c r="L14" s="77">
        <v>14.7</v>
      </c>
      <c r="M14" s="77"/>
      <c r="N14" s="77">
        <v>17.7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 t="s">
        <v>383</v>
      </c>
      <c r="I18" s="67" t="e">
        <f>H18/1000</f>
        <v>#VALUE!</v>
      </c>
      <c r="J18" s="68" t="s">
        <v>383</v>
      </c>
      <c r="K18" s="67" t="e">
        <f>J18/1000</f>
        <v>#VALUE!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>
        <v>0</v>
      </c>
      <c r="E19" s="67">
        <f t="shared" ref="E19:E23" si="0">D19/1000</f>
        <v>0</v>
      </c>
      <c r="F19" s="94">
        <v>0</v>
      </c>
      <c r="G19" s="67">
        <f t="shared" ref="G19:I23" si="1">F19/1000</f>
        <v>0</v>
      </c>
      <c r="H19" s="68">
        <v>0</v>
      </c>
      <c r="I19" s="67">
        <f t="shared" si="1"/>
        <v>0</v>
      </c>
      <c r="J19" s="68">
        <v>0</v>
      </c>
      <c r="K19" s="67">
        <f t="shared" ref="K19:Y23" si="2">J19/1000</f>
        <v>0</v>
      </c>
      <c r="L19" s="68">
        <v>0</v>
      </c>
      <c r="M19" s="67">
        <f t="shared" si="2"/>
        <v>0</v>
      </c>
      <c r="N19" s="68">
        <v>0</v>
      </c>
      <c r="O19" s="67">
        <f t="shared" si="2"/>
        <v>0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 t="s">
        <v>383</v>
      </c>
      <c r="I20" s="67" t="e">
        <f t="shared" si="1"/>
        <v>#VALUE!</v>
      </c>
      <c r="J20" s="68" t="s">
        <v>383</v>
      </c>
      <c r="K20" s="67" t="e">
        <f t="shared" si="2"/>
        <v>#VALUE!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 t="s">
        <v>383</v>
      </c>
      <c r="I21" s="67" t="e">
        <f t="shared" si="1"/>
        <v>#VALUE!</v>
      </c>
      <c r="J21" s="68" t="s">
        <v>383</v>
      </c>
      <c r="K21" s="67" t="e">
        <f t="shared" si="2"/>
        <v>#VALUE!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 t="s">
        <v>383</v>
      </c>
      <c r="I22" s="67" t="e">
        <f t="shared" si="1"/>
        <v>#VALUE!</v>
      </c>
      <c r="J22" s="68" t="s">
        <v>383</v>
      </c>
      <c r="K22" s="67" t="e">
        <f t="shared" si="2"/>
        <v>#VALUE!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 t="s">
        <v>383</v>
      </c>
      <c r="I23" s="67" t="e">
        <f t="shared" si="1"/>
        <v>#VALUE!</v>
      </c>
      <c r="J23" s="68" t="s">
        <v>383</v>
      </c>
      <c r="K23" s="67" t="e">
        <f t="shared" si="2"/>
        <v>#VALUE!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0.49</v>
      </c>
      <c r="E26" s="98"/>
      <c r="F26" s="98">
        <v>0.52</v>
      </c>
      <c r="G26" s="98"/>
      <c r="H26" s="68">
        <v>0.43</v>
      </c>
      <c r="I26" s="98"/>
      <c r="J26" s="68">
        <v>0.39</v>
      </c>
      <c r="K26" s="98"/>
      <c r="L26" s="68">
        <v>0.19</v>
      </c>
      <c r="M26" s="98"/>
      <c r="N26" s="68">
        <v>0.2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0.1</v>
      </c>
      <c r="E27" s="98"/>
      <c r="F27" s="98">
        <v>0.1</v>
      </c>
      <c r="G27" s="98"/>
      <c r="H27" s="68">
        <v>0.14000000000000001</v>
      </c>
      <c r="I27" s="98"/>
      <c r="J27" s="68">
        <v>0.13</v>
      </c>
      <c r="K27" s="98"/>
      <c r="L27" s="68">
        <v>0.1</v>
      </c>
      <c r="M27" s="98"/>
      <c r="N27" s="68">
        <v>0.08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 t="s">
        <v>383</v>
      </c>
      <c r="I28" s="67" t="e">
        <f t="shared" si="4"/>
        <v>#VALUE!</v>
      </c>
      <c r="J28" s="68" t="s">
        <v>383</v>
      </c>
      <c r="K28" s="67" t="e">
        <f t="shared" ref="K28:Y35" si="5">J28/1000</f>
        <v>#VALUE!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383</v>
      </c>
      <c r="E29" s="67" t="e">
        <f t="shared" si="3"/>
        <v>#VALUE!</v>
      </c>
      <c r="F29" s="92" t="s">
        <v>383</v>
      </c>
      <c r="G29" s="67" t="e">
        <f t="shared" si="4"/>
        <v>#VALUE!</v>
      </c>
      <c r="H29" s="68" t="s">
        <v>383</v>
      </c>
      <c r="I29" s="67" t="e">
        <f t="shared" si="4"/>
        <v>#VALUE!</v>
      </c>
      <c r="J29" s="68" t="s">
        <v>383</v>
      </c>
      <c r="K29" s="67" t="e">
        <f t="shared" si="5"/>
        <v>#VALUE!</v>
      </c>
      <c r="L29" s="68" t="s">
        <v>383</v>
      </c>
      <c r="M29" s="67" t="e">
        <f t="shared" si="5"/>
        <v>#VALUE!</v>
      </c>
      <c r="N29" s="68" t="s">
        <v>383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383</v>
      </c>
      <c r="E30" s="67" t="e">
        <f t="shared" si="3"/>
        <v>#VALUE!</v>
      </c>
      <c r="F30" s="96" t="s">
        <v>383</v>
      </c>
      <c r="G30" s="67" t="e">
        <f t="shared" si="4"/>
        <v>#VALUE!</v>
      </c>
      <c r="H30" s="68" t="s">
        <v>383</v>
      </c>
      <c r="I30" s="67" t="e">
        <f t="shared" si="4"/>
        <v>#VALUE!</v>
      </c>
      <c r="J30" s="68" t="s">
        <v>383</v>
      </c>
      <c r="K30" s="67" t="e">
        <f t="shared" si="5"/>
        <v>#VALUE!</v>
      </c>
      <c r="L30" s="68" t="s">
        <v>383</v>
      </c>
      <c r="M30" s="67" t="e">
        <f t="shared" si="5"/>
        <v>#VALUE!</v>
      </c>
      <c r="N30" s="68" t="s">
        <v>383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383</v>
      </c>
      <c r="E31" s="67" t="e">
        <f t="shared" si="3"/>
        <v>#VALUE!</v>
      </c>
      <c r="F31" s="96" t="s">
        <v>383</v>
      </c>
      <c r="G31" s="67" t="e">
        <f t="shared" si="4"/>
        <v>#VALUE!</v>
      </c>
      <c r="H31" s="68" t="s">
        <v>383</v>
      </c>
      <c r="I31" s="67" t="e">
        <f t="shared" si="4"/>
        <v>#VALUE!</v>
      </c>
      <c r="J31" s="68" t="s">
        <v>383</v>
      </c>
      <c r="K31" s="67" t="e">
        <f t="shared" si="5"/>
        <v>#VALUE!</v>
      </c>
      <c r="L31" s="68" t="s">
        <v>383</v>
      </c>
      <c r="M31" s="67" t="e">
        <f t="shared" si="5"/>
        <v>#VALUE!</v>
      </c>
      <c r="N31" s="68" t="s">
        <v>383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383</v>
      </c>
      <c r="E32" s="67" t="e">
        <f t="shared" si="3"/>
        <v>#VALUE!</v>
      </c>
      <c r="F32" s="96" t="s">
        <v>383</v>
      </c>
      <c r="G32" s="67" t="e">
        <f t="shared" si="4"/>
        <v>#VALUE!</v>
      </c>
      <c r="H32" s="68" t="s">
        <v>383</v>
      </c>
      <c r="I32" s="67" t="e">
        <f t="shared" si="4"/>
        <v>#VALUE!</v>
      </c>
      <c r="J32" s="68" t="s">
        <v>383</v>
      </c>
      <c r="K32" s="67" t="e">
        <f t="shared" si="5"/>
        <v>#VALUE!</v>
      </c>
      <c r="L32" s="68" t="s">
        <v>383</v>
      </c>
      <c r="M32" s="67" t="e">
        <f t="shared" si="5"/>
        <v>#VALUE!</v>
      </c>
      <c r="N32" s="68" t="s">
        <v>383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383</v>
      </c>
      <c r="E33" s="67" t="e">
        <f t="shared" si="3"/>
        <v>#VALUE!</v>
      </c>
      <c r="F33" s="96" t="s">
        <v>383</v>
      </c>
      <c r="G33" s="67" t="e">
        <f t="shared" si="4"/>
        <v>#VALUE!</v>
      </c>
      <c r="H33" s="68" t="s">
        <v>383</v>
      </c>
      <c r="I33" s="67" t="e">
        <f t="shared" si="4"/>
        <v>#VALUE!</v>
      </c>
      <c r="J33" s="68" t="s">
        <v>383</v>
      </c>
      <c r="K33" s="67" t="e">
        <f t="shared" si="5"/>
        <v>#VALUE!</v>
      </c>
      <c r="L33" s="68" t="s">
        <v>383</v>
      </c>
      <c r="M33" s="67" t="e">
        <f t="shared" si="5"/>
        <v>#VALUE!</v>
      </c>
      <c r="N33" s="68" t="s">
        <v>383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383</v>
      </c>
      <c r="E34" s="67" t="e">
        <f t="shared" si="3"/>
        <v>#VALUE!</v>
      </c>
      <c r="F34" s="96" t="s">
        <v>383</v>
      </c>
      <c r="G34" s="67" t="e">
        <f t="shared" si="4"/>
        <v>#VALUE!</v>
      </c>
      <c r="H34" s="68" t="s">
        <v>383</v>
      </c>
      <c r="I34" s="67" t="e">
        <f t="shared" si="4"/>
        <v>#VALUE!</v>
      </c>
      <c r="J34" s="68" t="s">
        <v>383</v>
      </c>
      <c r="K34" s="67" t="e">
        <f t="shared" si="5"/>
        <v>#VALUE!</v>
      </c>
      <c r="L34" s="68" t="s">
        <v>383</v>
      </c>
      <c r="M34" s="67" t="e">
        <f t="shared" si="5"/>
        <v>#VALUE!</v>
      </c>
      <c r="N34" s="68" t="s">
        <v>383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383</v>
      </c>
      <c r="E35" s="67" t="e">
        <f t="shared" si="3"/>
        <v>#VALUE!</v>
      </c>
      <c r="F35" s="96" t="s">
        <v>383</v>
      </c>
      <c r="G35" s="67" t="e">
        <f t="shared" si="4"/>
        <v>#VALUE!</v>
      </c>
      <c r="H35" s="68" t="s">
        <v>383</v>
      </c>
      <c r="I35" s="67" t="e">
        <f t="shared" si="4"/>
        <v>#VALUE!</v>
      </c>
      <c r="J35" s="68" t="s">
        <v>383</v>
      </c>
      <c r="K35" s="67" t="e">
        <f t="shared" si="5"/>
        <v>#VALUE!</v>
      </c>
      <c r="L35" s="68" t="s">
        <v>383</v>
      </c>
      <c r="M35" s="67" t="e">
        <f t="shared" si="5"/>
        <v>#VALUE!</v>
      </c>
      <c r="N35" s="68" t="s">
        <v>383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0.2</v>
      </c>
      <c r="E36" s="98"/>
      <c r="F36" s="98">
        <v>0.19</v>
      </c>
      <c r="G36" s="98"/>
      <c r="H36" s="68">
        <v>0.16</v>
      </c>
      <c r="I36" s="98"/>
      <c r="J36" s="68">
        <v>0.22</v>
      </c>
      <c r="K36" s="98"/>
      <c r="L36" s="68">
        <v>0.15</v>
      </c>
      <c r="M36" s="98"/>
      <c r="N36" s="68">
        <v>0.16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383</v>
      </c>
      <c r="E37" s="96"/>
      <c r="F37" s="96" t="s">
        <v>383</v>
      </c>
      <c r="G37" s="96"/>
      <c r="H37" s="68">
        <v>0</v>
      </c>
      <c r="I37" s="96"/>
      <c r="J37" s="68">
        <v>0</v>
      </c>
      <c r="K37" s="96"/>
      <c r="L37" s="68" t="s">
        <v>383</v>
      </c>
      <c r="M37" s="96"/>
      <c r="N37" s="68" t="s">
        <v>383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383</v>
      </c>
      <c r="E38" s="174" t="e">
        <f t="shared" ref="E38:Y40" si="6">D38/1000</f>
        <v>#VALUE!</v>
      </c>
      <c r="F38" s="96" t="s">
        <v>383</v>
      </c>
      <c r="G38" s="174" t="e">
        <f t="shared" si="6"/>
        <v>#VALUE!</v>
      </c>
      <c r="H38" s="68" t="s">
        <v>383</v>
      </c>
      <c r="I38" s="174" t="e">
        <f t="shared" si="6"/>
        <v>#VALUE!</v>
      </c>
      <c r="J38" s="68" t="s">
        <v>383</v>
      </c>
      <c r="K38" s="174" t="e">
        <f t="shared" si="6"/>
        <v>#VALUE!</v>
      </c>
      <c r="L38" s="68" t="s">
        <v>383</v>
      </c>
      <c r="M38" s="174" t="e">
        <f t="shared" si="6"/>
        <v>#VALUE!</v>
      </c>
      <c r="N38" s="68" t="s">
        <v>383</v>
      </c>
      <c r="O38" s="174" t="e">
        <f t="shared" si="6"/>
        <v>#VALUE!</v>
      </c>
      <c r="P38" s="68"/>
      <c r="Q38" s="174">
        <f t="shared" si="6"/>
        <v>0</v>
      </c>
      <c r="R38" s="68"/>
      <c r="S38" s="174">
        <f t="shared" si="6"/>
        <v>0</v>
      </c>
      <c r="T38" s="68"/>
      <c r="U38" s="174">
        <f t="shared" si="6"/>
        <v>0</v>
      </c>
      <c r="V38" s="68"/>
      <c r="W38" s="174">
        <f t="shared" si="6"/>
        <v>0</v>
      </c>
      <c r="X38" s="68"/>
      <c r="Y38" s="174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383</v>
      </c>
      <c r="E39" s="96"/>
      <c r="F39" s="96" t="s">
        <v>383</v>
      </c>
      <c r="G39" s="96"/>
      <c r="H39" s="68">
        <v>5.0000000000000001E-3</v>
      </c>
      <c r="I39" s="96"/>
      <c r="J39" s="68">
        <v>1.2E-2</v>
      </c>
      <c r="K39" s="96"/>
      <c r="L39" s="68" t="s">
        <v>383</v>
      </c>
      <c r="M39" s="96"/>
      <c r="N39" s="68" t="s">
        <v>383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383</v>
      </c>
      <c r="E40" s="174" t="e">
        <f t="shared" si="6"/>
        <v>#VALUE!</v>
      </c>
      <c r="F40" s="96" t="s">
        <v>383</v>
      </c>
      <c r="G40" s="174" t="e">
        <f t="shared" si="6"/>
        <v>#VALUE!</v>
      </c>
      <c r="H40" s="68" t="s">
        <v>383</v>
      </c>
      <c r="I40" s="174" t="e">
        <f t="shared" si="6"/>
        <v>#VALUE!</v>
      </c>
      <c r="J40" s="68" t="s">
        <v>383</v>
      </c>
      <c r="K40" s="174" t="e">
        <f t="shared" si="6"/>
        <v>#VALUE!</v>
      </c>
      <c r="L40" s="68" t="s">
        <v>383</v>
      </c>
      <c r="M40" s="174" t="e">
        <f t="shared" si="6"/>
        <v>#VALUE!</v>
      </c>
      <c r="N40" s="68" t="s">
        <v>383</v>
      </c>
      <c r="O40" s="174" t="e">
        <f t="shared" si="6"/>
        <v>#VALUE!</v>
      </c>
      <c r="P40" s="68"/>
      <c r="Q40" s="174">
        <f t="shared" si="6"/>
        <v>0</v>
      </c>
      <c r="R40" s="68"/>
      <c r="S40" s="174">
        <f t="shared" si="6"/>
        <v>0</v>
      </c>
      <c r="T40" s="68"/>
      <c r="U40" s="174">
        <f t="shared" si="6"/>
        <v>0</v>
      </c>
      <c r="V40" s="68"/>
      <c r="W40" s="174">
        <f t="shared" si="6"/>
        <v>0</v>
      </c>
      <c r="X40" s="68"/>
      <c r="Y40" s="174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383</v>
      </c>
      <c r="E42" s="67" t="e">
        <f>D42/1000</f>
        <v>#VALUE!</v>
      </c>
      <c r="F42" s="96" t="s">
        <v>383</v>
      </c>
      <c r="G42" s="67" t="e">
        <f>F42/1000</f>
        <v>#VALUE!</v>
      </c>
      <c r="H42" s="68" t="s">
        <v>383</v>
      </c>
      <c r="I42" s="67" t="e">
        <f>H42/1000</f>
        <v>#VALUE!</v>
      </c>
      <c r="J42" s="68" t="s">
        <v>383</v>
      </c>
      <c r="K42" s="67" t="e">
        <f>J42/1000</f>
        <v>#VALUE!</v>
      </c>
      <c r="L42" s="68" t="s">
        <v>383</v>
      </c>
      <c r="M42" s="67" t="e">
        <f>L42/1000</f>
        <v>#VALUE!</v>
      </c>
      <c r="N42" s="68" t="s">
        <v>383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383</v>
      </c>
      <c r="E43" s="96"/>
      <c r="F43" s="96" t="s">
        <v>383</v>
      </c>
      <c r="G43" s="96"/>
      <c r="H43" s="68">
        <v>6.0000000000000001E-3</v>
      </c>
      <c r="I43" s="96"/>
      <c r="J43" s="68">
        <v>0.02</v>
      </c>
      <c r="K43" s="96"/>
      <c r="L43" s="68" t="s">
        <v>383</v>
      </c>
      <c r="M43" s="96"/>
      <c r="N43" s="68" t="s">
        <v>383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383</v>
      </c>
      <c r="E44" s="174" t="e">
        <f t="shared" ref="E44:Y45" si="7">D44/1000</f>
        <v>#VALUE!</v>
      </c>
      <c r="F44" s="96" t="s">
        <v>383</v>
      </c>
      <c r="G44" s="174" t="e">
        <f t="shared" si="7"/>
        <v>#VALUE!</v>
      </c>
      <c r="H44" s="68" t="s">
        <v>383</v>
      </c>
      <c r="I44" s="174" t="e">
        <f t="shared" si="7"/>
        <v>#VALUE!</v>
      </c>
      <c r="J44" s="68" t="s">
        <v>383</v>
      </c>
      <c r="K44" s="174" t="e">
        <f t="shared" si="7"/>
        <v>#VALUE!</v>
      </c>
      <c r="L44" s="68" t="s">
        <v>383</v>
      </c>
      <c r="M44" s="174" t="e">
        <f t="shared" si="7"/>
        <v>#VALUE!</v>
      </c>
      <c r="N44" s="68" t="s">
        <v>383</v>
      </c>
      <c r="O44" s="174" t="e">
        <f t="shared" si="7"/>
        <v>#VALUE!</v>
      </c>
      <c r="P44" s="68"/>
      <c r="Q44" s="174">
        <f t="shared" si="7"/>
        <v>0</v>
      </c>
      <c r="R44" s="68"/>
      <c r="S44" s="174">
        <f t="shared" si="7"/>
        <v>0</v>
      </c>
      <c r="T44" s="68"/>
      <c r="U44" s="174">
        <f t="shared" si="7"/>
        <v>0</v>
      </c>
      <c r="V44" s="68"/>
      <c r="W44" s="174">
        <f t="shared" si="7"/>
        <v>0</v>
      </c>
      <c r="X44" s="68"/>
      <c r="Y44" s="174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383</v>
      </c>
      <c r="E45" s="174" t="e">
        <f t="shared" si="7"/>
        <v>#VALUE!</v>
      </c>
      <c r="F45" s="96" t="s">
        <v>383</v>
      </c>
      <c r="G45" s="174" t="e">
        <f t="shared" si="7"/>
        <v>#VALUE!</v>
      </c>
      <c r="H45" s="68" t="s">
        <v>383</v>
      </c>
      <c r="I45" s="174" t="e">
        <f t="shared" si="7"/>
        <v>#VALUE!</v>
      </c>
      <c r="J45" s="68" t="s">
        <v>383</v>
      </c>
      <c r="K45" s="174" t="e">
        <f t="shared" si="7"/>
        <v>#VALUE!</v>
      </c>
      <c r="L45" s="68" t="s">
        <v>383</v>
      </c>
      <c r="M45" s="174" t="e">
        <f t="shared" si="7"/>
        <v>#VALUE!</v>
      </c>
      <c r="N45" s="68" t="s">
        <v>383</v>
      </c>
      <c r="O45" s="174" t="e">
        <f t="shared" si="7"/>
        <v>#VALUE!</v>
      </c>
      <c r="P45" s="68"/>
      <c r="Q45" s="174">
        <f t="shared" si="7"/>
        <v>0</v>
      </c>
      <c r="R45" s="68"/>
      <c r="S45" s="174">
        <f t="shared" si="7"/>
        <v>0</v>
      </c>
      <c r="T45" s="68"/>
      <c r="U45" s="174">
        <f t="shared" si="7"/>
        <v>0</v>
      </c>
      <c r="V45" s="68"/>
      <c r="W45" s="174">
        <f t="shared" si="7"/>
        <v>0</v>
      </c>
      <c r="X45" s="68"/>
      <c r="Y45" s="174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383</v>
      </c>
      <c r="E46" s="96"/>
      <c r="F46" s="96" t="s">
        <v>383</v>
      </c>
      <c r="G46" s="96"/>
      <c r="H46" s="68" t="s">
        <v>383</v>
      </c>
      <c r="I46" s="96"/>
      <c r="J46" s="68" t="s">
        <v>383</v>
      </c>
      <c r="K46" s="96"/>
      <c r="L46" s="68" t="s">
        <v>383</v>
      </c>
      <c r="M46" s="96"/>
      <c r="N46" s="68" t="s">
        <v>383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 t="s">
        <v>383</v>
      </c>
      <c r="I47" s="67" t="e">
        <f>H47/1000</f>
        <v>#VALUE!</v>
      </c>
      <c r="J47" s="68" t="s">
        <v>383</v>
      </c>
      <c r="K47" s="67" t="e">
        <f>J47/1000</f>
        <v>#VALUE!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 t="s">
        <v>383</v>
      </c>
      <c r="I48" s="67" t="e">
        <f>H48/1000</f>
        <v>#VALUE!</v>
      </c>
      <c r="J48" s="68" t="s">
        <v>383</v>
      </c>
      <c r="K48" s="67" t="e">
        <f>J48/1000</f>
        <v>#VALUE!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 t="s">
        <v>383</v>
      </c>
      <c r="I49" s="67" t="e">
        <f>H49/1000</f>
        <v>#VALUE!</v>
      </c>
      <c r="J49" s="68" t="s">
        <v>383</v>
      </c>
      <c r="K49" s="67" t="e">
        <f>J49/1000</f>
        <v>#VALUE!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 t="s">
        <v>383</v>
      </c>
      <c r="I50" s="67" t="e">
        <f>H50/1000</f>
        <v>#VALUE!</v>
      </c>
      <c r="J50" s="68" t="s">
        <v>383</v>
      </c>
      <c r="K50" s="67" t="e">
        <f>J50/1000</f>
        <v>#VALUE!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>
        <v>4.3</v>
      </c>
      <c r="E51" s="70"/>
      <c r="F51" s="70">
        <v>4.3</v>
      </c>
      <c r="G51" s="70"/>
      <c r="H51" s="68">
        <v>6.2</v>
      </c>
      <c r="I51" s="70"/>
      <c r="J51" s="68">
        <v>6</v>
      </c>
      <c r="K51" s="70"/>
      <c r="L51" s="68">
        <v>4.8</v>
      </c>
      <c r="M51" s="70"/>
      <c r="N51" s="68">
        <v>4.9000000000000004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 t="s">
        <v>383</v>
      </c>
      <c r="I52" s="67" t="e">
        <f>H52/1000</f>
        <v>#VALUE!</v>
      </c>
      <c r="J52" s="68" t="s">
        <v>383</v>
      </c>
      <c r="K52" s="67" t="e">
        <f>J52/1000</f>
        <v>#VALUE!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3.2</v>
      </c>
      <c r="E53" s="70"/>
      <c r="F53" s="70">
        <v>3.3</v>
      </c>
      <c r="G53" s="70"/>
      <c r="H53" s="68">
        <v>4.9000000000000004</v>
      </c>
      <c r="I53" s="70"/>
      <c r="J53" s="68">
        <v>5.4</v>
      </c>
      <c r="K53" s="70"/>
      <c r="L53" s="68">
        <v>1.9</v>
      </c>
      <c r="M53" s="70"/>
      <c r="N53" s="68">
        <v>2.2000000000000002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>
        <v>21.962899</v>
      </c>
      <c r="E54" s="70"/>
      <c r="F54" s="70">
        <v>22.104772799999999</v>
      </c>
      <c r="G54" s="70"/>
      <c r="H54" s="68">
        <v>24.053383400000001</v>
      </c>
      <c r="I54" s="70"/>
      <c r="J54" s="68">
        <v>24.273753599999999</v>
      </c>
      <c r="K54" s="70"/>
      <c r="L54" s="68">
        <v>9.8404099000000009</v>
      </c>
      <c r="M54" s="70"/>
      <c r="N54" s="68">
        <v>10.033350200000001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>
        <v>2E-3</v>
      </c>
      <c r="E59" s="96"/>
      <c r="F59" s="96">
        <v>3.0000000000000001E-3</v>
      </c>
      <c r="G59" s="96"/>
      <c r="H59" s="68">
        <v>0</v>
      </c>
      <c r="I59" s="96"/>
      <c r="J59" s="68">
        <v>0</v>
      </c>
      <c r="K59" s="96"/>
      <c r="L59" s="68">
        <v>0</v>
      </c>
      <c r="M59" s="96"/>
      <c r="N59" s="68">
        <v>0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0.3</v>
      </c>
      <c r="E61" s="70"/>
      <c r="F61" s="70">
        <v>0.3</v>
      </c>
      <c r="G61" s="70"/>
      <c r="H61" s="68">
        <v>0.6</v>
      </c>
      <c r="I61" s="70"/>
      <c r="J61" s="68">
        <v>0.9</v>
      </c>
      <c r="K61" s="70"/>
      <c r="L61" s="68">
        <v>0.5</v>
      </c>
      <c r="M61" s="70"/>
      <c r="N61" s="68">
        <v>0.5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7.2</v>
      </c>
      <c r="G62" s="70"/>
      <c r="H62" s="68">
        <v>7.4</v>
      </c>
      <c r="I62" s="70"/>
      <c r="J62" s="68">
        <v>7.1</v>
      </c>
      <c r="K62" s="70"/>
      <c r="L62" s="68">
        <v>7.2</v>
      </c>
      <c r="M62" s="70"/>
      <c r="N62" s="68">
        <v>7.5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0.7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46"/>
      <c r="B68" s="246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 t="s">
        <v>383</v>
      </c>
      <c r="I70" s="67" t="e">
        <f t="shared" si="9"/>
        <v>#VALUE!</v>
      </c>
      <c r="J70" s="123" t="s">
        <v>383</v>
      </c>
      <c r="K70" s="67" t="e">
        <f t="shared" si="9"/>
        <v>#VALUE!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 t="s">
        <v>383</v>
      </c>
      <c r="I71" s="67" t="e">
        <f t="shared" si="9"/>
        <v>#VALUE!</v>
      </c>
      <c r="J71" s="92" t="s">
        <v>383</v>
      </c>
      <c r="K71" s="67" t="e">
        <f t="shared" si="9"/>
        <v>#VALUE!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 t="s">
        <v>383</v>
      </c>
      <c r="I72" s="67" t="e">
        <f t="shared" si="9"/>
        <v>#VALUE!</v>
      </c>
      <c r="J72" s="96" t="s">
        <v>383</v>
      </c>
      <c r="K72" s="67" t="e">
        <f t="shared" si="9"/>
        <v>#VALUE!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383</v>
      </c>
      <c r="E73" s="67" t="e">
        <f t="shared" si="8"/>
        <v>#VALUE!</v>
      </c>
      <c r="F73" s="92" t="s">
        <v>383</v>
      </c>
      <c r="G73" s="67" t="e">
        <f t="shared" si="9"/>
        <v>#VALUE!</v>
      </c>
      <c r="H73" s="68" t="s">
        <v>383</v>
      </c>
      <c r="I73" s="67" t="e">
        <f t="shared" si="9"/>
        <v>#VALUE!</v>
      </c>
      <c r="J73" s="92" t="s">
        <v>383</v>
      </c>
      <c r="K73" s="67" t="e">
        <f t="shared" si="9"/>
        <v>#VALUE!</v>
      </c>
      <c r="L73" s="92" t="s">
        <v>383</v>
      </c>
      <c r="M73" s="67" t="e">
        <f t="shared" si="9"/>
        <v>#VALUE!</v>
      </c>
      <c r="N73" s="92" t="s">
        <v>383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383</v>
      </c>
      <c r="E74" s="67" t="e">
        <f t="shared" si="8"/>
        <v>#VALUE!</v>
      </c>
      <c r="F74" s="96" t="s">
        <v>383</v>
      </c>
      <c r="G74" s="67" t="e">
        <f t="shared" si="9"/>
        <v>#VALUE!</v>
      </c>
      <c r="H74" s="68" t="s">
        <v>383</v>
      </c>
      <c r="I74" s="67" t="e">
        <f t="shared" si="9"/>
        <v>#VALUE!</v>
      </c>
      <c r="J74" s="96" t="s">
        <v>383</v>
      </c>
      <c r="K74" s="67" t="e">
        <f t="shared" si="9"/>
        <v>#VALUE!</v>
      </c>
      <c r="L74" s="96" t="s">
        <v>383</v>
      </c>
      <c r="M74" s="67" t="e">
        <f t="shared" si="9"/>
        <v>#VALUE!</v>
      </c>
      <c r="N74" s="96" t="s">
        <v>383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0.8</v>
      </c>
      <c r="G81" s="70"/>
      <c r="H81" s="68">
        <v>1</v>
      </c>
      <c r="I81" s="70"/>
      <c r="J81" s="70">
        <v>0.6</v>
      </c>
      <c r="K81" s="70"/>
      <c r="L81" s="70">
        <v>1</v>
      </c>
      <c r="M81" s="70"/>
      <c r="N81" s="70">
        <v>0.4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>
        <v>21.962899</v>
      </c>
      <c r="E82" s="69"/>
      <c r="F82" s="70">
        <v>22.104772799999999</v>
      </c>
      <c r="G82" s="70"/>
      <c r="H82" s="68">
        <v>24.053383400000001</v>
      </c>
      <c r="I82" s="70"/>
      <c r="J82" s="70">
        <v>24.273753599999999</v>
      </c>
      <c r="K82" s="70"/>
      <c r="L82" s="70">
        <v>9.8404099000000009</v>
      </c>
      <c r="M82" s="70"/>
      <c r="N82" s="70">
        <v>10.033350200000001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383</v>
      </c>
      <c r="E83" s="174" t="e">
        <f>D83/1000</f>
        <v>#VALUE!</v>
      </c>
      <c r="F83" s="96" t="s">
        <v>383</v>
      </c>
      <c r="G83" s="174" t="e">
        <f>F83/1000</f>
        <v>#VALUE!</v>
      </c>
      <c r="H83" s="68" t="s">
        <v>383</v>
      </c>
      <c r="I83" s="174" t="e">
        <f>H83/1000</f>
        <v>#VALUE!</v>
      </c>
      <c r="J83" s="96" t="s">
        <v>383</v>
      </c>
      <c r="K83" s="174" t="e">
        <f>J83/1000</f>
        <v>#VALUE!</v>
      </c>
      <c r="L83" s="96" t="s">
        <v>383</v>
      </c>
      <c r="M83" s="174" t="e">
        <f>L83/1000</f>
        <v>#VALUE!</v>
      </c>
      <c r="N83" s="96" t="s">
        <v>383</v>
      </c>
      <c r="O83" s="174" t="e">
        <f>N83/1000</f>
        <v>#VALUE!</v>
      </c>
      <c r="P83" s="96"/>
      <c r="Q83" s="174">
        <f>P83/1000</f>
        <v>0</v>
      </c>
      <c r="R83" s="96"/>
      <c r="S83" s="174">
        <f>R83/1000</f>
        <v>0</v>
      </c>
      <c r="T83" s="96"/>
      <c r="U83" s="174">
        <f>T83/1000</f>
        <v>0</v>
      </c>
      <c r="V83" s="96"/>
      <c r="W83" s="174">
        <f>V83/1000</f>
        <v>0</v>
      </c>
      <c r="X83" s="96"/>
      <c r="Y83" s="174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383</v>
      </c>
      <c r="E85" s="95"/>
      <c r="F85" s="96" t="s">
        <v>383</v>
      </c>
      <c r="G85" s="96"/>
      <c r="H85" s="68" t="s">
        <v>383</v>
      </c>
      <c r="I85" s="96"/>
      <c r="J85" s="96" t="s">
        <v>383</v>
      </c>
      <c r="K85" s="96"/>
      <c r="L85" s="96" t="s">
        <v>383</v>
      </c>
      <c r="M85" s="96"/>
      <c r="N85" s="96" t="s">
        <v>383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383</v>
      </c>
      <c r="E86" s="95"/>
      <c r="F86" s="96" t="s">
        <v>383</v>
      </c>
      <c r="G86" s="96"/>
      <c r="H86" s="68" t="s">
        <v>383</v>
      </c>
      <c r="I86" s="96"/>
      <c r="J86" s="96" t="s">
        <v>383</v>
      </c>
      <c r="K86" s="96"/>
      <c r="L86" s="96" t="s">
        <v>383</v>
      </c>
      <c r="M86" s="96"/>
      <c r="N86" s="96" t="s">
        <v>383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7.2</v>
      </c>
      <c r="G91" s="70"/>
      <c r="H91" s="68">
        <v>7.4</v>
      </c>
      <c r="I91" s="70"/>
      <c r="J91" s="70">
        <v>7.1</v>
      </c>
      <c r="K91" s="70"/>
      <c r="L91" s="70">
        <v>7.2</v>
      </c>
      <c r="M91" s="70"/>
      <c r="N91" s="70">
        <v>7.5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>
        <v>0</v>
      </c>
      <c r="E93" s="66"/>
      <c r="F93" s="68">
        <v>0</v>
      </c>
      <c r="G93" s="68"/>
      <c r="H93" s="68">
        <v>0</v>
      </c>
      <c r="I93" s="68"/>
      <c r="J93" s="68">
        <v>0</v>
      </c>
      <c r="K93" s="68"/>
      <c r="L93" s="68">
        <v>2</v>
      </c>
      <c r="M93" s="68"/>
      <c r="N93" s="68">
        <v>5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383</v>
      </c>
      <c r="E94" s="95"/>
      <c r="F94" s="96" t="s">
        <v>383</v>
      </c>
      <c r="G94" s="96"/>
      <c r="H94" s="68" t="s">
        <v>383</v>
      </c>
      <c r="I94" s="96"/>
      <c r="J94" s="96" t="s">
        <v>383</v>
      </c>
      <c r="K94" s="96"/>
      <c r="L94" s="96" t="s">
        <v>383</v>
      </c>
      <c r="M94" s="96"/>
      <c r="N94" s="96" t="s">
        <v>383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383</v>
      </c>
      <c r="E95" s="174" t="e">
        <f>D95/1000</f>
        <v>#VALUE!</v>
      </c>
      <c r="F95" s="98" t="s">
        <v>383</v>
      </c>
      <c r="G95" s="174" t="e">
        <f>F95/1000</f>
        <v>#VALUE!</v>
      </c>
      <c r="H95" s="68" t="s">
        <v>383</v>
      </c>
      <c r="I95" s="174" t="e">
        <f>H95/1000</f>
        <v>#VALUE!</v>
      </c>
      <c r="J95" s="98" t="s">
        <v>383</v>
      </c>
      <c r="K95" s="174" t="e">
        <f>J95/1000</f>
        <v>#VALUE!</v>
      </c>
      <c r="L95" s="98" t="s">
        <v>383</v>
      </c>
      <c r="M95" s="174" t="e">
        <f>L95/1000</f>
        <v>#VALUE!</v>
      </c>
      <c r="N95" s="98" t="s">
        <v>383</v>
      </c>
      <c r="O95" s="174" t="e">
        <f>N95/1000</f>
        <v>#VALUE!</v>
      </c>
      <c r="P95" s="98"/>
      <c r="Q95" s="174">
        <f>P95/1000</f>
        <v>0</v>
      </c>
      <c r="R95" s="130"/>
      <c r="S95" s="174">
        <f>R95/1000</f>
        <v>0</v>
      </c>
      <c r="T95" s="131"/>
      <c r="U95" s="174">
        <f>T95/1000</f>
        <v>0</v>
      </c>
      <c r="V95" s="131"/>
      <c r="W95" s="174">
        <f>V95/1000</f>
        <v>0</v>
      </c>
      <c r="X95" s="131"/>
      <c r="Y95" s="174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6" t="s">
        <v>176</v>
      </c>
      <c r="C96" s="177"/>
      <c r="D96" s="134" t="s">
        <v>383</v>
      </c>
      <c r="E96" s="178" t="e">
        <f>D96/1000</f>
        <v>#VALUE!</v>
      </c>
      <c r="F96" s="135" t="s">
        <v>383</v>
      </c>
      <c r="G96" s="178" t="e">
        <f>F96/1000</f>
        <v>#VALUE!</v>
      </c>
      <c r="H96" s="110" t="s">
        <v>383</v>
      </c>
      <c r="I96" s="178" t="e">
        <f>H96/1000</f>
        <v>#VALUE!</v>
      </c>
      <c r="J96" s="135" t="s">
        <v>383</v>
      </c>
      <c r="K96" s="178" t="e">
        <f>J96/1000</f>
        <v>#VALUE!</v>
      </c>
      <c r="L96" s="135" t="s">
        <v>383</v>
      </c>
      <c r="M96" s="178" t="e">
        <f>L96/1000</f>
        <v>#VALUE!</v>
      </c>
      <c r="N96" s="135" t="s">
        <v>383</v>
      </c>
      <c r="O96" s="178" t="e">
        <f>N96/1000</f>
        <v>#VALUE!</v>
      </c>
      <c r="P96" s="135"/>
      <c r="Q96" s="135"/>
      <c r="R96" s="175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7.4</v>
      </c>
      <c r="E100" s="69"/>
      <c r="F100" s="70">
        <v>7.5</v>
      </c>
      <c r="G100" s="70"/>
      <c r="H100" s="68">
        <v>8.6999999999999993</v>
      </c>
      <c r="I100" s="70"/>
      <c r="J100" s="70">
        <v>8.5</v>
      </c>
      <c r="K100" s="70"/>
      <c r="L100" s="70">
        <v>4.5</v>
      </c>
      <c r="M100" s="70"/>
      <c r="N100" s="70">
        <v>4.5999999999999996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0.49</v>
      </c>
      <c r="E101" s="69"/>
      <c r="F101" s="70">
        <v>0.52</v>
      </c>
      <c r="G101" s="70"/>
      <c r="H101" s="68">
        <v>0.43</v>
      </c>
      <c r="I101" s="70"/>
      <c r="J101" s="70">
        <v>0.39</v>
      </c>
      <c r="K101" s="70"/>
      <c r="L101" s="70">
        <v>0.19</v>
      </c>
      <c r="M101" s="70"/>
      <c r="N101" s="70">
        <v>0.2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46"/>
      <c r="B132" s="246"/>
      <c r="C132" s="205"/>
      <c r="D132" s="205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3203125" bestFit="1" customWidth="1"/>
    <col min="6" max="8" width="13" bestFit="1" customWidth="1"/>
  </cols>
  <sheetData>
    <row r="1" spans="1:8">
      <c r="B1" s="187">
        <v>45200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88">
        <v>45200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45201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45202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45203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45204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45205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45206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45207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45208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45209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45210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45211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45212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45213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45214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45215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45216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45217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45218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45219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45220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45221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45222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45223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45224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45225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45226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45227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45228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45229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  <row r="33" spans="2:8">
      <c r="B33">
        <v>45230</v>
      </c>
      <c r="C33" t="s">
        <v>383</v>
      </c>
      <c r="D33" t="s">
        <v>383</v>
      </c>
      <c r="E33" t="s">
        <v>383</v>
      </c>
      <c r="F33" t="s">
        <v>383</v>
      </c>
      <c r="G33" t="s">
        <v>383</v>
      </c>
      <c r="H33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373</v>
      </c>
      <c r="AI3" s="180"/>
    </row>
    <row r="4" spans="1:35" ht="18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0"/>
    </row>
    <row r="5" spans="1:35" ht="18.5" thickBot="1">
      <c r="A5" t="s">
        <v>184</v>
      </c>
      <c r="B5">
        <v>17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8.5" thickBot="1">
      <c r="A6" t="s">
        <v>185</v>
      </c>
      <c r="AH6" s="181">
        <f>INDEX(C41:AG41,MATCH(MAX(C41:AG41)+1,C41:AG41,1))</f>
        <v>1</v>
      </c>
      <c r="AI6" s="181">
        <f>AH6*1</f>
        <v>1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 t="s">
        <v>384</v>
      </c>
      <c r="D35" s="1" t="s">
        <v>385</v>
      </c>
      <c r="E35" s="1" t="s">
        <v>386</v>
      </c>
      <c r="F35" s="1" t="s">
        <v>387</v>
      </c>
      <c r="G35" s="1" t="s">
        <v>388</v>
      </c>
      <c r="H35" s="1" t="s">
        <v>385</v>
      </c>
      <c r="I35" s="1" t="s">
        <v>389</v>
      </c>
      <c r="J35" s="1" t="s">
        <v>390</v>
      </c>
      <c r="K35" s="1" t="s">
        <v>384</v>
      </c>
      <c r="L35" s="1" t="s">
        <v>391</v>
      </c>
      <c r="M35" s="1" t="s">
        <v>392</v>
      </c>
      <c r="N35" s="1" t="s">
        <v>385</v>
      </c>
      <c r="O35" s="1" t="s">
        <v>385</v>
      </c>
      <c r="P35" s="1" t="s">
        <v>390</v>
      </c>
      <c r="Q35" s="1" t="s">
        <v>393</v>
      </c>
      <c r="R35" s="1" t="s">
        <v>385</v>
      </c>
      <c r="S35" s="1" t="s">
        <v>385</v>
      </c>
      <c r="T35" s="1" t="s">
        <v>385</v>
      </c>
      <c r="U35" s="1" t="s">
        <v>385</v>
      </c>
      <c r="V35" s="1" t="s">
        <v>386</v>
      </c>
      <c r="W35" s="1" t="s">
        <v>392</v>
      </c>
      <c r="X35" s="1" t="s">
        <v>385</v>
      </c>
      <c r="Y35" s="1" t="s">
        <v>385</v>
      </c>
      <c r="Z35" s="1" t="s">
        <v>385</v>
      </c>
      <c r="AA35" s="1" t="s">
        <v>385</v>
      </c>
      <c r="AB35" s="1" t="s">
        <v>385</v>
      </c>
      <c r="AC35" s="1" t="s">
        <v>384</v>
      </c>
      <c r="AD35" s="1" t="s">
        <v>392</v>
      </c>
      <c r="AE35" s="1" t="s">
        <v>385</v>
      </c>
      <c r="AF35" s="1" t="s">
        <v>385</v>
      </c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晴|曇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晴/雨</v>
      </c>
      <c r="F37" s="2" t="str">
        <f t="shared" si="0"/>
        <v>雨|曇</v>
      </c>
      <c r="G37" s="2" t="str">
        <f t="shared" si="0"/>
        <v>曇/晴</v>
      </c>
      <c r="H37" s="2" t="str">
        <f t="shared" si="0"/>
        <v>晴</v>
      </c>
      <c r="I37" s="2" t="str">
        <f t="shared" si="0"/>
        <v>晴/曇</v>
      </c>
      <c r="J37" s="2" t="str">
        <f t="shared" si="0"/>
        <v>曇/雨</v>
      </c>
      <c r="K37" s="2" t="str">
        <f t="shared" si="0"/>
        <v>曇|雨</v>
      </c>
      <c r="L37" s="2" t="str">
        <f t="shared" si="0"/>
        <v>雪/曇</v>
      </c>
      <c r="M37" s="2" t="str">
        <f t="shared" si="0"/>
        <v>晴|曇</v>
      </c>
      <c r="N37" s="2" t="str">
        <f t="shared" si="0"/>
        <v>晴</v>
      </c>
      <c r="O37" s="2" t="str">
        <f t="shared" si="0"/>
        <v>晴</v>
      </c>
      <c r="P37" s="2" t="str">
        <f t="shared" si="0"/>
        <v>曇/雨</v>
      </c>
      <c r="Q37" s="2" t="str">
        <f t="shared" si="0"/>
        <v>雨/晴</v>
      </c>
      <c r="R37" s="2" t="str">
        <f t="shared" si="0"/>
        <v>晴</v>
      </c>
      <c r="S37" s="2" t="str">
        <f t="shared" si="0"/>
        <v>晴</v>
      </c>
      <c r="T37" s="2" t="str">
        <f t="shared" si="0"/>
        <v>晴</v>
      </c>
      <c r="U37" s="2" t="str">
        <f t="shared" si="0"/>
        <v>晴</v>
      </c>
      <c r="V37" s="2" t="str">
        <f t="shared" si="0"/>
        <v>晴/雨</v>
      </c>
      <c r="W37" s="2" t="str">
        <f t="shared" si="0"/>
        <v>晴|曇</v>
      </c>
      <c r="X37" s="2" t="str">
        <f t="shared" si="0"/>
        <v>晴</v>
      </c>
      <c r="Y37" s="2" t="str">
        <f t="shared" si="0"/>
        <v>晴</v>
      </c>
      <c r="Z37" s="2" t="str">
        <f t="shared" si="0"/>
        <v>晴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曇|雨</v>
      </c>
      <c r="AD37" s="2" t="str">
        <f t="shared" si="0"/>
        <v>晴|曇</v>
      </c>
      <c r="AE37" s="2" t="str">
        <f t="shared" si="0"/>
        <v>晴</v>
      </c>
      <c r="AF37" s="2" t="str">
        <f t="shared" si="0"/>
        <v>晴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9"/>
      <c r="C41" s="2">
        <f>IF(C37="","",VLOOKUP(C37,変換!$B$31:$C$58,2,FALSE))</f>
        <v>21</v>
      </c>
      <c r="D41" s="2">
        <f>IF(D37="","",VLOOKUP(D37,変換!$B$31:$C$58,2,FALSE))</f>
        <v>1</v>
      </c>
      <c r="E41" s="2">
        <f>IF(E37="","",VLOOKUP(E37,変換!$B$31:$C$58,2,FALSE))</f>
        <v>6</v>
      </c>
      <c r="F41" s="2">
        <f>IF(F37="","",VLOOKUP(F37,変換!$B$31:$C$58,2,FALSE))</f>
        <v>24</v>
      </c>
      <c r="G41" s="2">
        <f>IF(G37="","",VLOOKUP(G37,変換!$B$31:$C$58,2,FALSE))</f>
        <v>8</v>
      </c>
      <c r="H41" s="2">
        <f>IF(H37="","",VLOOKUP(H37,変換!$B$31:$C$58,2,FALSE))</f>
        <v>1</v>
      </c>
      <c r="I41" s="2">
        <f>IF(I37="","",VLOOKUP(I37,変換!$B$31:$C$58,2,FALSE))</f>
        <v>5</v>
      </c>
      <c r="J41" s="2">
        <f>IF(J37="","",VLOOKUP(J37,変換!$B$31:$C$58,2,FALSE))</f>
        <v>9</v>
      </c>
      <c r="K41" s="2">
        <f>IF(K37="","",VLOOKUP(K37,変換!$B$31:$C$58,2,FALSE))</f>
        <v>21</v>
      </c>
      <c r="L41" s="2">
        <f>IF(L37="","",VLOOKUP(L37,変換!$B$31:$C$58,2,FALSE))</f>
        <v>15</v>
      </c>
      <c r="M41" s="2">
        <f>IF(M37="","",VLOOKUP(M37,変換!$B$31:$C$58,2,FALSE))</f>
        <v>17</v>
      </c>
      <c r="N41" s="2">
        <f>IF(N37="","",VLOOKUP(N37,変換!$B$31:$C$58,2,FALSE))</f>
        <v>1</v>
      </c>
      <c r="O41" s="2">
        <f>IF(O37="","",VLOOKUP(O37,変換!$B$31:$C$58,2,FALSE))</f>
        <v>1</v>
      </c>
      <c r="P41" s="2">
        <f>IF(P37="","",VLOOKUP(P37,変換!$B$31:$C$58,2,FALSE))</f>
        <v>9</v>
      </c>
      <c r="Q41" s="2">
        <f>IF(Q37="","",VLOOKUP(Q37,変換!$B$31:$C$58,2,FALSE))</f>
        <v>11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1</v>
      </c>
      <c r="V41" s="2">
        <f>IF(V37="","",VLOOKUP(V37,変換!$B$31:$C$58,2,FALSE))</f>
        <v>6</v>
      </c>
      <c r="W41" s="2">
        <f>IF(W37="","",VLOOKUP(W37,変換!$B$31:$C$58,2,FALSE))</f>
        <v>17</v>
      </c>
      <c r="X41" s="2">
        <f>IF(X37="","",VLOOKUP(X37,変換!$B$31:$C$58,2,FALSE))</f>
        <v>1</v>
      </c>
      <c r="Y41" s="2">
        <f>IF(Y37="","",VLOOKUP(Y37,変換!$B$31:$C$58,2,FALSE))</f>
        <v>1</v>
      </c>
      <c r="Z41" s="2">
        <f>IF(Z37="","",VLOOKUP(Z37,変換!$B$31:$C$58,2,FALSE))</f>
        <v>1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21</v>
      </c>
      <c r="AD41" s="2">
        <f>IF(AD37="","",VLOOKUP(AD37,変換!$B$31:$C$58,2,FALSE))</f>
        <v>17</v>
      </c>
      <c r="AE41" s="2">
        <f>IF(AE37="","",VLOOKUP(AE37,変換!$B$31:$C$58,2,FALSE))</f>
        <v>1</v>
      </c>
      <c r="AF41" s="2">
        <f>IF(AF37="","",VLOOKUP(AF37,変換!$B$31:$C$58,2,FALSE))</f>
        <v>1</v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371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2024-01-10T05:50:48Z</cp:lastPrinted>
  <dcterms:created xsi:type="dcterms:W3CDTF">2020-11-06T01:25:08Z</dcterms:created>
  <dcterms:modified xsi:type="dcterms:W3CDTF">2024-01-22T04:12:22Z</dcterms:modified>
</cp:coreProperties>
</file>