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13_ncr:1_{B4D29FB9-5618-4E56-8BF5-259913A2864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O11" i="5" s="1"/>
  <c r="M9" i="5"/>
  <c r="M11" i="5" s="1"/>
  <c r="K9" i="5"/>
  <c r="K12" i="5" s="1"/>
  <c r="I11" i="5"/>
  <c r="O12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<sst xmlns="http://schemas.openxmlformats.org/spreadsheetml/2006/main" count="3640" uniqueCount="408">
  <si>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</si>
  <si>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</si>
  <si>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</si>
  <si>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</si>
  <si>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</si>
  <si>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</si>
  <si>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</si>
  <si>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</si>
  <si>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</si>
  <si>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</si>
  <si>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</si>
  <si>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</si>
  <si>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</si>
  <si>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</si>
  <si>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</si>
  <si>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</si>
  <si>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</si>
  <si>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</si>
  <si>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</si>
  <si>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</si>
  <si>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</si>
  <si>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</si>
  <si>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</si>
  <si>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</si>
  <si>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</si>
  <si>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</si>
  <si>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</si>
  <si>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</si>
  <si>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</si>
  <si>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</si>
  <si>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</si>
  <si>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</si>
  <si>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</si>
  <si>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</si>
  <si>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</si>
  <si>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</si>
  <si>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</si>
  <si>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</si>
  <si>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</si>
  <si>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</si>
  <si>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</si>
  <si>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</si>
  <si>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</si>
  <si>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</si>
  <si>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</si>
  <si>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</si>
  <si>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</si>
  <si>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</si>
  <si>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</si>
  <si>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</si>
  <si>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</si>
  <si>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</si>
  <si>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</si>
  <si>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</si>
  <si>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</si>
  <si>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</si>
  <si>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</si>
  <si>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</si>
  <si>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</si>
  <si>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</si>
  <si>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</si>
  <si>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</si>
  <si>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</si>
  <si>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</si>
  <si>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</si>
  <si>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</si>
  <si>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</si>
  <si>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</si>
  <si>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</si>
  <si>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</si>
  <si>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</si>
  <si>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</si>
  <si>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</si>
  <si>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</si>
  <si>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</si>
  <si>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</si>
  <si>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</si>
  <si>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</si>
  <si>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</si>
  <si>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</si>
  <si>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</si>
  <si>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</si>
  <si>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</si>
  <si>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</si>
  <si>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</si>
  <si>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</si>
  <si>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</si>
  <si>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</si>
  <si>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</si>
  <si>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</si>
  <si>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</si>
  <si>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</si>
  <si>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</si>
  <si>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</si>
  <si>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</si>
  <si>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</si>
  <si>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</si>
  <si>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</si>
  <si>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</si>
  <si>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</si>
  <si>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</si>
  <si>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</si>
  <si>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</si>
  <si>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</si>
  <si>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</si>
  <si>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</si>
  <si>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</si>
  <si>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</si>
  <si>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</si>
  <si>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</si>
  <si>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</si>
  <si>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</si>
  <si>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</si>
  <si>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</si>
  <si>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</si>
  <si>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</si>
  <si>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</si>
  <si>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</si>
  <si>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</si>
  <si>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</si>
  <si>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</si>
  <si>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</si>
  <si>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</si>
  <si>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</si>
  <si>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</si>
  <si>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</si>
  <si>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</si>
  <si>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</si>
  <si>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</si>
  <si>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</si>
  <si>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</si>
  <si>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</si>
  <si>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</si>
  <si>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</si>
  <si>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</si>
  <si>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</si>
  <si>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</si>
  <si>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</si>
  <si>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</si>
  <si>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</si>
  <si>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</si>
  <si>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</si>
  <si>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</si>
  <si>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</si>
  <si>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</si>
  <si>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</si>
  <si>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</si>
  <si>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</si>
  <si>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</si>
  <si>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</si>
  <si>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</si>
  <si>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</si>
  <si>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</si>
  <si>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</si>
  <si>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</si>
  <si>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</si>
  <si>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</si>
  <si>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</si>
  <si>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</si>
  <si>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</si>
  <si>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</si>
  <si>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</si>
  <si>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</si>
  <si>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</si>
  <si>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</si>
  <si>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</si>
  <si>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</si>
  <si>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</si>
  <si>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</si>
  <si>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</si>
  <si>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</si>
  <si>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</si>
  <si>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</si>
  <si>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</si>
  <si>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</si>
  <si>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</si>
  <si>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</si>
  <si>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</si>
  <si>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</si>
  <si>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</si>
  <si>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</si>
  <si>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</si>
  <si>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</si>
  <si>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</si>
  <si>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</si>
  <si>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</si>
  <si>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</si>
  <si>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</si>
  <si>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</si>
  <si>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</si>
  <si>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</si>
  <si>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</si>
  <si>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</si>
  <si>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</si>
  <si>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</si>
  <si>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</si>
  <si>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</si>
  <si>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</si>
  <si>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</si>
  <si>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</si>
  <si>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</si>
  <si>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</si>
  <si>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</si>
  <si>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</si>
  <si>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</si>
  <si>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</si>
  <si>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</si>
  <si>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</si>
  <si>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</si>
  <si>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</si>
  <si>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</si>
  <si>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</si>
  <si>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</si>
  <si>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</si>
  <si>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</si>
  <si>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</si>
  <si>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</si>
  <si>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</si>
  <si>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</si>
  <si>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</si>
  <si>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</si>
  <si>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</si>
  <si>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</si>
  <si>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</si>
  <si>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</si>
  <si>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</si>
  <si>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</si>
  <si>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</si>
  <si>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</si>
  <si>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</si>
  <si>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</si>
  <si>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</si>
  <si>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</si>
  <si>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</si>
  <si>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</si>
  <si>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</si>
  <si>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</si>
  <si>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</si>
  <si>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</si>
  <si>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</si>
  <si>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</si>
  <si>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</si>
  <si>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</si>
  <si>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</si>
  <si>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</si>
  <si>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</si>
  <si>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</si>
  <si>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</si>
  <si>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</si>
  <si>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</si>
  <si>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</si>
  <si>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</si>
  <si>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</si>
  <si>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</si>
  <si>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</si>
  <si>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</si>
  <si>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</si>
  <si>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</si>
  <si>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</si>
  <si>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</si>
  <si>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</si>
  <si>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</si>
  <si>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</si>
  <si>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</si>
  <si>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</si>
  <si>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</si>
  <si>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</si>
  <si>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</si>
  <si>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</si>
  <si>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</si>
  <si>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</si>
  <si>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</si>
  <si>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</si>
  <si>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</si>
  <si>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</si>
  <si>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</si>
  <si>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</si>
  <si>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</si>
  <si>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</si>
  <si>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</si>
  <si>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</si>
  <si>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</si>
  <si>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</si>
  <si>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</si>
  <si>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</si>
  <si>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</si>
  <si>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</si>
  <si>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</si>
  <si>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</si>
  <si>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</si>
  <si>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</si>
  <si>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</si>
  <si>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</si>
  <si>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</si>
  <si>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</si>
  <si>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</si>
  <si>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</si>
  <si>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</si>
  <si>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</si>
  <si>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</si>
  <si>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</si>
  <si>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</si>
  <si>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</si>
  <si>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</si>
  <si>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</si>
  <si>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</si>
  <si>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</si>
  <si>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</si>
  <si>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</si>
  <si>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</si>
  <si>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</si>
  <si>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</si>
  <si>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</si>
  <si>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</si>
  <si>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</si>
  <si>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</si>
  <si>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</si>
  <si>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</si>
  <si>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</si>
  <si>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</si>
  <si>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</si>
  <si>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</si>
  <si>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</si>
  <si>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</si>
  <si>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</si>
  <si>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</si>
  <si>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</si>
  <si>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</si>
  <si>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</si>
  <si>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</si>
  <si>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</si>
  <si>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</si>
  <si>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</si>
  <si>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</si>
  <si>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</si>
  <si>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</si>
  <si>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</si>
  <si>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</si>
  <si>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</si>
  <si>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</si>
  <si>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</si>
  <si>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</si>
  <si>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</si>
  <si>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</si>
  <si>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</si>
  <si>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</si>
  <si>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</si>
  <si>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</si>
  <si>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</si>
  <si>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</si>
  <si>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</si>
  <si>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</si>
  <si>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</si>
  <si>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</si>
  <si>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</si>
  <si>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</si>
  <si>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</si>
  <si>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</si>
  <si>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</si>
  <si>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</si>
  <si>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</si>
  <si>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</si>
  <si>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</si>
  <si>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</si>
  <si>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</si>
  <si>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</si>
  <si>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</si>
  <si>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</si>
  <si>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</si>
  <si>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</si>
  <si>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</si>
  <si>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</si>
  <si>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</si>
  <si>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</si>
  <si>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</si>
  <si>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</si>
  <si>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</si>
  <si>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</si>
  <si>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</si>
  <si>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</si>
  <si>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</si>
  <si>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</si>
  <si>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</si>
  <si>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</si>
  <si>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</si>
  <si>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</si>
  <si>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</si>
  <si>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</si>
  <si>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</si>
  <si>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</si>
  <si>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</si>
  <si>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</si>
  <si>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</si>
  <si>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2023/09/05</t>
  </si>
  <si>
    <t>10:04</t>
  </si>
  <si>
    <t>09:46</t>
  </si>
  <si>
    <t>10:28</t>
  </si>
  <si>
    <t>09:18</t>
  </si>
  <si>
    <t>11:10</t>
  </si>
  <si>
    <t>10:49</t>
  </si>
  <si>
    <t>0.004未満</t>
  </si>
  <si>
    <t>0.05未満</t>
  </si>
  <si>
    <t>0.0002未満</t>
  </si>
  <si>
    <t>0.001未満</t>
  </si>
  <si>
    <t>0.002未満</t>
  </si>
  <si>
    <t>0.5未満</t>
  </si>
  <si>
    <t>0.1未満</t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</si>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</sst>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7" zoomScaleNormal="100" zoomScaleSheetLayoutView="100" workbookViewId="0">
      <selection activeCell="H63" sqref="H6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45078</v>
      </c>
      <c r="B2" s="236"/>
      <c r="C2" s="237">
        <v>45170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349</v>
      </c>
      <c r="E4" s="230" t="s">
        <v>352</v>
      </c>
      <c r="F4" s="228" t="s">
        <v>354</v>
      </c>
      <c r="G4" s="210" t="s">
        <v>358</v>
      </c>
      <c r="H4" s="204" t="s">
        <v>361</v>
      </c>
      <c r="I4" s="210" t="s">
        <v>364</v>
      </c>
      <c r="J4" s="204"/>
      <c r="K4" s="210"/>
      <c r="L4" s="204"/>
      <c r="M4" s="210"/>
      <c r="N4" s="218"/>
      <c r="O4" s="220"/>
      <c r="P4" s="234"/>
      <c r="Q4" s="21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29"/>
      <c r="G5" s="211"/>
      <c r="H5" s="205"/>
      <c r="I5" s="211"/>
      <c r="J5" s="205"/>
      <c r="K5" s="211"/>
      <c r="L5" s="205"/>
      <c r="M5" s="211"/>
      <c r="N5" s="219"/>
      <c r="O5" s="221"/>
      <c r="P5" s="235"/>
      <c r="Q5" s="21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382</v>
      </c>
      <c r="F6" s="242" t="s">
        <v>355</v>
      </c>
      <c r="G6" s="240" t="s">
        <v>359</v>
      </c>
      <c r="H6" s="242" t="s">
        <v>362</v>
      </c>
      <c r="I6" s="240" t="s">
        <v>365</v>
      </c>
      <c r="J6" s="242"/>
      <c r="K6" s="240"/>
      <c r="L6" s="208"/>
      <c r="M6" s="206"/>
      <c r="N6" s="222"/>
      <c r="O6" s="224"/>
      <c r="P6" s="214"/>
      <c r="Q6" s="21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3"/>
      <c r="G7" s="241"/>
      <c r="H7" s="243"/>
      <c r="I7" s="241"/>
      <c r="J7" s="243"/>
      <c r="K7" s="241"/>
      <c r="L7" s="209"/>
      <c r="M7" s="207"/>
      <c r="N7" s="223"/>
      <c r="O7" s="225"/>
      <c r="P7" s="215"/>
      <c r="Q7" s="21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30</v>
      </c>
      <c r="E13" s="70">
        <v>30.1</v>
      </c>
      <c r="F13" s="70">
        <v>27.5</v>
      </c>
      <c r="G13" s="70">
        <v>30.5</v>
      </c>
      <c r="H13" s="70">
        <v>25.5</v>
      </c>
      <c r="I13" s="70">
        <v>26.8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25.1</v>
      </c>
      <c r="E14" s="77">
        <v>32.299999999999997</v>
      </c>
      <c r="F14" s="77">
        <v>22.5</v>
      </c>
      <c r="G14" s="77">
        <v>29.9</v>
      </c>
      <c r="H14" s="77">
        <v>20.2</v>
      </c>
      <c r="I14" s="77">
        <v>25.2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400</v>
      </c>
      <c r="E24" s="96" t="s">
        <v>400</v>
      </c>
      <c r="F24" s="96" t="s">
        <v>400</v>
      </c>
      <c r="G24" s="96" t="s">
        <v>400</v>
      </c>
      <c r="H24" s="96" t="s">
        <v>400</v>
      </c>
      <c r="I24" s="96" t="s">
        <v>400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0.45</v>
      </c>
      <c r="E26" s="98">
        <v>0.46</v>
      </c>
      <c r="F26" s="98">
        <v>0.35</v>
      </c>
      <c r="G26" s="98">
        <v>0.36</v>
      </c>
      <c r="H26" s="98">
        <v>0.22</v>
      </c>
      <c r="I26" s="98">
        <v>0.23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7.0000000000000007E-2</v>
      </c>
      <c r="G27" s="98">
        <v>7.0000000000000007E-2</v>
      </c>
      <c r="H27" s="98" t="s">
        <v>401</v>
      </c>
      <c r="I27" s="98" t="s">
        <v>401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400</v>
      </c>
      <c r="E31" s="96" t="s">
        <v>400</v>
      </c>
      <c r="F31" s="96" t="s">
        <v>400</v>
      </c>
      <c r="G31" s="96" t="s">
        <v>400</v>
      </c>
      <c r="H31" s="96" t="s">
        <v>400</v>
      </c>
      <c r="I31" s="96" t="s">
        <v>400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0.2</v>
      </c>
      <c r="E36" s="98">
        <v>0.21</v>
      </c>
      <c r="F36" s="98">
        <v>0.28999999999999998</v>
      </c>
      <c r="G36" s="98">
        <v>0.27</v>
      </c>
      <c r="H36" s="98">
        <v>0.18</v>
      </c>
      <c r="I36" s="98">
        <v>0.21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404</v>
      </c>
      <c r="G37" s="96" t="s">
        <v>404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2E-3</v>
      </c>
      <c r="E38" s="96">
        <v>6.0000000000000001E-3</v>
      </c>
      <c r="F38" s="96">
        <v>1.6E-2</v>
      </c>
      <c r="G38" s="96">
        <v>1.9E-2</v>
      </c>
      <c r="H38" s="96">
        <v>6.0000000000000001E-3</v>
      </c>
      <c r="I38" s="96">
        <v>2.1000000000000001E-2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0.01</v>
      </c>
      <c r="G39" s="96">
        <v>8.0000000000000002E-3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3.0000000000000001E-3</v>
      </c>
      <c r="E42" s="96">
        <v>8.9999999999999993E-3</v>
      </c>
      <c r="F42" s="96">
        <v>1.7999999999999999E-2</v>
      </c>
      <c r="G42" s="96">
        <v>2.1999999999999999E-2</v>
      </c>
      <c r="H42" s="96">
        <v>8.0000000000000002E-3</v>
      </c>
      <c r="I42" s="96">
        <v>2.5999999999999999E-2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1.2E-2</v>
      </c>
      <c r="G43" s="96">
        <v>1.2E-2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>
        <v>1E-3</v>
      </c>
      <c r="E44" s="96">
        <v>3.0000000000000001E-3</v>
      </c>
      <c r="F44" s="96">
        <v>2E-3</v>
      </c>
      <c r="G44" s="96">
        <v>3.0000000000000001E-3</v>
      </c>
      <c r="H44" s="96">
        <v>2E-3</v>
      </c>
      <c r="I44" s="96">
        <v>5.0000000000000001E-3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3.3</v>
      </c>
      <c r="E53" s="70">
        <v>3.3</v>
      </c>
      <c r="F53" s="70">
        <v>5.4</v>
      </c>
      <c r="G53" s="70">
        <v>5.4</v>
      </c>
      <c r="H53" s="70">
        <v>2</v>
      </c>
      <c r="I53" s="70">
        <v>2.2999999999999998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0.7</v>
      </c>
      <c r="G61" s="70">
        <v>0.5</v>
      </c>
      <c r="H61" s="70">
        <v>0.5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7.2</v>
      </c>
      <c r="F62" s="70">
        <v>7.5</v>
      </c>
      <c r="G62" s="70">
        <v>7.6</v>
      </c>
      <c r="H62" s="70">
        <v>7</v>
      </c>
      <c r="I62" s="70">
        <v>7.3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407</v>
      </c>
      <c r="E63" s="68" t="s">
        <v>407</v>
      </c>
      <c r="F63" s="68" t="s">
        <v>407</v>
      </c>
      <c r="G63" s="68" t="s">
        <v>407</v>
      </c>
      <c r="H63" s="68" t="s">
        <v>407</v>
      </c>
      <c r="I63" s="68" t="s">
        <v>407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407</v>
      </c>
      <c r="E64" s="68" t="s">
        <v>407</v>
      </c>
      <c r="F64" s="68" t="s">
        <v>407</v>
      </c>
      <c r="G64" s="68" t="s">
        <v>407</v>
      </c>
      <c r="H64" s="68" t="s">
        <v>407</v>
      </c>
      <c r="I64" s="68" t="s">
        <v>407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 t="s">
        <v>405</v>
      </c>
      <c r="G65" s="70" t="s">
        <v>405</v>
      </c>
      <c r="H65" s="70">
        <v>0.8</v>
      </c>
      <c r="I65" s="70" t="s">
        <v>405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45078</v>
      </c>
      <c r="B68" s="232"/>
      <c r="C68" s="233">
        <v>45170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1</v>
      </c>
      <c r="H81" s="70">
        <v>1</v>
      </c>
      <c r="I81" s="70">
        <v>0.8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7.2</v>
      </c>
      <c r="F91" s="70">
        <v>7.5</v>
      </c>
      <c r="G91" s="70">
        <v>7.6</v>
      </c>
      <c r="H91" s="70">
        <v>7</v>
      </c>
      <c r="I91" s="70">
        <v>7.3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6.9</v>
      </c>
      <c r="E100" s="70">
        <v>7.2</v>
      </c>
      <c r="F100" s="70">
        <v>9</v>
      </c>
      <c r="G100" s="70">
        <v>9.5</v>
      </c>
      <c r="H100" s="70">
        <v>4.7</v>
      </c>
      <c r="I100" s="70">
        <v>4.7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0.45</v>
      </c>
      <c r="E101" s="98">
        <v>0.46</v>
      </c>
      <c r="F101" s="98">
        <v>0.35</v>
      </c>
      <c r="G101" s="98">
        <v>0.36</v>
      </c>
      <c r="H101" s="98">
        <v>0.22</v>
      </c>
      <c r="I101" s="98">
        <v>0.23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45078</v>
      </c>
      <c r="B130" s="232"/>
      <c r="C130" s="233">
        <v>45170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17</v>
      </c>
      <c r="AI6" s="181">
        <f>AH6*1</f>
        <v>17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384</v>
      </c>
      <c r="D33" t="s">
        <v>385</v>
      </c>
      <c r="E33" t="s">
        <v>386</v>
      </c>
      <c r="F33" t="s">
        <v>387</v>
      </c>
      <c r="G33" t="s">
        <v>388</v>
      </c>
      <c r="H33" t="s">
        <v>389</v>
      </c>
      <c r="I33" t="s">
        <v>390</v>
      </c>
      <c r="J33" t="s">
        <v>387</v>
      </c>
      <c r="K33" t="s">
        <v>385</v>
      </c>
      <c r="L33" t="s">
        <v>387</v>
      </c>
      <c r="M33" t="s">
        <v>391</v>
      </c>
      <c r="N33" t="s">
        <v>387</v>
      </c>
      <c r="O33" t="s">
        <v>384</v>
      </c>
      <c r="P33" t="s">
        <v>387</v>
      </c>
      <c r="Q33" t="s">
        <v>392</v>
      </c>
      <c r="R33" t="s">
        <v>385</v>
      </c>
      <c r="S33" t="s">
        <v>385</v>
      </c>
      <c r="T33" t="s">
        <v>390</v>
      </c>
      <c r="U33" t="s">
        <v>385</v>
      </c>
      <c r="V33" t="s">
        <v>387</v>
      </c>
      <c r="W33" t="s">
        <v>387</v>
      </c>
      <c r="X33" t="s">
        <v>387</v>
      </c>
      <c r="Y33" t="s">
        <v>385</v>
      </c>
      <c r="Z33" t="s">
        <v>384</v>
      </c>
      <c r="AA33" t="s">
        <v>385</v>
      </c>
      <c r="AB33" t="s">
        <v>386</v>
      </c>
      <c r="AC33" t="s">
        <v>392</v>
      </c>
      <c r="AD33" t="s">
        <v>385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晴/曇</v>
      </c>
      <c r="F37" s="2" t="str">
        <f t="shared" si="0"/>
        <v>曇|雨</v>
      </c>
      <c r="G37" s="2" t="str">
        <f t="shared" si="0"/>
        <v>曇/晴</v>
      </c>
      <c r="H37" s="2" t="str">
        <f t="shared" si="0"/>
        <v>雨|曇</v>
      </c>
      <c r="I37" s="2" t="str">
        <f t="shared" si="0"/>
        <v>晴|雨</v>
      </c>
      <c r="J37" s="2" t="str">
        <f t="shared" si="0"/>
        <v>曇|雨</v>
      </c>
      <c r="K37" s="2" t="str">
        <f t="shared" si="0"/>
        <v>晴|曇</v>
      </c>
      <c r="L37" s="2" t="str">
        <f t="shared" si="0"/>
        <v>曇|雨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晴</v>
      </c>
      <c r="P37" s="2" t="str">
        <f t="shared" si="0"/>
        <v>曇|雨</v>
      </c>
      <c r="Q37" s="2" t="str">
        <f t="shared" si="0"/>
        <v>曇|晴</v>
      </c>
      <c r="R37" s="2" t="str">
        <f t="shared" si="0"/>
        <v>晴|曇</v>
      </c>
      <c r="S37" s="2" t="str">
        <f t="shared" si="0"/>
        <v>晴|曇</v>
      </c>
      <c r="T37" s="2" t="str">
        <f t="shared" si="0"/>
        <v>晴|雨</v>
      </c>
      <c r="U37" s="2" t="str">
        <f t="shared" si="0"/>
        <v>晴|曇</v>
      </c>
      <c r="V37" s="2" t="str">
        <f t="shared" si="0"/>
        <v>曇|雨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晴/曇</v>
      </c>
      <c r="AC37" s="2" t="str">
        <f t="shared" si="0"/>
        <v>曇|晴</v>
      </c>
      <c r="AD37" s="2" t="str">
        <f t="shared" si="0"/>
        <v>晴|曇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5</v>
      </c>
      <c r="F41" s="2">
        <f>IF(F37="","",VLOOKUP(F37,変換!$B$31:$C$58,2,FALSE))</f>
        <v>21</v>
      </c>
      <c r="G41" s="2">
        <f>IF(G37="","",VLOOKUP(G37,変換!$B$31:$C$58,2,FALSE))</f>
        <v>8</v>
      </c>
      <c r="H41" s="2">
        <f>IF(H37="","",VLOOKUP(H37,変換!$B$31:$C$58,2,FALSE))</f>
        <v>24</v>
      </c>
      <c r="I41" s="2">
        <f>IF(I37="","",VLOOKUP(I37,変換!$B$31:$C$58,2,FALSE))</f>
        <v>18</v>
      </c>
      <c r="J41" s="2">
        <f>IF(J37="","",VLOOKUP(J37,変換!$B$31:$C$58,2,FALSE))</f>
        <v>21</v>
      </c>
      <c r="K41" s="2">
        <f>IF(K37="","",VLOOKUP(K37,変換!$B$31:$C$58,2,FALSE))</f>
        <v>17</v>
      </c>
      <c r="L41" s="2">
        <f>IF(L37="","",VLOOKUP(L37,変換!$B$31:$C$58,2,FALSE))</f>
        <v>21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1</v>
      </c>
      <c r="P41" s="2">
        <f>IF(P37="","",VLOOKUP(P37,変換!$B$31:$C$58,2,FALSE))</f>
        <v>21</v>
      </c>
      <c r="Q41" s="2">
        <f>IF(Q37="","",VLOOKUP(Q37,変換!$B$31:$C$58,2,FALSE))</f>
        <v>20</v>
      </c>
      <c r="R41" s="2">
        <f>IF(R37="","",VLOOKUP(R37,変換!$B$31:$C$58,2,FALSE))</f>
        <v>17</v>
      </c>
      <c r="S41" s="2">
        <f>IF(S37="","",VLOOKUP(S37,変換!$B$31:$C$58,2,FALSE))</f>
        <v>17</v>
      </c>
      <c r="T41" s="2">
        <f>IF(T37="","",VLOOKUP(T37,変換!$B$31:$C$58,2,FALSE))</f>
        <v>18</v>
      </c>
      <c r="U41" s="2">
        <f>IF(U37="","",VLOOKUP(U37,変換!$B$31:$C$58,2,FALSE))</f>
        <v>17</v>
      </c>
      <c r="V41" s="2">
        <f>IF(V37="","",VLOOKUP(V37,変換!$B$31:$C$58,2,FALSE))</f>
        <v>21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5</v>
      </c>
      <c r="AC41" s="2">
        <f>IF(AC37="","",VLOOKUP(AC37,変換!$B$31:$C$58,2,FALSE))</f>
        <v>20</v>
      </c>
      <c r="AD41" s="2">
        <f>IF(AD37="","",VLOOKUP(AD37,変換!$B$31:$C$58,2,FALSE))</f>
        <v>17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45170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351</v>
      </c>
      <c r="E4" s="248"/>
      <c r="F4" s="251" t="s">
        <v>353</v>
      </c>
      <c r="G4" s="252"/>
      <c r="H4" s="251" t="s">
        <v>356</v>
      </c>
      <c r="I4" s="255"/>
      <c r="J4" s="257" t="s">
        <v>357</v>
      </c>
      <c r="K4" s="258"/>
      <c r="L4" s="257" t="s">
        <v>360</v>
      </c>
      <c r="M4" s="258"/>
      <c r="N4" s="257" t="s">
        <v>363</v>
      </c>
      <c r="O4" s="258"/>
      <c r="P4" s="257"/>
      <c r="Q4" s="258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3"/>
      <c r="I5" s="256"/>
      <c r="J5" s="259"/>
      <c r="K5" s="260"/>
      <c r="L5" s="259"/>
      <c r="M5" s="260"/>
      <c r="N5" s="259"/>
      <c r="O5" s="260"/>
      <c r="P5" s="259"/>
      <c r="Q5" s="260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2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8"/>
      <c r="U6" s="43"/>
      <c r="V6" s="206"/>
      <c r="W6" s="43"/>
      <c r="X6" s="206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3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9"/>
      <c r="U7" s="48" t="s">
        <v>124</v>
      </c>
      <c r="V7" s="207"/>
      <c r="W7" s="48" t="s">
        <v>124</v>
      </c>
      <c r="X7" s="207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20230905</v>
      </c>
      <c r="E9" s="59" t="str">
        <f>IF(手入力!C3="",REPLACE(D9,5,0,"/"),REPLACE(手入力!C3,5,0,"/"))</f>
        <v>2023/0905</v>
      </c>
      <c r="F9" s="58">
        <v>20230905</v>
      </c>
      <c r="G9" s="59" t="str">
        <f>IF(手入力!D3="",REPLACE(F9,5,0,"/"),REPLACE(手入力!D3,5,0,"/"))</f>
        <v>2023/0905</v>
      </c>
      <c r="H9" s="58">
        <v>20230905</v>
      </c>
      <c r="I9" s="59" t="str">
        <f>IF(手入力!E3="",REPLACE(H9,5,0,"/"),REPLACE(手入力!E3,5,0,"/"))</f>
        <v>2023/0905</v>
      </c>
      <c r="J9" s="58">
        <v>20230905</v>
      </c>
      <c r="K9" s="59" t="str">
        <f>IF(手入力!F3="",REPLACE(J9,5,0,"/"),REPLACE(手入力!F3,5,0,"/"))</f>
        <v>2023/0905</v>
      </c>
      <c r="L9" s="58">
        <v>20230905</v>
      </c>
      <c r="M9" s="59" t="str">
        <f>IF(手入力!G3="",REPLACE(L9,5,0,"/"),REPLACE(手入力!G3,5,0,"/"))</f>
        <v>2023/0905</v>
      </c>
      <c r="N9" s="58">
        <v>20230905</v>
      </c>
      <c r="O9" s="59" t="str">
        <f>IF(手入力!H3="",REPLACE(N9,5,0,"/"),REPLACE(手入力!H3,5,0,"/"))</f>
        <v>2023/0905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1004</v>
      </c>
      <c r="E10" s="67" t="str">
        <f>TEXT(D10,"0000")</f>
        <v>1004</v>
      </c>
      <c r="F10" s="68">
        <v>946</v>
      </c>
      <c r="G10" s="67" t="str">
        <f>TEXT(F10,"0000")</f>
        <v>0946</v>
      </c>
      <c r="H10" s="68">
        <v>1028</v>
      </c>
      <c r="I10" s="67" t="str">
        <f>TEXT(H10,"0000")</f>
        <v>1028</v>
      </c>
      <c r="J10" s="68">
        <v>918</v>
      </c>
      <c r="K10" s="67" t="str">
        <f>TEXT(J10,"0000")</f>
        <v>0918</v>
      </c>
      <c r="L10" s="68">
        <v>1110</v>
      </c>
      <c r="M10" s="67" t="str">
        <f>TEXT(L10,"0000")</f>
        <v>1110</v>
      </c>
      <c r="N10" s="68">
        <v>1049</v>
      </c>
      <c r="O10" s="67" t="str">
        <f>TEXT(N10,"0000")</f>
        <v>1049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4</v>
      </c>
      <c r="F11" s="68" t="str">
        <f>IF(F$9=0,"",HLOOKUP(G11,天気タグ!$B$3:$AG$39,35))</f>
        <v>曇|雨</v>
      </c>
      <c r="G11" s="68">
        <f>IF(G9=0,"",(RIGHT(G9,2))-1)</f>
        <v>4</v>
      </c>
      <c r="H11" s="68" t="str">
        <f>IF(H$9=0,"",HLOOKUP(I11,天気タグ!$B$3:$AG$39,35))</f>
        <v>曇|雨</v>
      </c>
      <c r="I11" s="68">
        <f>IF(I9=0,"",(RIGHT(I9,2))-1)</f>
        <v>4</v>
      </c>
      <c r="J11" s="68" t="str">
        <f>IF(J$9=0,"",HLOOKUP(K11,天気タグ!$B$3:$AG$39,35))</f>
        <v>曇|雨</v>
      </c>
      <c r="K11" s="68">
        <f>IF(K9=0,"",(RIGHT(K9,2))-1)</f>
        <v>4</v>
      </c>
      <c r="L11" s="68" t="str">
        <f>IF(L$9=0,"",HLOOKUP(M11,天気タグ!$B$3:$AG$39,35))</f>
        <v>曇|雨</v>
      </c>
      <c r="M11" s="68">
        <f>IF(M9=0,"",(RIGHT(M9,2))-1)</f>
        <v>4</v>
      </c>
      <c r="N11" s="68" t="str">
        <f>IF(N$9=0,"",HLOOKUP(O11,天気タグ!$B$3:$AG$39,35))</f>
        <v>曇|雨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曇/晴</v>
      </c>
      <c r="E12" s="68">
        <f>IF(E9=0,"",RIGHT(E9,2)*1)</f>
        <v>5</v>
      </c>
      <c r="F12" s="68" t="str">
        <f>IF(F$9=0,"",HLOOKUP(G12,天気タグ!$B$3:$AG$39,35))</f>
        <v>曇/晴</v>
      </c>
      <c r="G12" s="68">
        <f>IF(G9=0,"",RIGHT(G9,2)*1)</f>
        <v>5</v>
      </c>
      <c r="H12" s="68" t="str">
        <f>IF(H$9=0,"",HLOOKUP(I12,天気タグ!$B$3:$AG$39,35))</f>
        <v>曇/晴</v>
      </c>
      <c r="I12" s="68">
        <f>IF(I9=0,"",RIGHT(I9,2)*1)</f>
        <v>5</v>
      </c>
      <c r="J12" s="68" t="str">
        <f>IF(J$9=0,"",HLOOKUP(K12,天気タグ!$B$3:$AG$39,35))</f>
        <v>曇/晴</v>
      </c>
      <c r="K12" s="68">
        <f>IF(K9=0,"",RIGHT(K9,2)*1)</f>
        <v>5</v>
      </c>
      <c r="L12" s="68" t="str">
        <f>IF(L$9=0,"",HLOOKUP(M12,天気タグ!$B$3:$AG$39,35))</f>
        <v>曇/晴</v>
      </c>
      <c r="M12" s="68">
        <f>IF(M9=0,"",RIGHT(M9,2)*1)</f>
        <v>5</v>
      </c>
      <c r="N12" s="68" t="str">
        <f>IF(N$9=0,"",HLOOKUP(O12,天気タグ!$B$3:$AG$39,35))</f>
        <v>曇/晴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30</v>
      </c>
      <c r="E13" s="70"/>
      <c r="F13" s="70">
        <v>30.1</v>
      </c>
      <c r="G13" s="70"/>
      <c r="H13" s="70">
        <v>27.5</v>
      </c>
      <c r="I13" s="68"/>
      <c r="J13" s="70">
        <v>30.5</v>
      </c>
      <c r="K13" s="70"/>
      <c r="L13" s="70">
        <v>25.5</v>
      </c>
      <c r="M13" s="70"/>
      <c r="N13" s="70">
        <v>26.8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25.1</v>
      </c>
      <c r="E14" s="76"/>
      <c r="F14" s="77">
        <v>32.299999999999997</v>
      </c>
      <c r="G14" s="77"/>
      <c r="H14" s="77">
        <v>22.5</v>
      </c>
      <c r="I14" s="77"/>
      <c r="J14" s="77">
        <v>29.9</v>
      </c>
      <c r="K14" s="77"/>
      <c r="L14" s="77">
        <v>20.2</v>
      </c>
      <c r="M14" s="77"/>
      <c r="N14" s="77">
        <v>25.2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0.45</v>
      </c>
      <c r="E26" s="98"/>
      <c r="F26" s="98">
        <v>0.46</v>
      </c>
      <c r="G26" s="98"/>
      <c r="H26" s="68">
        <v>0.35</v>
      </c>
      <c r="I26" s="98"/>
      <c r="J26" s="68">
        <v>0.36</v>
      </c>
      <c r="K26" s="98"/>
      <c r="L26" s="68">
        <v>0.22</v>
      </c>
      <c r="M26" s="98"/>
      <c r="N26" s="68">
        <v>0.23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7.0000000000000007E-2</v>
      </c>
      <c r="I27" s="98"/>
      <c r="J27" s="68">
        <v>7.0000000000000007E-2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0.2</v>
      </c>
      <c r="E36" s="98"/>
      <c r="F36" s="98">
        <v>0.21</v>
      </c>
      <c r="G36" s="98"/>
      <c r="H36" s="68">
        <v>0.28999999999999998</v>
      </c>
      <c r="I36" s="98"/>
      <c r="J36" s="68">
        <v>0.27</v>
      </c>
      <c r="K36" s="98"/>
      <c r="L36" s="68">
        <v>0.18</v>
      </c>
      <c r="M36" s="98"/>
      <c r="N36" s="68">
        <v>0.21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2</v>
      </c>
      <c r="E38" s="174">
        <f t="shared" ref="E38:Y40" si="6">D38/1000</f>
        <v>2E-3</v>
      </c>
      <c r="F38" s="96">
        <v>6</v>
      </c>
      <c r="G38" s="174">
        <f t="shared" si="6"/>
        <v>6.0000000000000001E-3</v>
      </c>
      <c r="H38" s="68">
        <v>16</v>
      </c>
      <c r="I38" s="174">
        <f t="shared" si="6"/>
        <v>1.6E-2</v>
      </c>
      <c r="J38" s="68">
        <v>19</v>
      </c>
      <c r="K38" s="174">
        <f t="shared" si="6"/>
        <v>1.9E-2</v>
      </c>
      <c r="L38" s="68">
        <v>6</v>
      </c>
      <c r="M38" s="174">
        <f t="shared" si="6"/>
        <v>6.0000000000000001E-3</v>
      </c>
      <c r="N38" s="68">
        <v>21</v>
      </c>
      <c r="O38" s="174">
        <f t="shared" si="6"/>
        <v>2.1000000000000001E-2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0.01</v>
      </c>
      <c r="I39" s="96"/>
      <c r="J39" s="68">
        <v>8.0000000000000002E-3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4">
        <f t="shared" si="6"/>
        <v>0</v>
      </c>
      <c r="F40" s="96">
        <v>0</v>
      </c>
      <c r="G40" s="174">
        <f t="shared" si="6"/>
        <v>0</v>
      </c>
      <c r="H40" s="68">
        <v>0</v>
      </c>
      <c r="I40" s="174">
        <f t="shared" si="6"/>
        <v>0</v>
      </c>
      <c r="J40" s="68">
        <v>0</v>
      </c>
      <c r="K40" s="174">
        <f t="shared" si="6"/>
        <v>0</v>
      </c>
      <c r="L40" s="68">
        <v>0</v>
      </c>
      <c r="M40" s="174">
        <f t="shared" si="6"/>
        <v>0</v>
      </c>
      <c r="N40" s="68">
        <v>0</v>
      </c>
      <c r="O40" s="174">
        <f t="shared" si="6"/>
        <v>0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3</v>
      </c>
      <c r="E42" s="67">
        <f>D42/1000</f>
        <v>3.0000000000000001E-3</v>
      </c>
      <c r="F42" s="96">
        <v>9</v>
      </c>
      <c r="G42" s="67">
        <f>F42/1000</f>
        <v>8.9999999999999993E-3</v>
      </c>
      <c r="H42" s="68">
        <v>18</v>
      </c>
      <c r="I42" s="67">
        <f>H42/1000</f>
        <v>1.7999999999999999E-2</v>
      </c>
      <c r="J42" s="68">
        <v>22</v>
      </c>
      <c r="K42" s="67">
        <f>J42/1000</f>
        <v>2.1999999999999999E-2</v>
      </c>
      <c r="L42" s="68">
        <v>8</v>
      </c>
      <c r="M42" s="67">
        <f>L42/1000</f>
        <v>8.0000000000000002E-3</v>
      </c>
      <c r="N42" s="68">
        <v>26</v>
      </c>
      <c r="O42" s="67">
        <f>N42/1000</f>
        <v>2.5999999999999999E-2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1.2E-2</v>
      </c>
      <c r="I43" s="96"/>
      <c r="J43" s="68">
        <v>1.2E-2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1</v>
      </c>
      <c r="E44" s="174">
        <f t="shared" ref="E44:Y45" si="7">D44/1000</f>
        <v>1E-3</v>
      </c>
      <c r="F44" s="96">
        <v>3</v>
      </c>
      <c r="G44" s="174">
        <f t="shared" si="7"/>
        <v>3.0000000000000001E-3</v>
      </c>
      <c r="H44" s="68">
        <v>2</v>
      </c>
      <c r="I44" s="174">
        <f t="shared" si="7"/>
        <v>2E-3</v>
      </c>
      <c r="J44" s="68">
        <v>3</v>
      </c>
      <c r="K44" s="174">
        <f t="shared" si="7"/>
        <v>3.0000000000000001E-3</v>
      </c>
      <c r="L44" s="68">
        <v>2</v>
      </c>
      <c r="M44" s="174">
        <f t="shared" si="7"/>
        <v>2E-3</v>
      </c>
      <c r="N44" s="68">
        <v>5</v>
      </c>
      <c r="O44" s="174">
        <f t="shared" si="7"/>
        <v>5.0000000000000001E-3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4">
        <f t="shared" si="7"/>
        <v>0</v>
      </c>
      <c r="F45" s="96">
        <v>0</v>
      </c>
      <c r="G45" s="174">
        <f t="shared" si="7"/>
        <v>0</v>
      </c>
      <c r="H45" s="68">
        <v>0</v>
      </c>
      <c r="I45" s="174">
        <f t="shared" si="7"/>
        <v>0</v>
      </c>
      <c r="J45" s="68">
        <v>0</v>
      </c>
      <c r="K45" s="174">
        <f t="shared" si="7"/>
        <v>0</v>
      </c>
      <c r="L45" s="68">
        <v>0</v>
      </c>
      <c r="M45" s="174">
        <f t="shared" si="7"/>
        <v>0</v>
      </c>
      <c r="N45" s="68">
        <v>0</v>
      </c>
      <c r="O45" s="174">
        <f t="shared" si="7"/>
        <v>0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3.3</v>
      </c>
      <c r="E53" s="70"/>
      <c r="F53" s="70">
        <v>3.3</v>
      </c>
      <c r="G53" s="70"/>
      <c r="H53" s="68">
        <v>5.4</v>
      </c>
      <c r="I53" s="70"/>
      <c r="J53" s="68">
        <v>5.4</v>
      </c>
      <c r="K53" s="70"/>
      <c r="L53" s="68">
        <v>2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0.7</v>
      </c>
      <c r="I61" s="70"/>
      <c r="J61" s="68">
        <v>0.5</v>
      </c>
      <c r="K61" s="70"/>
      <c r="L61" s="68">
        <v>0.5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7.2</v>
      </c>
      <c r="G62" s="70"/>
      <c r="H62" s="68">
        <v>7.5</v>
      </c>
      <c r="I62" s="70"/>
      <c r="J62" s="68">
        <v>7.6</v>
      </c>
      <c r="K62" s="70"/>
      <c r="L62" s="68">
        <v>7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 t="s">
        <v>383</v>
      </c>
      <c r="E63" s="68"/>
      <c r="F63" s="68" t="s">
        <v>383</v>
      </c>
      <c r="G63" s="68"/>
      <c r="H63" s="68" t="s">
        <v>383</v>
      </c>
      <c r="I63" s="68"/>
      <c r="J63" s="68" t="s">
        <v>383</v>
      </c>
      <c r="K63" s="68"/>
      <c r="L63" s="68" t="s">
        <v>383</v>
      </c>
      <c r="M63" s="68"/>
      <c r="N63" s="68" t="s">
        <v>383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 t="s">
        <v>383</v>
      </c>
      <c r="E64" s="68"/>
      <c r="F64" s="68" t="s">
        <v>383</v>
      </c>
      <c r="G64" s="68"/>
      <c r="H64" s="68" t="s">
        <v>383</v>
      </c>
      <c r="I64" s="68"/>
      <c r="J64" s="68" t="s">
        <v>383</v>
      </c>
      <c r="K64" s="68"/>
      <c r="L64" s="68" t="s">
        <v>383</v>
      </c>
      <c r="M64" s="68"/>
      <c r="N64" s="68" t="s">
        <v>383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0.8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1</v>
      </c>
      <c r="K81" s="70"/>
      <c r="L81" s="70">
        <v>1</v>
      </c>
      <c r="M81" s="70"/>
      <c r="N81" s="70">
        <v>0.8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7.2</v>
      </c>
      <c r="G91" s="70"/>
      <c r="H91" s="68">
        <v>7.5</v>
      </c>
      <c r="I91" s="70"/>
      <c r="J91" s="70">
        <v>7.6</v>
      </c>
      <c r="K91" s="70"/>
      <c r="L91" s="70">
        <v>7</v>
      </c>
      <c r="M91" s="70"/>
      <c r="N91" s="70">
        <v>7.3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6.9</v>
      </c>
      <c r="E100" s="69"/>
      <c r="F100" s="70">
        <v>7.2</v>
      </c>
      <c r="G100" s="70"/>
      <c r="H100" s="68">
        <v>9</v>
      </c>
      <c r="I100" s="70"/>
      <c r="J100" s="70">
        <v>9.5</v>
      </c>
      <c r="K100" s="70"/>
      <c r="L100" s="70">
        <v>4.7</v>
      </c>
      <c r="M100" s="70"/>
      <c r="N100" s="70">
        <v>4.7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0.45</v>
      </c>
      <c r="E101" s="69"/>
      <c r="F101" s="70">
        <v>0.46</v>
      </c>
      <c r="G101" s="70"/>
      <c r="H101" s="68">
        <v>0.35</v>
      </c>
      <c r="I101" s="70"/>
      <c r="J101" s="70">
        <v>0.36</v>
      </c>
      <c r="K101" s="70"/>
      <c r="L101" s="70">
        <v>0.22</v>
      </c>
      <c r="M101" s="70"/>
      <c r="N101" s="70">
        <v>0.23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45170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45170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45171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45172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45173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45174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45175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45176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45177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45178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45179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45180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45181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45182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45183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45184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45185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45186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45187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45188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45189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45190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45191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45192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45193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45194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45195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45196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45197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45198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45199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2023-11-30T02:12:34Z</cp:lastPrinted>
  <dcterms:created xsi:type="dcterms:W3CDTF">2020-11-06T01:25:08Z</dcterms:created>
  <dcterms:modified xsi:type="dcterms:W3CDTF">2024-01-12T06:21:47Z</dcterms:modified>
</cp:coreProperties>
</file>