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0月月報\"/>
    </mc:Choice>
  </mc:AlternateContent>
  <xr:revisionPtr revIDLastSave="0" documentId="13_ncr:1_{26E73258-90F5-4CB6-83DF-8014A2EFE6DD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E11" i="5" s="1"/>
  <c r="D11" i="5" s="1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<sst xmlns="http://schemas.openxmlformats.org/spreadsheetml/2006/main" count="5036" uniqueCount="437">
  <si>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</si>
  <si>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</si>
  <si>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</si>
  <si>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</si>
  <si>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</si>
  <si>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</si>
  <si>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</si>
  <si>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</si>
  <si>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</si>
  <si>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</si>
  <si>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</si>
  <si>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</si>
  <si>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</si>
  <si>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</si>
  <si>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</si>
  <si>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</si>
  <si>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</si>
  <si>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</si>
  <si>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</si>
  <si>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</si>
  <si>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</si>
  <si>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</si>
  <si>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</si>
  <si>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</si>
  <si>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</si>
  <si>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</si>
  <si>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</si>
  <si>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</si>
  <si>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</si>
  <si>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</si>
  <si>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</si>
  <si>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</si>
  <si>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</si>
  <si>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</si>
  <si>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</si>
  <si>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</si>
  <si>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</si>
  <si>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</si>
  <si>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</si>
  <si>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</si>
  <si>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</si>
  <si>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</si>
  <si>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</si>
  <si>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</si>
  <si>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</si>
  <si>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</si>
  <si>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</si>
  <si>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</si>
  <si>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</si>
  <si>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</si>
  <si>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</si>
  <si>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</si>
  <si>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</si>
  <si>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</si>
  <si>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</si>
  <si>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</si>
  <si>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</si>
  <si>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</si>
  <si>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</si>
  <si>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</si>
  <si>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</si>
  <si>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</si>
  <si>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</si>
  <si>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</si>
  <si>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</si>
  <si>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</si>
  <si>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</si>
  <si>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</si>
  <si>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</si>
  <si>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</si>
  <si>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</si>
  <si>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</si>
  <si>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</si>
  <si>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</si>
  <si>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</si>
  <si>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</si>
  <si>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</si>
  <si>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</si>
  <si>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</si>
  <si>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</si>
  <si>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</si>
  <si>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</si>
  <si>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</si>
  <si>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</si>
  <si>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</si>
  <si>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</si>
  <si>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</si>
  <si>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</si>
  <si>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</si>
  <si>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</si>
  <si>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</si>
  <si>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</si>
  <si>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</si>
  <si>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</si>
  <si>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</si>
  <si>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</si>
  <si>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</si>
  <si>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</si>
  <si>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</si>
  <si>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</si>
  <si>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</si>
  <si>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</si>
  <si>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</si>
  <si>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</si>
  <si>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</si>
  <si>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</si>
  <si>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</si>
  <si>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</si>
  <si>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</si>
  <si>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</si>
  <si>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</si>
  <si>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</si>
  <si>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</si>
  <si>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</si>
  <si>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</si>
  <si>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</si>
  <si>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</si>
  <si>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</si>
  <si>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</si>
  <si>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</si>
  <si>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</si>
  <si>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</si>
  <si>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</si>
  <si>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</si>
  <si>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</si>
  <si>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</si>
  <si>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</si>
  <si>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</si>
  <si>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</si>
  <si>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</si>
  <si>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</si>
  <si>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</si>
  <si>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</si>
  <si>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</si>
  <si>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</si>
  <si>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</si>
  <si>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</si>
  <si>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</si>
  <si>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</si>
  <si>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</si>
  <si>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</si>
  <si>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</si>
  <si>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</si>
  <si>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</si>
  <si>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</si>
  <si>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</si>
  <si>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</si>
  <si>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</si>
  <si>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</si>
  <si>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</si>
  <si>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</si>
  <si>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</si>
  <si>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</si>
  <si>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</si>
  <si>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</si>
  <si>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</si>
  <si>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</si>
  <si>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</si>
  <si>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</si>
  <si>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</si>
  <si>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</si>
  <si>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</si>
  <si>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</si>
  <si>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</si>
  <si>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</si>
  <si>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</si>
  <si>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</si>
  <si>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</si>
  <si>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</si>
  <si>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</si>
  <si>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</si>
  <si>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</si>
  <si>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</si>
  <si>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</si>
  <si>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</si>
  <si>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</si>
  <si>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</si>
  <si>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</si>
  <si>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</si>
  <si>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</si>
  <si>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</si>
  <si>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</si>
  <si>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</si>
  <si>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</si>
  <si>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</si>
  <si>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</si>
  <si>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</si>
  <si>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</si>
  <si>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</si>
  <si>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</si>
  <si>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</si>
  <si>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</si>
  <si>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</si>
  <si>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</si>
  <si>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</si>
  <si>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</si>
  <si>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</si>
  <si>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</si>
  <si>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</si>
  <si>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</si>
  <si>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</si>
  <si>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</si>
  <si>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</si>
  <si>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</si>
  <si>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</si>
  <si>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</si>
  <si>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</si>
  <si>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</si>
  <si>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</si>
  <si>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</si>
  <si>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</si>
  <si>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</si>
  <si>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</si>
  <si>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</si>
  <si>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</si>
  <si>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</si>
  <si>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</si>
  <si>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</si>
  <si>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</si>
  <si>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</si>
  <si>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</si>
  <si>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</si>
  <si>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</si>
  <si>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</si>
  <si>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</si>
  <si>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</si>
  <si>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</si>
  <si>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</si>
  <si>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</si>
  <si>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</si>
  <si>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</si>
  <si>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</si>
  <si>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</si>
  <si>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</si>
  <si>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</si>
  <si>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</si>
  <si>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</si>
  <si>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</si>
  <si>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</si>
  <si>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</si>
  <si>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</si>
  <si>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</si>
  <si>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</si>
  <si>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</si>
  <si>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</si>
  <si>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</si>
  <si>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</si>
  <si>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</si>
  <si>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</si>
  <si>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</si>
  <si>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</si>
  <si>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</si>
  <si>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</si>
  <si>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</si>
  <si>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</si>
  <si>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</si>
  <si>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</si>
  <si>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</si>
  <si>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</si>
  <si>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</si>
  <si>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</si>
  <si>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</si>
  <si>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</si>
  <si>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</si>
  <si>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</si>
  <si>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</si>
  <si>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</si>
  <si>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</si>
  <si>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</si>
  <si>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</si>
  <si>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</si>
  <si>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</si>
  <si>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</si>
  <si>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</si>
  <si>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</si>
  <si>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</si>
  <si>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</si>
  <si>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</si>
  <si>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</si>
  <si>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</si>
  <si>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</si>
  <si>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</si>
  <si>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</si>
  <si>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</si>
  <si>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</si>
  <si>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</si>
  <si>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</si>
  <si>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</si>
  <si>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</si>
  <si>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</si>
  <si>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</si>
  <si>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</si>
  <si>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</si>
  <si>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</si>
  <si>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</si>
  <si>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</si>
  <si>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</si>
  <si>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</si>
  <si>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</si>
  <si>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</si>
  <si>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</si>
  <si>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</si>
  <si>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</si>
  <si>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</si>
  <si>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</si>
  <si>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</si>
  <si>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</si>
  <si>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</si>
  <si>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</si>
  <si>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</si>
  <si>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</si>
  <si>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</si>
  <si>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</si>
  <si>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</si>
  <si>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</si>
  <si>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</si>
  <si>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</si>
  <si>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</si>
  <si>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</si>
  <si>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</si>
  <si>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</si>
  <si>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</si>
  <si>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</si>
  <si>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</si>
  <si>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</si>
  <si>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</si>
  <si>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</si>
  <si>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</si>
  <si>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</si>
  <si>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</si>
  <si>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</si>
  <si>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</si>
  <si>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</si>
  <si>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</si>
  <si>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</si>
  <si>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</si>
  <si>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</si>
  <si>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</si>
  <si>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</si>
  <si>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</si>
  <si>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</si>
  <si>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</si>
  <si>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</si>
  <si>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</si>
  <si>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</si>
  <si>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</si>
  <si>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</si>
  <si>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</si>
  <si>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</si>
  <si>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</si>
  <si>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</si>
  <si>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</si>
  <si>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</si>
  <si>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</si>
  <si>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</si>
  <si>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</si>
  <si>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</si>
  <si>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</si>
  <si>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</si>
  <si>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</si>
  <si>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</si>
  <si>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</si>
  <si>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</si>
  <si>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</si>
  <si>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</si>
  <si>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</si>
  <si>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</si>
  <si>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</si>
  <si>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</si>
  <si>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</si>
  <si>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</si>
  <si>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</si>
  <si>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</si>
  <si>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</si>
  <si>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</si>
  <si>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</si>
  <si>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</si>
  <si>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</si>
  <si>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</si>
  <si>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</si>
  <si>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</si>
  <si>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</si>
  <si>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</si>
  <si>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</si>
  <si>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</si>
  <si>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</si>
  <si>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</si>
  <si>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</si>
  <si>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</si>
  <si>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</si>
  <si>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</si>
  <si>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</si>
  <si>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</si>
  <si>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</si>
  <si>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</si>
  <si>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</si>
  <si>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</si>
  <si>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</si>
  <si>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</si>
  <si>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</si>
  <si>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</si>
  <si>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</si>
  <si>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</si>
  <si>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</si>
  <si>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</si>
  <si>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</si>
  <si>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曇|雨</t>
  </si>
  <si>
    <t>晴</t>
  </si>
  <si>
    <t>晴/雨</t>
  </si>
  <si>
    <t>雨|曇</t>
  </si>
  <si>
    <t>曇/晴</t>
  </si>
  <si>
    <t>晴/曇</t>
  </si>
  <si>
    <t>曇/雨</t>
  </si>
  <si>
    <t>雪/曇</t>
  </si>
  <si>
    <t>晴|曇</t>
  </si>
  <si>
    <t>雨/晴</t>
  </si>
  <si>
    <t>2023/10/11</t>
  </si>
  <si>
    <t>2023/10/05</t>
  </si>
  <si>
    <t>09:30</t>
  </si>
  <si>
    <t>09:59</t>
  </si>
  <si>
    <t>09:43</t>
  </si>
  <si>
    <t>10:11</t>
  </si>
  <si>
    <t>09:14</t>
  </si>
  <si>
    <t>09:03</t>
  </si>
  <si>
    <t>10:13</t>
  </si>
  <si>
    <t>09:54</t>
  </si>
  <si>
    <t>10:56</t>
  </si>
  <si>
    <t>10:37</t>
  </si>
  <si>
    <t>0.00005未満</t>
  </si>
  <si>
    <t>0.004未満</t>
  </si>
  <si>
    <t>0.001未満</t>
  </si>
  <si>
    <t>0.05未満</t>
  </si>
  <si>
    <t>0.000001未満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</si>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</sst>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63" zoomScaleNormal="100" zoomScaleSheetLayoutView="100" workbookViewId="0">
      <selection activeCell="AQ8" sqref="AQ8"/>
    </sheetView>
  </sheetViews>
  <sheetFormatPr defaultColWidth="9" defaultRowHeight="8.5"/>
  <cols>
    <col min="1" max="1" width="3.08203125" style="157" customWidth="1"/>
    <col min="2" max="2" width="25.58203125" style="157" customWidth="1"/>
    <col min="3" max="3" width="6" style="157" customWidth="1"/>
    <col min="4" max="15" width="12.58203125" style="158" customWidth="1"/>
    <col min="16" max="17" width="9.75" style="158" hidden="1" customWidth="1"/>
    <col min="18" max="34" width="5.58203125" style="157" hidden="1" customWidth="1"/>
    <col min="35" max="35" width="11.58203125" style="159" hidden="1" customWidth="1"/>
    <col min="36" max="36" width="3.08203125" style="159" customWidth="1"/>
    <col min="37" max="16384" width="9" style="157"/>
  </cols>
  <sheetData>
    <row r="1" spans="1:36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6" ht="11">
      <c r="A2" s="318">
        <v>45108</v>
      </c>
      <c r="B2" s="318"/>
      <c r="C2" s="319">
        <v>45200</v>
      </c>
      <c r="D2" s="319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6" ht="11.5" thickBot="1">
      <c r="A3" s="286"/>
      <c r="B3" s="286"/>
      <c r="C3" s="287"/>
      <c r="D3" s="28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6" ht="11.15" customHeight="1">
      <c r="A4" s="160"/>
      <c r="B4" s="161"/>
      <c r="C4" s="162" t="s">
        <v>87</v>
      </c>
      <c r="D4" s="320" t="s">
        <v>352</v>
      </c>
      <c r="E4" s="336" t="s">
        <v>353</v>
      </c>
      <c r="F4" s="334" t="s">
        <v>358</v>
      </c>
      <c r="G4" s="322" t="s">
        <v>364</v>
      </c>
      <c r="H4" s="332" t="s">
        <v>366</v>
      </c>
      <c r="I4" s="322" t="s">
        <v>369</v>
      </c>
      <c r="J4" s="332" t="s">
        <v>395</v>
      </c>
      <c r="K4" s="322" t="s">
        <v>396</v>
      </c>
      <c r="L4" s="332" t="s">
        <v>397</v>
      </c>
      <c r="M4" s="322" t="s">
        <v>401</v>
      </c>
      <c r="N4" s="348"/>
      <c r="O4" s="350"/>
      <c r="P4" s="316"/>
      <c r="Q4" s="342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6" ht="11.15" customHeight="1">
      <c r="A5" s="163"/>
      <c r="B5" s="164"/>
      <c r="C5" s="165"/>
      <c r="D5" s="321"/>
      <c r="E5" s="337"/>
      <c r="F5" s="335"/>
      <c r="G5" s="323"/>
      <c r="H5" s="333"/>
      <c r="I5" s="323"/>
      <c r="J5" s="333"/>
      <c r="K5" s="323"/>
      <c r="L5" s="333"/>
      <c r="M5" s="323"/>
      <c r="N5" s="349"/>
      <c r="O5" s="351"/>
      <c r="P5" s="317"/>
      <c r="Q5" s="34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6" ht="11.15" customHeight="1">
      <c r="A6" s="163"/>
      <c r="B6" s="166"/>
      <c r="C6" s="167" t="s">
        <v>88</v>
      </c>
      <c r="D6" s="328" t="s">
        <v>350</v>
      </c>
      <c r="E6" s="330" t="s">
        <v>356</v>
      </c>
      <c r="F6" s="326" t="s">
        <v>359</v>
      </c>
      <c r="G6" s="324" t="s">
        <v>363</v>
      </c>
      <c r="H6" s="326" t="s">
        <v>367</v>
      </c>
      <c r="I6" s="324" t="s">
        <v>372</v>
      </c>
      <c r="J6" s="326" t="s">
        <v>398</v>
      </c>
      <c r="K6" s="324" t="s">
        <v>399</v>
      </c>
      <c r="L6" s="340" t="s">
        <v>400</v>
      </c>
      <c r="M6" s="338" t="s">
        <v>404</v>
      </c>
      <c r="N6" s="352"/>
      <c r="O6" s="354"/>
      <c r="P6" s="344"/>
      <c r="Q6" s="34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6" ht="11.15" customHeight="1" thickBot="1">
      <c r="A7" s="168" t="s">
        <v>85</v>
      </c>
      <c r="B7" s="169" t="s">
        <v>86</v>
      </c>
      <c r="C7" s="170"/>
      <c r="D7" s="329"/>
      <c r="E7" s="331"/>
      <c r="F7" s="327"/>
      <c r="G7" s="325"/>
      <c r="H7" s="327"/>
      <c r="I7" s="325"/>
      <c r="J7" s="327"/>
      <c r="K7" s="325"/>
      <c r="L7" s="341"/>
      <c r="M7" s="339"/>
      <c r="N7" s="353"/>
      <c r="O7" s="355"/>
      <c r="P7" s="345"/>
      <c r="Q7" s="34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6" ht="11.15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6" ht="11.15" customHeight="1">
      <c r="A9" s="175">
        <v>1</v>
      </c>
      <c r="B9" s="176" t="s">
        <v>80</v>
      </c>
      <c r="C9" s="177" t="s">
        <v>75</v>
      </c>
      <c r="D9" s="178" t="s">
        <v>416</v>
      </c>
      <c r="E9" s="178" t="s">
        <v>416</v>
      </c>
      <c r="F9" s="178" t="s">
        <v>416</v>
      </c>
      <c r="G9" s="178" t="s">
        <v>416</v>
      </c>
      <c r="H9" s="178" t="s">
        <v>416</v>
      </c>
      <c r="I9" s="178" t="s">
        <v>416</v>
      </c>
      <c r="J9" s="178" t="s">
        <v>417</v>
      </c>
      <c r="K9" s="178" t="s">
        <v>417</v>
      </c>
      <c r="L9" s="178" t="s">
        <v>417</v>
      </c>
      <c r="M9" s="178" t="s">
        <v>417</v>
      </c>
      <c r="N9" s="288"/>
      <c r="O9" s="303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6" ht="11.15" customHeight="1">
      <c r="A10" s="183">
        <v>2</v>
      </c>
      <c r="B10" s="184" t="s">
        <v>81</v>
      </c>
      <c r="C10" s="185" t="s">
        <v>75</v>
      </c>
      <c r="D10" s="187" t="s">
        <v>418</v>
      </c>
      <c r="E10" s="188" t="s">
        <v>419</v>
      </c>
      <c r="F10" s="188" t="s">
        <v>420</v>
      </c>
      <c r="G10" s="188" t="s">
        <v>421</v>
      </c>
      <c r="H10" s="188" t="s">
        <v>422</v>
      </c>
      <c r="I10" s="188" t="s">
        <v>423</v>
      </c>
      <c r="J10" s="188" t="s">
        <v>424</v>
      </c>
      <c r="K10" s="188" t="s">
        <v>425</v>
      </c>
      <c r="L10" s="188" t="s">
        <v>426</v>
      </c>
      <c r="M10" s="188" t="s">
        <v>427</v>
      </c>
      <c r="N10" s="289"/>
      <c r="O10" s="186"/>
      <c r="P10" s="251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6" ht="11.15" customHeight="1">
      <c r="A11" s="183">
        <v>3</v>
      </c>
      <c r="B11" s="184" t="s">
        <v>82</v>
      </c>
      <c r="C11" s="185" t="s">
        <v>75</v>
      </c>
      <c r="D11" s="187" t="s">
        <v>413</v>
      </c>
      <c r="E11" s="188" t="s">
        <v>413</v>
      </c>
      <c r="F11" s="188" t="s">
        <v>413</v>
      </c>
      <c r="G11" s="188" t="s">
        <v>413</v>
      </c>
      <c r="H11" s="188" t="s">
        <v>413</v>
      </c>
      <c r="I11" s="188" t="s">
        <v>413</v>
      </c>
      <c r="J11" s="188" t="s">
        <v>409</v>
      </c>
      <c r="K11" s="188" t="s">
        <v>409</v>
      </c>
      <c r="L11" s="188" t="s">
        <v>409</v>
      </c>
      <c r="M11" s="188" t="s">
        <v>409</v>
      </c>
      <c r="N11" s="225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6" ht="11.15" customHeight="1">
      <c r="A12" s="183">
        <v>4</v>
      </c>
      <c r="B12" s="184" t="s">
        <v>83</v>
      </c>
      <c r="C12" s="185" t="s">
        <v>75</v>
      </c>
      <c r="D12" s="187" t="s">
        <v>414</v>
      </c>
      <c r="E12" s="188" t="s">
        <v>414</v>
      </c>
      <c r="F12" s="188" t="s">
        <v>414</v>
      </c>
      <c r="G12" s="188" t="s">
        <v>414</v>
      </c>
      <c r="H12" s="188" t="s">
        <v>414</v>
      </c>
      <c r="I12" s="188" t="s">
        <v>414</v>
      </c>
      <c r="J12" s="188" t="s">
        <v>410</v>
      </c>
      <c r="K12" s="188" t="s">
        <v>410</v>
      </c>
      <c r="L12" s="188" t="s">
        <v>410</v>
      </c>
      <c r="M12" s="188" t="s">
        <v>410</v>
      </c>
      <c r="N12" s="225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6" ht="11.15" customHeight="1">
      <c r="A13" s="183">
        <v>5</v>
      </c>
      <c r="B13" s="184" t="s">
        <v>44</v>
      </c>
      <c r="C13" s="185" t="s">
        <v>84</v>
      </c>
      <c r="D13" s="190">
        <v>15.3</v>
      </c>
      <c r="E13" s="191">
        <v>17.8</v>
      </c>
      <c r="F13" s="191">
        <v>16.8</v>
      </c>
      <c r="G13" s="191">
        <v>19</v>
      </c>
      <c r="H13" s="191">
        <v>18.7</v>
      </c>
      <c r="I13" s="191">
        <v>18.899999999999999</v>
      </c>
      <c r="J13" s="191">
        <v>19.100000000000001</v>
      </c>
      <c r="K13" s="191">
        <v>19.3</v>
      </c>
      <c r="L13" s="191">
        <v>21.1</v>
      </c>
      <c r="M13" s="191">
        <v>19.2</v>
      </c>
      <c r="N13" s="290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17.2</v>
      </c>
      <c r="E14" s="199">
        <v>22</v>
      </c>
      <c r="F14" s="199">
        <v>17.100000000000001</v>
      </c>
      <c r="G14" s="199">
        <v>21</v>
      </c>
      <c r="H14" s="199">
        <v>19.8</v>
      </c>
      <c r="I14" s="199">
        <v>21.5</v>
      </c>
      <c r="J14" s="199">
        <v>23.3</v>
      </c>
      <c r="K14" s="199">
        <v>26.6</v>
      </c>
      <c r="L14" s="199">
        <v>25</v>
      </c>
      <c r="M14" s="199">
        <v>24.4</v>
      </c>
      <c r="N14" s="291"/>
      <c r="O14" s="200"/>
      <c r="P14" s="198"/>
      <c r="Q14" s="200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  <c r="AJ14" s="194"/>
    </row>
    <row r="15" spans="1:36" ht="11.15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4">
        <v>1</v>
      </c>
      <c r="B16" s="176" t="s">
        <v>47</v>
      </c>
      <c r="C16" s="205" t="s">
        <v>77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92"/>
      <c r="O16" s="259"/>
      <c r="P16" s="252"/>
      <c r="Q16" s="206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  <c r="AJ16" s="194"/>
    </row>
    <row r="17" spans="1:36" ht="11.15" customHeight="1">
      <c r="A17" s="207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5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8"/>
      <c r="AJ17" s="194"/>
    </row>
    <row r="18" spans="1:36" ht="11.15" customHeight="1">
      <c r="A18" s="207">
        <v>3</v>
      </c>
      <c r="B18" s="184" t="s">
        <v>1</v>
      </c>
      <c r="C18" s="209" t="s">
        <v>78</v>
      </c>
      <c r="D18" s="210" t="s">
        <v>405</v>
      </c>
      <c r="E18" s="210" t="s">
        <v>405</v>
      </c>
      <c r="F18" s="210" t="s">
        <v>405</v>
      </c>
      <c r="G18" s="210" t="s">
        <v>405</v>
      </c>
      <c r="H18" s="210" t="s">
        <v>405</v>
      </c>
      <c r="I18" s="210" t="s">
        <v>405</v>
      </c>
      <c r="J18" s="210" t="s">
        <v>405</v>
      </c>
      <c r="K18" s="210" t="s">
        <v>405</v>
      </c>
      <c r="L18" s="210" t="s">
        <v>405</v>
      </c>
      <c r="M18" s="210" t="s">
        <v>405</v>
      </c>
      <c r="N18" s="293"/>
      <c r="O18" s="260"/>
      <c r="P18" s="253"/>
      <c r="Q18" s="210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  <c r="AJ18" s="194"/>
    </row>
    <row r="19" spans="1:36" ht="11.15" customHeight="1">
      <c r="A19" s="207">
        <v>4</v>
      </c>
      <c r="B19" s="184" t="s">
        <v>2</v>
      </c>
      <c r="C19" s="209" t="s">
        <v>78</v>
      </c>
      <c r="D19" s="211" t="s">
        <v>428</v>
      </c>
      <c r="E19" s="211" t="s">
        <v>428</v>
      </c>
      <c r="F19" s="211" t="s">
        <v>428</v>
      </c>
      <c r="G19" s="211" t="s">
        <v>428</v>
      </c>
      <c r="H19" s="211" t="s">
        <v>428</v>
      </c>
      <c r="I19" s="211" t="s">
        <v>428</v>
      </c>
      <c r="J19" s="211" t="s">
        <v>428</v>
      </c>
      <c r="K19" s="211" t="s">
        <v>428</v>
      </c>
      <c r="L19" s="211" t="s">
        <v>428</v>
      </c>
      <c r="M19" s="211" t="s">
        <v>428</v>
      </c>
      <c r="N19" s="294"/>
      <c r="O19" s="261"/>
      <c r="P19" s="254"/>
      <c r="Q19" s="211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  <c r="AJ19" s="194"/>
    </row>
    <row r="20" spans="1:36" ht="11.15" customHeight="1">
      <c r="A20" s="207">
        <v>5</v>
      </c>
      <c r="B20" s="184" t="s">
        <v>3</v>
      </c>
      <c r="C20" s="209" t="s">
        <v>78</v>
      </c>
      <c r="D20" s="212" t="s">
        <v>405</v>
      </c>
      <c r="E20" s="212" t="s">
        <v>405</v>
      </c>
      <c r="F20" s="212" t="s">
        <v>405</v>
      </c>
      <c r="G20" s="212" t="s">
        <v>405</v>
      </c>
      <c r="H20" s="212" t="s">
        <v>405</v>
      </c>
      <c r="I20" s="212" t="s">
        <v>405</v>
      </c>
      <c r="J20" s="212" t="s">
        <v>405</v>
      </c>
      <c r="K20" s="212" t="s">
        <v>405</v>
      </c>
      <c r="L20" s="212" t="s">
        <v>405</v>
      </c>
      <c r="M20" s="212" t="s">
        <v>405</v>
      </c>
      <c r="N20" s="295"/>
      <c r="O20" s="262"/>
      <c r="P20" s="255"/>
      <c r="Q20" s="212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  <c r="AJ20" s="194"/>
    </row>
    <row r="21" spans="1:36" ht="11.15" customHeight="1">
      <c r="A21" s="207">
        <v>6</v>
      </c>
      <c r="B21" s="184" t="s">
        <v>4</v>
      </c>
      <c r="C21" s="209" t="s">
        <v>78</v>
      </c>
      <c r="D21" s="212" t="s">
        <v>405</v>
      </c>
      <c r="E21" s="212" t="s">
        <v>405</v>
      </c>
      <c r="F21" s="212" t="s">
        <v>405</v>
      </c>
      <c r="G21" s="212" t="s">
        <v>405</v>
      </c>
      <c r="H21" s="212" t="s">
        <v>405</v>
      </c>
      <c r="I21" s="212" t="s">
        <v>405</v>
      </c>
      <c r="J21" s="212" t="s">
        <v>405</v>
      </c>
      <c r="K21" s="212" t="s">
        <v>405</v>
      </c>
      <c r="L21" s="212" t="s">
        <v>405</v>
      </c>
      <c r="M21" s="212" t="s">
        <v>405</v>
      </c>
      <c r="N21" s="295"/>
      <c r="O21" s="262"/>
      <c r="P21" s="255"/>
      <c r="Q21" s="212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  <c r="AJ21" s="194"/>
    </row>
    <row r="22" spans="1:36" ht="11.15" customHeight="1">
      <c r="A22" s="207">
        <v>7</v>
      </c>
      <c r="B22" s="184" t="s">
        <v>5</v>
      </c>
      <c r="C22" s="209" t="s">
        <v>78</v>
      </c>
      <c r="D22" s="212" t="s">
        <v>405</v>
      </c>
      <c r="E22" s="212" t="s">
        <v>405</v>
      </c>
      <c r="F22" s="212" t="s">
        <v>405</v>
      </c>
      <c r="G22" s="212" t="s">
        <v>405</v>
      </c>
      <c r="H22" s="212" t="s">
        <v>405</v>
      </c>
      <c r="I22" s="212" t="s">
        <v>405</v>
      </c>
      <c r="J22" s="212" t="s">
        <v>405</v>
      </c>
      <c r="K22" s="212" t="s">
        <v>405</v>
      </c>
      <c r="L22" s="212" t="s">
        <v>405</v>
      </c>
      <c r="M22" s="212" t="s">
        <v>405</v>
      </c>
      <c r="N22" s="295"/>
      <c r="O22" s="262"/>
      <c r="P22" s="255"/>
      <c r="Q22" s="212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  <c r="AJ22" s="194"/>
    </row>
    <row r="23" spans="1:36" ht="11.15" customHeight="1">
      <c r="A23" s="207">
        <v>8</v>
      </c>
      <c r="B23" s="184" t="s">
        <v>6</v>
      </c>
      <c r="C23" s="209" t="s">
        <v>78</v>
      </c>
      <c r="D23" s="212" t="s">
        <v>405</v>
      </c>
      <c r="E23" s="212" t="s">
        <v>405</v>
      </c>
      <c r="F23" s="212" t="s">
        <v>405</v>
      </c>
      <c r="G23" s="212" t="s">
        <v>405</v>
      </c>
      <c r="H23" s="212" t="s">
        <v>405</v>
      </c>
      <c r="I23" s="212" t="s">
        <v>405</v>
      </c>
      <c r="J23" s="212" t="s">
        <v>405</v>
      </c>
      <c r="K23" s="212" t="s">
        <v>405</v>
      </c>
      <c r="L23" s="212" t="s">
        <v>405</v>
      </c>
      <c r="M23" s="212" t="s">
        <v>405</v>
      </c>
      <c r="N23" s="295"/>
      <c r="O23" s="262"/>
      <c r="P23" s="255"/>
      <c r="Q23" s="212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  <c r="AJ23" s="194"/>
    </row>
    <row r="24" spans="1:36" ht="11.15" customHeight="1">
      <c r="A24" s="207">
        <v>9</v>
      </c>
      <c r="B24" s="184" t="s">
        <v>7</v>
      </c>
      <c r="C24" s="209" t="s">
        <v>78</v>
      </c>
      <c r="D24" s="212" t="s">
        <v>429</v>
      </c>
      <c r="E24" s="212" t="s">
        <v>429</v>
      </c>
      <c r="F24" s="212" t="s">
        <v>429</v>
      </c>
      <c r="G24" s="212" t="s">
        <v>429</v>
      </c>
      <c r="H24" s="212" t="s">
        <v>429</v>
      </c>
      <c r="I24" s="212" t="s">
        <v>429</v>
      </c>
      <c r="J24" s="212" t="s">
        <v>429</v>
      </c>
      <c r="K24" s="212" t="s">
        <v>429</v>
      </c>
      <c r="L24" s="212" t="s">
        <v>429</v>
      </c>
      <c r="M24" s="212" t="s">
        <v>429</v>
      </c>
      <c r="N24" s="295"/>
      <c r="O24" s="262"/>
      <c r="P24" s="255"/>
      <c r="Q24" s="212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  <c r="AJ24" s="194"/>
    </row>
    <row r="25" spans="1:36" ht="11.15" customHeight="1">
      <c r="A25" s="207">
        <v>10</v>
      </c>
      <c r="B25" s="184" t="s">
        <v>8</v>
      </c>
      <c r="C25" s="209" t="s">
        <v>78</v>
      </c>
      <c r="D25" s="212" t="s">
        <v>430</v>
      </c>
      <c r="E25" s="212" t="s">
        <v>430</v>
      </c>
      <c r="F25" s="212" t="s">
        <v>430</v>
      </c>
      <c r="G25" s="212" t="s">
        <v>430</v>
      </c>
      <c r="H25" s="212" t="s">
        <v>430</v>
      </c>
      <c r="I25" s="212" t="s">
        <v>430</v>
      </c>
      <c r="J25" s="212" t="s">
        <v>430</v>
      </c>
      <c r="K25" s="212" t="s">
        <v>430</v>
      </c>
      <c r="L25" s="212" t="s">
        <v>430</v>
      </c>
      <c r="M25" s="212" t="s">
        <v>430</v>
      </c>
      <c r="N25" s="295"/>
      <c r="O25" s="262"/>
      <c r="P25" s="255"/>
      <c r="Q25" s="212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  <c r="AJ25" s="194"/>
    </row>
    <row r="26" spans="1:36" ht="11.15" customHeight="1">
      <c r="A26" s="207">
        <v>11</v>
      </c>
      <c r="B26" s="184" t="s">
        <v>9</v>
      </c>
      <c r="C26" s="209" t="s">
        <v>78</v>
      </c>
      <c r="D26" s="213">
        <v>0.1</v>
      </c>
      <c r="E26" s="213">
        <v>0.1</v>
      </c>
      <c r="F26" s="213">
        <v>0.27</v>
      </c>
      <c r="G26" s="213">
        <v>0.28000000000000003</v>
      </c>
      <c r="H26" s="213">
        <v>0.42</v>
      </c>
      <c r="I26" s="213">
        <v>0.34</v>
      </c>
      <c r="J26" s="213">
        <v>0.22</v>
      </c>
      <c r="K26" s="213">
        <v>0.22</v>
      </c>
      <c r="L26" s="213">
        <v>0.27</v>
      </c>
      <c r="M26" s="213">
        <v>0.28000000000000003</v>
      </c>
      <c r="N26" s="296"/>
      <c r="O26" s="263"/>
      <c r="P26" s="256"/>
      <c r="Q26" s="213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4" t="e">
        <v>#REF!</v>
      </c>
      <c r="AJ26" s="215"/>
    </row>
    <row r="27" spans="1:36" ht="11.15" customHeight="1">
      <c r="A27" s="207">
        <v>12</v>
      </c>
      <c r="B27" s="184" t="s">
        <v>10</v>
      </c>
      <c r="C27" s="209" t="s">
        <v>78</v>
      </c>
      <c r="D27" s="213" t="s">
        <v>431</v>
      </c>
      <c r="E27" s="213" t="s">
        <v>431</v>
      </c>
      <c r="F27" s="213" t="s">
        <v>431</v>
      </c>
      <c r="G27" s="213" t="s">
        <v>431</v>
      </c>
      <c r="H27" s="213">
        <v>0.16</v>
      </c>
      <c r="I27" s="213">
        <v>0.13</v>
      </c>
      <c r="J27" s="213">
        <v>0.11</v>
      </c>
      <c r="K27" s="213">
        <v>0.11</v>
      </c>
      <c r="L27" s="213">
        <v>0.09</v>
      </c>
      <c r="M27" s="213">
        <v>0.08</v>
      </c>
      <c r="N27" s="296"/>
      <c r="O27" s="263"/>
      <c r="P27" s="256"/>
      <c r="Q27" s="213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  <c r="AJ27" s="194"/>
    </row>
    <row r="28" spans="1:36" ht="11.15" customHeight="1">
      <c r="A28" s="207">
        <v>13</v>
      </c>
      <c r="B28" s="184" t="s">
        <v>11</v>
      </c>
      <c r="C28" s="209" t="s">
        <v>78</v>
      </c>
      <c r="D28" s="213" t="s">
        <v>405</v>
      </c>
      <c r="E28" s="213" t="s">
        <v>405</v>
      </c>
      <c r="F28" s="213" t="s">
        <v>405</v>
      </c>
      <c r="G28" s="213" t="s">
        <v>405</v>
      </c>
      <c r="H28" s="213" t="s">
        <v>405</v>
      </c>
      <c r="I28" s="213" t="s">
        <v>405</v>
      </c>
      <c r="J28" s="213" t="s">
        <v>405</v>
      </c>
      <c r="K28" s="213" t="s">
        <v>405</v>
      </c>
      <c r="L28" s="213" t="s">
        <v>405</v>
      </c>
      <c r="M28" s="213" t="s">
        <v>405</v>
      </c>
      <c r="N28" s="296"/>
      <c r="O28" s="263"/>
      <c r="P28" s="256"/>
      <c r="Q28" s="213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  <c r="AJ28" s="194"/>
    </row>
    <row r="29" spans="1:36" ht="11.15" customHeight="1">
      <c r="A29" s="207">
        <v>14</v>
      </c>
      <c r="B29" s="184" t="s">
        <v>12</v>
      </c>
      <c r="C29" s="209" t="s">
        <v>78</v>
      </c>
      <c r="D29" s="210" t="s">
        <v>405</v>
      </c>
      <c r="E29" s="210" t="s">
        <v>405</v>
      </c>
      <c r="F29" s="210" t="s">
        <v>405</v>
      </c>
      <c r="G29" s="210" t="s">
        <v>405</v>
      </c>
      <c r="H29" s="210" t="s">
        <v>405</v>
      </c>
      <c r="I29" s="210" t="s">
        <v>405</v>
      </c>
      <c r="J29" s="210" t="s">
        <v>405</v>
      </c>
      <c r="K29" s="210" t="s">
        <v>405</v>
      </c>
      <c r="L29" s="210" t="s">
        <v>405</v>
      </c>
      <c r="M29" s="210" t="s">
        <v>405</v>
      </c>
      <c r="N29" s="293"/>
      <c r="O29" s="260"/>
      <c r="P29" s="253"/>
      <c r="Q29" s="210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  <c r="AJ29" s="194"/>
    </row>
    <row r="30" spans="1:36" ht="11.15" customHeight="1">
      <c r="A30" s="207">
        <v>15</v>
      </c>
      <c r="B30" s="184" t="s">
        <v>100</v>
      </c>
      <c r="C30" s="209" t="s">
        <v>78</v>
      </c>
      <c r="D30" s="212" t="s">
        <v>405</v>
      </c>
      <c r="E30" s="212" t="s">
        <v>405</v>
      </c>
      <c r="F30" s="212" t="s">
        <v>405</v>
      </c>
      <c r="G30" s="212" t="s">
        <v>405</v>
      </c>
      <c r="H30" s="212" t="s">
        <v>405</v>
      </c>
      <c r="I30" s="212" t="s">
        <v>405</v>
      </c>
      <c r="J30" s="212" t="s">
        <v>405</v>
      </c>
      <c r="K30" s="212" t="s">
        <v>405</v>
      </c>
      <c r="L30" s="212" t="s">
        <v>405</v>
      </c>
      <c r="M30" s="212" t="s">
        <v>405</v>
      </c>
      <c r="N30" s="295"/>
      <c r="O30" s="262"/>
      <c r="P30" s="255"/>
      <c r="Q30" s="212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  <c r="AJ30" s="194"/>
    </row>
    <row r="31" spans="1:36" ht="11.15" customHeight="1">
      <c r="A31" s="207">
        <v>16</v>
      </c>
      <c r="B31" s="184" t="s">
        <v>101</v>
      </c>
      <c r="C31" s="209" t="s">
        <v>78</v>
      </c>
      <c r="D31" s="212" t="s">
        <v>405</v>
      </c>
      <c r="E31" s="212" t="s">
        <v>405</v>
      </c>
      <c r="F31" s="212" t="s">
        <v>405</v>
      </c>
      <c r="G31" s="212" t="s">
        <v>405</v>
      </c>
      <c r="H31" s="212" t="s">
        <v>405</v>
      </c>
      <c r="I31" s="212" t="s">
        <v>405</v>
      </c>
      <c r="J31" s="212" t="s">
        <v>405</v>
      </c>
      <c r="K31" s="212" t="s">
        <v>405</v>
      </c>
      <c r="L31" s="212" t="s">
        <v>405</v>
      </c>
      <c r="M31" s="212" t="s">
        <v>405</v>
      </c>
      <c r="N31" s="295"/>
      <c r="O31" s="262"/>
      <c r="P31" s="255"/>
      <c r="Q31" s="212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  <c r="AJ31" s="194"/>
    </row>
    <row r="32" spans="1:36" ht="11.15" customHeight="1">
      <c r="A32" s="207">
        <v>17</v>
      </c>
      <c r="B32" s="184" t="s">
        <v>13</v>
      </c>
      <c r="C32" s="209" t="s">
        <v>78</v>
      </c>
      <c r="D32" s="212" t="s">
        <v>405</v>
      </c>
      <c r="E32" s="212" t="s">
        <v>405</v>
      </c>
      <c r="F32" s="212" t="s">
        <v>405</v>
      </c>
      <c r="G32" s="212" t="s">
        <v>405</v>
      </c>
      <c r="H32" s="212" t="s">
        <v>405</v>
      </c>
      <c r="I32" s="212" t="s">
        <v>405</v>
      </c>
      <c r="J32" s="212" t="s">
        <v>405</v>
      </c>
      <c r="K32" s="212" t="s">
        <v>405</v>
      </c>
      <c r="L32" s="212" t="s">
        <v>405</v>
      </c>
      <c r="M32" s="212" t="s">
        <v>405</v>
      </c>
      <c r="N32" s="295"/>
      <c r="O32" s="262"/>
      <c r="P32" s="255"/>
      <c r="Q32" s="212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  <c r="AJ32" s="194"/>
    </row>
    <row r="33" spans="1:36" ht="11.15" customHeight="1">
      <c r="A33" s="207">
        <v>18</v>
      </c>
      <c r="B33" s="184" t="s">
        <v>14</v>
      </c>
      <c r="C33" s="209" t="s">
        <v>78</v>
      </c>
      <c r="D33" s="212" t="s">
        <v>405</v>
      </c>
      <c r="E33" s="212" t="s">
        <v>405</v>
      </c>
      <c r="F33" s="212" t="s">
        <v>405</v>
      </c>
      <c r="G33" s="212" t="s">
        <v>405</v>
      </c>
      <c r="H33" s="212" t="s">
        <v>405</v>
      </c>
      <c r="I33" s="212" t="s">
        <v>405</v>
      </c>
      <c r="J33" s="212" t="s">
        <v>405</v>
      </c>
      <c r="K33" s="212" t="s">
        <v>405</v>
      </c>
      <c r="L33" s="212" t="s">
        <v>405</v>
      </c>
      <c r="M33" s="212" t="s">
        <v>405</v>
      </c>
      <c r="N33" s="295"/>
      <c r="O33" s="262"/>
      <c r="P33" s="255"/>
      <c r="Q33" s="212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  <c r="AJ33" s="194"/>
    </row>
    <row r="34" spans="1:36" ht="11.15" customHeight="1">
      <c r="A34" s="207">
        <v>19</v>
      </c>
      <c r="B34" s="184" t="s">
        <v>15</v>
      </c>
      <c r="C34" s="209" t="s">
        <v>78</v>
      </c>
      <c r="D34" s="212" t="s">
        <v>405</v>
      </c>
      <c r="E34" s="212" t="s">
        <v>405</v>
      </c>
      <c r="F34" s="212" t="s">
        <v>405</v>
      </c>
      <c r="G34" s="212" t="s">
        <v>405</v>
      </c>
      <c r="H34" s="212" t="s">
        <v>405</v>
      </c>
      <c r="I34" s="212" t="s">
        <v>405</v>
      </c>
      <c r="J34" s="212" t="s">
        <v>405</v>
      </c>
      <c r="K34" s="212" t="s">
        <v>405</v>
      </c>
      <c r="L34" s="212" t="s">
        <v>405</v>
      </c>
      <c r="M34" s="212" t="s">
        <v>405</v>
      </c>
      <c r="N34" s="295"/>
      <c r="O34" s="262"/>
      <c r="P34" s="255"/>
      <c r="Q34" s="212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  <c r="AJ34" s="194"/>
    </row>
    <row r="35" spans="1:36" ht="11.15" customHeight="1">
      <c r="A35" s="207">
        <v>20</v>
      </c>
      <c r="B35" s="184" t="s">
        <v>16</v>
      </c>
      <c r="C35" s="209" t="s">
        <v>78</v>
      </c>
      <c r="D35" s="212" t="s">
        <v>405</v>
      </c>
      <c r="E35" s="212" t="s">
        <v>405</v>
      </c>
      <c r="F35" s="212" t="s">
        <v>405</v>
      </c>
      <c r="G35" s="212" t="s">
        <v>405</v>
      </c>
      <c r="H35" s="212" t="s">
        <v>405</v>
      </c>
      <c r="I35" s="212" t="s">
        <v>405</v>
      </c>
      <c r="J35" s="212" t="s">
        <v>405</v>
      </c>
      <c r="K35" s="212" t="s">
        <v>405</v>
      </c>
      <c r="L35" s="212" t="s">
        <v>405</v>
      </c>
      <c r="M35" s="212" t="s">
        <v>405</v>
      </c>
      <c r="N35" s="295"/>
      <c r="O35" s="262"/>
      <c r="P35" s="255"/>
      <c r="Q35" s="212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  <c r="AJ35" s="194"/>
    </row>
    <row r="36" spans="1:36" ht="11.15" customHeight="1">
      <c r="A36" s="207">
        <v>21</v>
      </c>
      <c r="B36" s="184" t="s">
        <v>17</v>
      </c>
      <c r="C36" s="209" t="s">
        <v>78</v>
      </c>
      <c r="D36" s="213" t="s">
        <v>431</v>
      </c>
      <c r="E36" s="213" t="s">
        <v>431</v>
      </c>
      <c r="F36" s="213" t="s">
        <v>431</v>
      </c>
      <c r="G36" s="213" t="s">
        <v>431</v>
      </c>
      <c r="H36" s="213">
        <v>7.0000000000000007E-2</v>
      </c>
      <c r="I36" s="213">
        <v>0.08</v>
      </c>
      <c r="J36" s="213">
        <v>0.08</v>
      </c>
      <c r="K36" s="213">
        <v>0.08</v>
      </c>
      <c r="L36" s="213">
        <v>0.09</v>
      </c>
      <c r="M36" s="213">
        <v>0.09</v>
      </c>
      <c r="N36" s="296"/>
      <c r="O36" s="263"/>
      <c r="P36" s="256"/>
      <c r="Q36" s="213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  <c r="AJ36" s="194"/>
    </row>
    <row r="37" spans="1:36" ht="11.15" customHeight="1">
      <c r="A37" s="207">
        <v>22</v>
      </c>
      <c r="B37" s="184" t="s">
        <v>18</v>
      </c>
      <c r="C37" s="209" t="s">
        <v>78</v>
      </c>
      <c r="D37" s="212" t="s">
        <v>405</v>
      </c>
      <c r="E37" s="212" t="s">
        <v>405</v>
      </c>
      <c r="F37" s="212" t="s">
        <v>405</v>
      </c>
      <c r="G37" s="212" t="s">
        <v>405</v>
      </c>
      <c r="H37" s="212" t="s">
        <v>405</v>
      </c>
      <c r="I37" s="212" t="s">
        <v>405</v>
      </c>
      <c r="J37" s="212" t="s">
        <v>405</v>
      </c>
      <c r="K37" s="212" t="s">
        <v>405</v>
      </c>
      <c r="L37" s="212" t="s">
        <v>405</v>
      </c>
      <c r="M37" s="212" t="s">
        <v>405</v>
      </c>
      <c r="N37" s="295"/>
      <c r="O37" s="262"/>
      <c r="P37" s="255"/>
      <c r="Q37" s="212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  <c r="AJ37" s="194"/>
    </row>
    <row r="38" spans="1:36" ht="11.15" customHeight="1">
      <c r="A38" s="207">
        <v>23</v>
      </c>
      <c r="B38" s="184" t="s">
        <v>19</v>
      </c>
      <c r="C38" s="209" t="s">
        <v>78</v>
      </c>
      <c r="D38" s="212" t="s">
        <v>405</v>
      </c>
      <c r="E38" s="212" t="s">
        <v>405</v>
      </c>
      <c r="F38" s="212" t="s">
        <v>405</v>
      </c>
      <c r="G38" s="212" t="s">
        <v>405</v>
      </c>
      <c r="H38" s="212" t="s">
        <v>405</v>
      </c>
      <c r="I38" s="212" t="s">
        <v>405</v>
      </c>
      <c r="J38" s="212" t="s">
        <v>405</v>
      </c>
      <c r="K38" s="212" t="s">
        <v>405</v>
      </c>
      <c r="L38" s="212" t="s">
        <v>405</v>
      </c>
      <c r="M38" s="212" t="s">
        <v>405</v>
      </c>
      <c r="N38" s="295"/>
      <c r="O38" s="262"/>
      <c r="P38" s="255"/>
      <c r="Q38" s="212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  <c r="AJ38" s="194"/>
    </row>
    <row r="39" spans="1:36" ht="11.15" customHeight="1">
      <c r="A39" s="207">
        <v>24</v>
      </c>
      <c r="B39" s="184" t="s">
        <v>20</v>
      </c>
      <c r="C39" s="209" t="s">
        <v>78</v>
      </c>
      <c r="D39" s="212" t="s">
        <v>405</v>
      </c>
      <c r="E39" s="212" t="s">
        <v>405</v>
      </c>
      <c r="F39" s="212" t="s">
        <v>405</v>
      </c>
      <c r="G39" s="212" t="s">
        <v>405</v>
      </c>
      <c r="H39" s="212" t="s">
        <v>405</v>
      </c>
      <c r="I39" s="212" t="s">
        <v>405</v>
      </c>
      <c r="J39" s="212" t="s">
        <v>405</v>
      </c>
      <c r="K39" s="212" t="s">
        <v>405</v>
      </c>
      <c r="L39" s="212" t="s">
        <v>405</v>
      </c>
      <c r="M39" s="212" t="s">
        <v>405</v>
      </c>
      <c r="N39" s="295"/>
      <c r="O39" s="262"/>
      <c r="P39" s="255"/>
      <c r="Q39" s="212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  <c r="AJ39" s="194"/>
    </row>
    <row r="40" spans="1:36" ht="11.15" customHeight="1">
      <c r="A40" s="207">
        <v>25</v>
      </c>
      <c r="B40" s="184" t="s">
        <v>21</v>
      </c>
      <c r="C40" s="209" t="s">
        <v>78</v>
      </c>
      <c r="D40" s="212" t="s">
        <v>405</v>
      </c>
      <c r="E40" s="212" t="s">
        <v>405</v>
      </c>
      <c r="F40" s="212" t="s">
        <v>405</v>
      </c>
      <c r="G40" s="212" t="s">
        <v>405</v>
      </c>
      <c r="H40" s="212" t="s">
        <v>405</v>
      </c>
      <c r="I40" s="212" t="s">
        <v>405</v>
      </c>
      <c r="J40" s="212" t="s">
        <v>405</v>
      </c>
      <c r="K40" s="212" t="s">
        <v>405</v>
      </c>
      <c r="L40" s="212" t="s">
        <v>405</v>
      </c>
      <c r="M40" s="212" t="s">
        <v>405</v>
      </c>
      <c r="N40" s="295"/>
      <c r="O40" s="262"/>
      <c r="P40" s="255"/>
      <c r="Q40" s="212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  <c r="AJ40" s="194"/>
    </row>
    <row r="41" spans="1:36" ht="11.15" customHeight="1">
      <c r="A41" s="207">
        <v>26</v>
      </c>
      <c r="B41" s="184" t="s">
        <v>22</v>
      </c>
      <c r="C41" s="209" t="s">
        <v>78</v>
      </c>
      <c r="D41" s="212" t="s">
        <v>430</v>
      </c>
      <c r="E41" s="212" t="s">
        <v>430</v>
      </c>
      <c r="F41" s="212" t="s">
        <v>430</v>
      </c>
      <c r="G41" s="212" t="s">
        <v>430</v>
      </c>
      <c r="H41" s="212" t="s">
        <v>430</v>
      </c>
      <c r="I41" s="212" t="s">
        <v>430</v>
      </c>
      <c r="J41" s="212" t="s">
        <v>430</v>
      </c>
      <c r="K41" s="212" t="s">
        <v>430</v>
      </c>
      <c r="L41" s="212" t="s">
        <v>430</v>
      </c>
      <c r="M41" s="212" t="s">
        <v>430</v>
      </c>
      <c r="N41" s="295"/>
      <c r="O41" s="262"/>
      <c r="P41" s="255"/>
      <c r="Q41" s="212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  <c r="AJ41" s="194"/>
    </row>
    <row r="42" spans="1:36" ht="11.15" customHeight="1">
      <c r="A42" s="207">
        <v>27</v>
      </c>
      <c r="B42" s="184" t="s">
        <v>23</v>
      </c>
      <c r="C42" s="209" t="s">
        <v>78</v>
      </c>
      <c r="D42" s="212" t="s">
        <v>405</v>
      </c>
      <c r="E42" s="212" t="s">
        <v>405</v>
      </c>
      <c r="F42" s="212" t="s">
        <v>405</v>
      </c>
      <c r="G42" s="212" t="s">
        <v>405</v>
      </c>
      <c r="H42" s="212" t="s">
        <v>405</v>
      </c>
      <c r="I42" s="212" t="s">
        <v>405</v>
      </c>
      <c r="J42" s="212" t="s">
        <v>405</v>
      </c>
      <c r="K42" s="212" t="s">
        <v>405</v>
      </c>
      <c r="L42" s="212" t="s">
        <v>405</v>
      </c>
      <c r="M42" s="212" t="s">
        <v>405</v>
      </c>
      <c r="N42" s="295"/>
      <c r="O42" s="262"/>
      <c r="P42" s="255"/>
      <c r="Q42" s="212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  <c r="AJ42" s="194"/>
    </row>
    <row r="43" spans="1:36" ht="11.15" customHeight="1">
      <c r="A43" s="207">
        <v>28</v>
      </c>
      <c r="B43" s="184" t="s">
        <v>24</v>
      </c>
      <c r="C43" s="209" t="s">
        <v>78</v>
      </c>
      <c r="D43" s="212" t="s">
        <v>405</v>
      </c>
      <c r="E43" s="212" t="s">
        <v>405</v>
      </c>
      <c r="F43" s="212" t="s">
        <v>405</v>
      </c>
      <c r="G43" s="212" t="s">
        <v>405</v>
      </c>
      <c r="H43" s="212" t="s">
        <v>405</v>
      </c>
      <c r="I43" s="212" t="s">
        <v>405</v>
      </c>
      <c r="J43" s="212" t="s">
        <v>405</v>
      </c>
      <c r="K43" s="212" t="s">
        <v>405</v>
      </c>
      <c r="L43" s="212" t="s">
        <v>405</v>
      </c>
      <c r="M43" s="212" t="s">
        <v>405</v>
      </c>
      <c r="N43" s="295"/>
      <c r="O43" s="262"/>
      <c r="P43" s="255"/>
      <c r="Q43" s="212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  <c r="AJ43" s="194"/>
    </row>
    <row r="44" spans="1:36" ht="11.15" customHeight="1">
      <c r="A44" s="207">
        <v>29</v>
      </c>
      <c r="B44" s="184" t="s">
        <v>25</v>
      </c>
      <c r="C44" s="209" t="s">
        <v>78</v>
      </c>
      <c r="D44" s="212" t="s">
        <v>405</v>
      </c>
      <c r="E44" s="212" t="s">
        <v>405</v>
      </c>
      <c r="F44" s="212" t="s">
        <v>405</v>
      </c>
      <c r="G44" s="212" t="s">
        <v>405</v>
      </c>
      <c r="H44" s="212" t="s">
        <v>405</v>
      </c>
      <c r="I44" s="212" t="s">
        <v>405</v>
      </c>
      <c r="J44" s="212" t="s">
        <v>405</v>
      </c>
      <c r="K44" s="212" t="s">
        <v>405</v>
      </c>
      <c r="L44" s="212" t="s">
        <v>405</v>
      </c>
      <c r="M44" s="212" t="s">
        <v>405</v>
      </c>
      <c r="N44" s="295"/>
      <c r="O44" s="262"/>
      <c r="P44" s="255"/>
      <c r="Q44" s="212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  <c r="AJ44" s="194"/>
    </row>
    <row r="45" spans="1:36" ht="11.15" customHeight="1">
      <c r="A45" s="207">
        <v>30</v>
      </c>
      <c r="B45" s="184" t="s">
        <v>26</v>
      </c>
      <c r="C45" s="209" t="s">
        <v>78</v>
      </c>
      <c r="D45" s="212" t="s">
        <v>405</v>
      </c>
      <c r="E45" s="212" t="s">
        <v>405</v>
      </c>
      <c r="F45" s="212" t="s">
        <v>405</v>
      </c>
      <c r="G45" s="212" t="s">
        <v>405</v>
      </c>
      <c r="H45" s="212" t="s">
        <v>405</v>
      </c>
      <c r="I45" s="212" t="s">
        <v>405</v>
      </c>
      <c r="J45" s="212" t="s">
        <v>405</v>
      </c>
      <c r="K45" s="212" t="s">
        <v>405</v>
      </c>
      <c r="L45" s="212" t="s">
        <v>405</v>
      </c>
      <c r="M45" s="212" t="s">
        <v>405</v>
      </c>
      <c r="N45" s="295"/>
      <c r="O45" s="262"/>
      <c r="P45" s="255"/>
      <c r="Q45" s="212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  <c r="AJ45" s="194"/>
    </row>
    <row r="46" spans="1:36" ht="11.15" customHeight="1">
      <c r="A46" s="207">
        <v>31</v>
      </c>
      <c r="B46" s="184" t="s">
        <v>27</v>
      </c>
      <c r="C46" s="209" t="s">
        <v>78</v>
      </c>
      <c r="D46" s="212" t="s">
        <v>405</v>
      </c>
      <c r="E46" s="212" t="s">
        <v>405</v>
      </c>
      <c r="F46" s="212" t="s">
        <v>405</v>
      </c>
      <c r="G46" s="212" t="s">
        <v>405</v>
      </c>
      <c r="H46" s="212" t="s">
        <v>405</v>
      </c>
      <c r="I46" s="212" t="s">
        <v>405</v>
      </c>
      <c r="J46" s="212" t="s">
        <v>405</v>
      </c>
      <c r="K46" s="212" t="s">
        <v>405</v>
      </c>
      <c r="L46" s="212" t="s">
        <v>405</v>
      </c>
      <c r="M46" s="212" t="s">
        <v>405</v>
      </c>
      <c r="N46" s="295"/>
      <c r="O46" s="262"/>
      <c r="P46" s="255"/>
      <c r="Q46" s="212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  <c r="AJ46" s="194"/>
    </row>
    <row r="47" spans="1:36" ht="11.15" customHeight="1">
      <c r="A47" s="207">
        <v>32</v>
      </c>
      <c r="B47" s="184" t="s">
        <v>28</v>
      </c>
      <c r="C47" s="209" t="s">
        <v>78</v>
      </c>
      <c r="D47" s="212" t="s">
        <v>405</v>
      </c>
      <c r="E47" s="212" t="s">
        <v>405</v>
      </c>
      <c r="F47" s="212" t="s">
        <v>405</v>
      </c>
      <c r="G47" s="212" t="s">
        <v>405</v>
      </c>
      <c r="H47" s="212" t="s">
        <v>405</v>
      </c>
      <c r="I47" s="212" t="s">
        <v>405</v>
      </c>
      <c r="J47" s="212" t="s">
        <v>405</v>
      </c>
      <c r="K47" s="212" t="s">
        <v>405</v>
      </c>
      <c r="L47" s="212" t="s">
        <v>405</v>
      </c>
      <c r="M47" s="212" t="s">
        <v>405</v>
      </c>
      <c r="N47" s="295"/>
      <c r="O47" s="262"/>
      <c r="P47" s="255"/>
      <c r="Q47" s="212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  <c r="AJ47" s="194"/>
    </row>
    <row r="48" spans="1:36" ht="11.15" customHeight="1">
      <c r="A48" s="207">
        <v>33</v>
      </c>
      <c r="B48" s="184" t="s">
        <v>29</v>
      </c>
      <c r="C48" s="209" t="s">
        <v>78</v>
      </c>
      <c r="D48" s="213" t="s">
        <v>405</v>
      </c>
      <c r="E48" s="213" t="s">
        <v>405</v>
      </c>
      <c r="F48" s="213" t="s">
        <v>405</v>
      </c>
      <c r="G48" s="213" t="s">
        <v>405</v>
      </c>
      <c r="H48" s="213" t="s">
        <v>405</v>
      </c>
      <c r="I48" s="213" t="s">
        <v>405</v>
      </c>
      <c r="J48" s="213" t="s">
        <v>405</v>
      </c>
      <c r="K48" s="213" t="s">
        <v>405</v>
      </c>
      <c r="L48" s="213" t="s">
        <v>405</v>
      </c>
      <c r="M48" s="213" t="s">
        <v>405</v>
      </c>
      <c r="N48" s="296"/>
      <c r="O48" s="263"/>
      <c r="P48" s="256"/>
      <c r="Q48" s="213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  <c r="AJ48" s="194"/>
    </row>
    <row r="49" spans="1:36" ht="11.15" customHeight="1">
      <c r="A49" s="207">
        <v>34</v>
      </c>
      <c r="B49" s="184" t="s">
        <v>30</v>
      </c>
      <c r="C49" s="209" t="s">
        <v>78</v>
      </c>
      <c r="D49" s="213" t="s">
        <v>405</v>
      </c>
      <c r="E49" s="213" t="s">
        <v>405</v>
      </c>
      <c r="F49" s="213" t="s">
        <v>405</v>
      </c>
      <c r="G49" s="213" t="s">
        <v>405</v>
      </c>
      <c r="H49" s="213" t="s">
        <v>405</v>
      </c>
      <c r="I49" s="213" t="s">
        <v>405</v>
      </c>
      <c r="J49" s="213" t="s">
        <v>405</v>
      </c>
      <c r="K49" s="213" t="s">
        <v>405</v>
      </c>
      <c r="L49" s="213" t="s">
        <v>405</v>
      </c>
      <c r="M49" s="213" t="s">
        <v>405</v>
      </c>
      <c r="N49" s="296"/>
      <c r="O49" s="263"/>
      <c r="P49" s="256"/>
      <c r="Q49" s="213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  <c r="AJ49" s="194"/>
    </row>
    <row r="50" spans="1:36" ht="11.15" customHeight="1">
      <c r="A50" s="207">
        <v>35</v>
      </c>
      <c r="B50" s="184" t="s">
        <v>31</v>
      </c>
      <c r="C50" s="209" t="s">
        <v>78</v>
      </c>
      <c r="D50" s="212" t="s">
        <v>405</v>
      </c>
      <c r="E50" s="212" t="s">
        <v>405</v>
      </c>
      <c r="F50" s="212" t="s">
        <v>405</v>
      </c>
      <c r="G50" s="212" t="s">
        <v>405</v>
      </c>
      <c r="H50" s="212" t="s">
        <v>405</v>
      </c>
      <c r="I50" s="212" t="s">
        <v>405</v>
      </c>
      <c r="J50" s="212" t="s">
        <v>405</v>
      </c>
      <c r="K50" s="212" t="s">
        <v>405</v>
      </c>
      <c r="L50" s="212" t="s">
        <v>405</v>
      </c>
      <c r="M50" s="212" t="s">
        <v>405</v>
      </c>
      <c r="N50" s="295"/>
      <c r="O50" s="262"/>
      <c r="P50" s="255"/>
      <c r="Q50" s="212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  <c r="AJ50" s="194"/>
    </row>
    <row r="51" spans="1:36" ht="11.15" customHeight="1">
      <c r="A51" s="207">
        <v>36</v>
      </c>
      <c r="B51" s="184" t="s">
        <v>32</v>
      </c>
      <c r="C51" s="209" t="s">
        <v>78</v>
      </c>
      <c r="D51" s="191">
        <v>5.2</v>
      </c>
      <c r="E51" s="191">
        <v>5.5</v>
      </c>
      <c r="F51" s="191">
        <v>7.1</v>
      </c>
      <c r="G51" s="191">
        <v>7.1</v>
      </c>
      <c r="H51" s="191">
        <v>9.6</v>
      </c>
      <c r="I51" s="191">
        <v>7.8</v>
      </c>
      <c r="J51" s="191">
        <v>5.7</v>
      </c>
      <c r="K51" s="191">
        <v>5.6</v>
      </c>
      <c r="L51" s="191">
        <v>5.7</v>
      </c>
      <c r="M51" s="191">
        <v>6.2</v>
      </c>
      <c r="N51" s="290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  <c r="AJ51" s="194"/>
    </row>
    <row r="52" spans="1:36" ht="11.15" customHeight="1">
      <c r="A52" s="207">
        <v>37</v>
      </c>
      <c r="B52" s="184" t="s">
        <v>34</v>
      </c>
      <c r="C52" s="209" t="s">
        <v>78</v>
      </c>
      <c r="D52" s="212" t="s">
        <v>405</v>
      </c>
      <c r="E52" s="212" t="s">
        <v>405</v>
      </c>
      <c r="F52" s="212" t="s">
        <v>405</v>
      </c>
      <c r="G52" s="212" t="s">
        <v>405</v>
      </c>
      <c r="H52" s="212" t="s">
        <v>405</v>
      </c>
      <c r="I52" s="212" t="s">
        <v>405</v>
      </c>
      <c r="J52" s="212" t="s">
        <v>405</v>
      </c>
      <c r="K52" s="212" t="s">
        <v>405</v>
      </c>
      <c r="L52" s="212" t="s">
        <v>405</v>
      </c>
      <c r="M52" s="212" t="s">
        <v>405</v>
      </c>
      <c r="N52" s="295"/>
      <c r="O52" s="262"/>
      <c r="P52" s="255"/>
      <c r="Q52" s="212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  <c r="AJ52" s="194"/>
    </row>
    <row r="53" spans="1:36" ht="11.15" customHeight="1">
      <c r="A53" s="207">
        <v>38</v>
      </c>
      <c r="B53" s="184" t="s">
        <v>35</v>
      </c>
      <c r="C53" s="209" t="s">
        <v>78</v>
      </c>
      <c r="D53" s="191">
        <v>4</v>
      </c>
      <c r="E53" s="191">
        <v>4.4000000000000004</v>
      </c>
      <c r="F53" s="191">
        <v>5</v>
      </c>
      <c r="G53" s="191">
        <v>5.0999999999999996</v>
      </c>
      <c r="H53" s="191">
        <v>9.6</v>
      </c>
      <c r="I53" s="191">
        <v>8.1999999999999993</v>
      </c>
      <c r="J53" s="191">
        <v>6.3</v>
      </c>
      <c r="K53" s="191">
        <v>6.3</v>
      </c>
      <c r="L53" s="191">
        <v>6.5</v>
      </c>
      <c r="M53" s="191">
        <v>6.2</v>
      </c>
      <c r="N53" s="290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  <c r="AJ53" s="194"/>
    </row>
    <row r="54" spans="1:36" ht="11.15" customHeight="1">
      <c r="A54" s="207">
        <v>39</v>
      </c>
      <c r="B54" s="184" t="s">
        <v>36</v>
      </c>
      <c r="C54" s="209" t="s">
        <v>78</v>
      </c>
      <c r="D54" s="191">
        <v>5.8412394000000001</v>
      </c>
      <c r="E54" s="191">
        <v>6.2670212999999997</v>
      </c>
      <c r="F54" s="191">
        <v>5.6871303000000006</v>
      </c>
      <c r="G54" s="191">
        <v>5.8742783999999997</v>
      </c>
      <c r="H54" s="191">
        <v>18.838185299999999</v>
      </c>
      <c r="I54" s="191">
        <v>20.120186500000003</v>
      </c>
      <c r="J54" s="191">
        <v>21.241349499999998</v>
      </c>
      <c r="K54" s="191">
        <v>20.902412500000001</v>
      </c>
      <c r="L54" s="191">
        <v>17.262648500000001</v>
      </c>
      <c r="M54" s="191">
        <v>14.945688499999999</v>
      </c>
      <c r="N54" s="290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  <c r="AJ54" s="194"/>
    </row>
    <row r="55" spans="1:36" ht="11.15" customHeight="1">
      <c r="A55" s="207">
        <v>40</v>
      </c>
      <c r="B55" s="184" t="s">
        <v>48</v>
      </c>
      <c r="C55" s="209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 t="s">
        <v>405</v>
      </c>
      <c r="N55" s="225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  <c r="AJ55" s="194"/>
    </row>
    <row r="56" spans="1:36" ht="11.15" customHeight="1">
      <c r="A56" s="207">
        <v>41</v>
      </c>
      <c r="B56" s="184" t="s">
        <v>37</v>
      </c>
      <c r="C56" s="209" t="s">
        <v>78</v>
      </c>
      <c r="D56" s="213" t="s">
        <v>405</v>
      </c>
      <c r="E56" s="213" t="s">
        <v>405</v>
      </c>
      <c r="F56" s="213" t="s">
        <v>405</v>
      </c>
      <c r="G56" s="213" t="s">
        <v>405</v>
      </c>
      <c r="H56" s="213" t="s">
        <v>405</v>
      </c>
      <c r="I56" s="213" t="s">
        <v>405</v>
      </c>
      <c r="J56" s="213" t="s">
        <v>405</v>
      </c>
      <c r="K56" s="213" t="s">
        <v>405</v>
      </c>
      <c r="L56" s="213" t="s">
        <v>405</v>
      </c>
      <c r="M56" s="213" t="s">
        <v>405</v>
      </c>
      <c r="N56" s="296"/>
      <c r="O56" s="263"/>
      <c r="P56" s="256"/>
      <c r="Q56" s="213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  <c r="AJ56" s="194"/>
    </row>
    <row r="57" spans="1:36" ht="11.15" customHeight="1">
      <c r="A57" s="207">
        <v>42</v>
      </c>
      <c r="B57" s="184" t="s">
        <v>38</v>
      </c>
      <c r="C57" s="209" t="s">
        <v>78</v>
      </c>
      <c r="D57" s="216" t="s">
        <v>405</v>
      </c>
      <c r="E57" s="216" t="s">
        <v>405</v>
      </c>
      <c r="F57" s="216" t="s">
        <v>405</v>
      </c>
      <c r="G57" s="216" t="s">
        <v>405</v>
      </c>
      <c r="H57" s="216" t="s">
        <v>432</v>
      </c>
      <c r="I57" s="216" t="s">
        <v>432</v>
      </c>
      <c r="J57" s="216" t="s">
        <v>405</v>
      </c>
      <c r="K57" s="216" t="s">
        <v>405</v>
      </c>
      <c r="L57" s="216" t="s">
        <v>405</v>
      </c>
      <c r="M57" s="216" t="s">
        <v>405</v>
      </c>
      <c r="N57" s="297"/>
      <c r="O57" s="264"/>
      <c r="P57" s="257"/>
      <c r="Q57" s="216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  <c r="AJ57" s="194"/>
    </row>
    <row r="58" spans="1:36" ht="11.15" customHeight="1">
      <c r="A58" s="207">
        <v>43</v>
      </c>
      <c r="B58" s="184" t="s">
        <v>102</v>
      </c>
      <c r="C58" s="209" t="s">
        <v>78</v>
      </c>
      <c r="D58" s="216" t="s">
        <v>405</v>
      </c>
      <c r="E58" s="216" t="s">
        <v>405</v>
      </c>
      <c r="F58" s="216" t="s">
        <v>405</v>
      </c>
      <c r="G58" s="216" t="s">
        <v>405</v>
      </c>
      <c r="H58" s="216">
        <v>1.9999999999999999E-6</v>
      </c>
      <c r="I58" s="216">
        <v>1.9999999999999999E-6</v>
      </c>
      <c r="J58" s="216" t="s">
        <v>405</v>
      </c>
      <c r="K58" s="216" t="s">
        <v>405</v>
      </c>
      <c r="L58" s="216" t="s">
        <v>405</v>
      </c>
      <c r="M58" s="216" t="s">
        <v>405</v>
      </c>
      <c r="N58" s="297"/>
      <c r="O58" s="264"/>
      <c r="P58" s="257"/>
      <c r="Q58" s="216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  <c r="AJ58" s="194"/>
    </row>
    <row r="59" spans="1:36" ht="11.15" customHeight="1">
      <c r="A59" s="207">
        <v>44</v>
      </c>
      <c r="B59" s="184" t="s">
        <v>39</v>
      </c>
      <c r="C59" s="209" t="s">
        <v>78</v>
      </c>
      <c r="D59" s="212" t="s">
        <v>433</v>
      </c>
      <c r="E59" s="212" t="s">
        <v>433</v>
      </c>
      <c r="F59" s="212" t="s">
        <v>433</v>
      </c>
      <c r="G59" s="212">
        <v>6.0000000000000001E-3</v>
      </c>
      <c r="H59" s="212" t="s">
        <v>433</v>
      </c>
      <c r="I59" s="212">
        <v>2E-3</v>
      </c>
      <c r="J59" s="212">
        <v>3.0000000000000001E-3</v>
      </c>
      <c r="K59" s="212">
        <v>4.0000000000000001E-3</v>
      </c>
      <c r="L59" s="212">
        <v>6.0000000000000001E-3</v>
      </c>
      <c r="M59" s="212">
        <v>5.0000000000000001E-3</v>
      </c>
      <c r="N59" s="295"/>
      <c r="O59" s="262"/>
      <c r="P59" s="255"/>
      <c r="Q59" s="212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  <c r="AJ59" s="194"/>
    </row>
    <row r="60" spans="1:36" ht="11.15" customHeight="1">
      <c r="A60" s="207">
        <v>45</v>
      </c>
      <c r="B60" s="184" t="s">
        <v>40</v>
      </c>
      <c r="C60" s="209" t="s">
        <v>78</v>
      </c>
      <c r="D60" s="210" t="s">
        <v>405</v>
      </c>
      <c r="E60" s="210" t="s">
        <v>405</v>
      </c>
      <c r="F60" s="210" t="s">
        <v>405</v>
      </c>
      <c r="G60" s="210" t="s">
        <v>405</v>
      </c>
      <c r="H60" s="210" t="s">
        <v>405</v>
      </c>
      <c r="I60" s="210" t="s">
        <v>405</v>
      </c>
      <c r="J60" s="210" t="s">
        <v>405</v>
      </c>
      <c r="K60" s="210" t="s">
        <v>405</v>
      </c>
      <c r="L60" s="210" t="s">
        <v>405</v>
      </c>
      <c r="M60" s="210" t="s">
        <v>405</v>
      </c>
      <c r="N60" s="293"/>
      <c r="O60" s="260"/>
      <c r="P60" s="253"/>
      <c r="Q60" s="210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  <c r="AJ60" s="194"/>
    </row>
    <row r="61" spans="1:36" ht="10.5" customHeight="1">
      <c r="A61" s="207">
        <v>46</v>
      </c>
      <c r="B61" s="184" t="s">
        <v>348</v>
      </c>
      <c r="C61" s="209" t="s">
        <v>78</v>
      </c>
      <c r="D61" s="191">
        <v>0.7</v>
      </c>
      <c r="E61" s="191">
        <v>0.5</v>
      </c>
      <c r="F61" s="191">
        <v>0.7</v>
      </c>
      <c r="G61" s="191">
        <v>0.9</v>
      </c>
      <c r="H61" s="191">
        <v>0.8</v>
      </c>
      <c r="I61" s="191">
        <v>0.7</v>
      </c>
      <c r="J61" s="191">
        <v>0.6</v>
      </c>
      <c r="K61" s="191">
        <v>0.6</v>
      </c>
      <c r="L61" s="191">
        <v>0.8</v>
      </c>
      <c r="M61" s="191">
        <v>0.8</v>
      </c>
      <c r="N61" s="290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  <c r="AJ61" s="194"/>
    </row>
    <row r="62" spans="1:36" ht="11.15" customHeight="1">
      <c r="A62" s="207">
        <v>47</v>
      </c>
      <c r="B62" s="184" t="s">
        <v>72</v>
      </c>
      <c r="C62" s="217" t="s">
        <v>75</v>
      </c>
      <c r="D62" s="191">
        <v>7.4</v>
      </c>
      <c r="E62" s="191">
        <v>7.2</v>
      </c>
      <c r="F62" s="191">
        <v>7.2</v>
      </c>
      <c r="G62" s="191">
        <v>7.2</v>
      </c>
      <c r="H62" s="191">
        <v>7</v>
      </c>
      <c r="I62" s="191">
        <v>7.2</v>
      </c>
      <c r="J62" s="191">
        <v>7.3</v>
      </c>
      <c r="K62" s="191">
        <v>7.3</v>
      </c>
      <c r="L62" s="191">
        <v>7.5</v>
      </c>
      <c r="M62" s="191">
        <v>7.4</v>
      </c>
      <c r="N62" s="290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  <c r="AJ62" s="194"/>
    </row>
    <row r="63" spans="1:36" ht="11.15" customHeight="1">
      <c r="A63" s="207">
        <v>48</v>
      </c>
      <c r="B63" s="184" t="s">
        <v>33</v>
      </c>
      <c r="C63" s="217" t="s">
        <v>75</v>
      </c>
      <c r="D63" s="188" t="s">
        <v>434</v>
      </c>
      <c r="E63" s="188" t="s">
        <v>434</v>
      </c>
      <c r="F63" s="188" t="s">
        <v>434</v>
      </c>
      <c r="G63" s="188" t="s">
        <v>434</v>
      </c>
      <c r="H63" s="188" t="s">
        <v>434</v>
      </c>
      <c r="I63" s="188" t="s">
        <v>434</v>
      </c>
      <c r="J63" s="188" t="s">
        <v>434</v>
      </c>
      <c r="K63" s="188" t="s">
        <v>434</v>
      </c>
      <c r="L63" s="188" t="s">
        <v>434</v>
      </c>
      <c r="M63" s="188" t="s">
        <v>434</v>
      </c>
      <c r="N63" s="225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8"/>
      <c r="AJ63" s="194"/>
    </row>
    <row r="64" spans="1:36" ht="11.15" customHeight="1">
      <c r="A64" s="207">
        <v>49</v>
      </c>
      <c r="B64" s="184" t="s">
        <v>41</v>
      </c>
      <c r="C64" s="217" t="s">
        <v>75</v>
      </c>
      <c r="D64" s="188" t="s">
        <v>434</v>
      </c>
      <c r="E64" s="188" t="s">
        <v>434</v>
      </c>
      <c r="F64" s="188" t="s">
        <v>434</v>
      </c>
      <c r="G64" s="188" t="s">
        <v>434</v>
      </c>
      <c r="H64" s="188" t="s">
        <v>434</v>
      </c>
      <c r="I64" s="188" t="s">
        <v>434</v>
      </c>
      <c r="J64" s="188" t="s">
        <v>434</v>
      </c>
      <c r="K64" s="188" t="s">
        <v>434</v>
      </c>
      <c r="L64" s="188" t="s">
        <v>434</v>
      </c>
      <c r="M64" s="188" t="s">
        <v>434</v>
      </c>
      <c r="N64" s="225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8"/>
      <c r="AJ64" s="194"/>
    </row>
    <row r="65" spans="1:36" ht="11.15" customHeight="1">
      <c r="A65" s="207">
        <v>50</v>
      </c>
      <c r="B65" s="184" t="s">
        <v>42</v>
      </c>
      <c r="C65" s="209" t="s">
        <v>79</v>
      </c>
      <c r="D65" s="191" t="s">
        <v>435</v>
      </c>
      <c r="E65" s="191" t="s">
        <v>435</v>
      </c>
      <c r="F65" s="191" t="s">
        <v>435</v>
      </c>
      <c r="G65" s="191" t="s">
        <v>435</v>
      </c>
      <c r="H65" s="191" t="s">
        <v>435</v>
      </c>
      <c r="I65" s="191" t="s">
        <v>435</v>
      </c>
      <c r="J65" s="191" t="s">
        <v>435</v>
      </c>
      <c r="K65" s="191" t="s">
        <v>435</v>
      </c>
      <c r="L65" s="191" t="s">
        <v>435</v>
      </c>
      <c r="M65" s="191" t="s">
        <v>435</v>
      </c>
      <c r="N65" s="290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  <c r="AJ65" s="194"/>
    </row>
    <row r="66" spans="1:36" ht="11.15" customHeight="1" thickBot="1">
      <c r="A66" s="218">
        <v>51</v>
      </c>
      <c r="B66" s="219" t="s">
        <v>43</v>
      </c>
      <c r="C66" s="220" t="s">
        <v>79</v>
      </c>
      <c r="D66" s="221" t="s">
        <v>436</v>
      </c>
      <c r="E66" s="221" t="s">
        <v>436</v>
      </c>
      <c r="F66" s="221" t="s">
        <v>436</v>
      </c>
      <c r="G66" s="221" t="s">
        <v>436</v>
      </c>
      <c r="H66" s="221" t="s">
        <v>436</v>
      </c>
      <c r="I66" s="221" t="s">
        <v>436</v>
      </c>
      <c r="J66" s="221" t="s">
        <v>436</v>
      </c>
      <c r="K66" s="221" t="s">
        <v>436</v>
      </c>
      <c r="L66" s="221" t="s">
        <v>436</v>
      </c>
      <c r="M66" s="221" t="s">
        <v>436</v>
      </c>
      <c r="N66" s="298"/>
      <c r="O66" s="265"/>
      <c r="P66" s="258"/>
      <c r="Q66" s="221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  <c r="AJ66" s="194"/>
    </row>
    <row r="67" spans="1:36" ht="11.15" customHeight="1" thickBot="1">
      <c r="B67" s="222"/>
      <c r="C67" s="159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14">
        <v>45108</v>
      </c>
      <c r="B68" s="314"/>
      <c r="C68" s="315">
        <v>45200</v>
      </c>
      <c r="D68" s="315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5"/>
      <c r="AJ68" s="158"/>
    </row>
    <row r="69" spans="1:36" ht="11.15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229"/>
      <c r="Q69" s="230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4">
        <v>1</v>
      </c>
      <c r="B70" s="231" t="s">
        <v>61</v>
      </c>
      <c r="C70" s="205" t="s">
        <v>78</v>
      </c>
      <c r="D70" s="212" t="s">
        <v>405</v>
      </c>
      <c r="E70" s="212" t="s">
        <v>405</v>
      </c>
      <c r="F70" s="212" t="s">
        <v>405</v>
      </c>
      <c r="G70" s="212" t="s">
        <v>405</v>
      </c>
      <c r="H70" s="212" t="s">
        <v>405</v>
      </c>
      <c r="I70" s="212" t="s">
        <v>405</v>
      </c>
      <c r="J70" s="212" t="s">
        <v>405</v>
      </c>
      <c r="K70" s="212" t="s">
        <v>405</v>
      </c>
      <c r="L70" s="212" t="s">
        <v>405</v>
      </c>
      <c r="M70" s="212" t="s">
        <v>405</v>
      </c>
      <c r="N70" s="299"/>
      <c r="O70" s="262"/>
      <c r="P70" s="255"/>
      <c r="Q70" s="212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6" ht="11.15" customHeight="1">
      <c r="A71" s="207">
        <v>2</v>
      </c>
      <c r="B71" s="232" t="s">
        <v>62</v>
      </c>
      <c r="C71" s="209" t="s">
        <v>78</v>
      </c>
      <c r="D71" s="210" t="s">
        <v>405</v>
      </c>
      <c r="E71" s="210" t="s">
        <v>405</v>
      </c>
      <c r="F71" s="210" t="s">
        <v>405</v>
      </c>
      <c r="G71" s="210" t="s">
        <v>405</v>
      </c>
      <c r="H71" s="210" t="s">
        <v>405</v>
      </c>
      <c r="I71" s="210" t="s">
        <v>405</v>
      </c>
      <c r="J71" s="210" t="s">
        <v>405</v>
      </c>
      <c r="K71" s="210" t="s">
        <v>405</v>
      </c>
      <c r="L71" s="210" t="s">
        <v>405</v>
      </c>
      <c r="M71" s="210" t="s">
        <v>405</v>
      </c>
      <c r="N71" s="293"/>
      <c r="O71" s="260"/>
      <c r="P71" s="253"/>
      <c r="Q71" s="210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6" ht="11.15" customHeight="1">
      <c r="A72" s="207">
        <v>3</v>
      </c>
      <c r="B72" s="232" t="s">
        <v>63</v>
      </c>
      <c r="C72" s="209" t="s">
        <v>78</v>
      </c>
      <c r="D72" s="212" t="s">
        <v>405</v>
      </c>
      <c r="E72" s="212" t="s">
        <v>405</v>
      </c>
      <c r="F72" s="212" t="s">
        <v>405</v>
      </c>
      <c r="G72" s="212" t="s">
        <v>405</v>
      </c>
      <c r="H72" s="212" t="s">
        <v>405</v>
      </c>
      <c r="I72" s="212" t="s">
        <v>405</v>
      </c>
      <c r="J72" s="212" t="s">
        <v>405</v>
      </c>
      <c r="K72" s="212" t="s">
        <v>405</v>
      </c>
      <c r="L72" s="212" t="s">
        <v>405</v>
      </c>
      <c r="M72" s="212" t="s">
        <v>405</v>
      </c>
      <c r="N72" s="295"/>
      <c r="O72" s="262"/>
      <c r="P72" s="255"/>
      <c r="Q72" s="212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6" ht="11.15" customHeight="1">
      <c r="A73" s="207">
        <v>4</v>
      </c>
      <c r="B73" s="232" t="s">
        <v>97</v>
      </c>
      <c r="C73" s="209" t="s">
        <v>78</v>
      </c>
      <c r="D73" s="210" t="s">
        <v>405</v>
      </c>
      <c r="E73" s="210" t="s">
        <v>405</v>
      </c>
      <c r="F73" s="210" t="s">
        <v>405</v>
      </c>
      <c r="G73" s="210" t="s">
        <v>405</v>
      </c>
      <c r="H73" s="210" t="s">
        <v>405</v>
      </c>
      <c r="I73" s="210" t="s">
        <v>405</v>
      </c>
      <c r="J73" s="210" t="s">
        <v>405</v>
      </c>
      <c r="K73" s="210" t="s">
        <v>405</v>
      </c>
      <c r="L73" s="210" t="s">
        <v>405</v>
      </c>
      <c r="M73" s="210" t="s">
        <v>405</v>
      </c>
      <c r="N73" s="293"/>
      <c r="O73" s="260"/>
      <c r="P73" s="253"/>
      <c r="Q73" s="210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6" ht="11.15" customHeight="1">
      <c r="A74" s="207">
        <v>5</v>
      </c>
      <c r="B74" s="232" t="s">
        <v>49</v>
      </c>
      <c r="C74" s="209" t="s">
        <v>78</v>
      </c>
      <c r="D74" s="212" t="s">
        <v>405</v>
      </c>
      <c r="E74" s="212" t="s">
        <v>405</v>
      </c>
      <c r="F74" s="212" t="s">
        <v>405</v>
      </c>
      <c r="G74" s="212" t="s">
        <v>405</v>
      </c>
      <c r="H74" s="212" t="s">
        <v>405</v>
      </c>
      <c r="I74" s="212" t="s">
        <v>405</v>
      </c>
      <c r="J74" s="212" t="s">
        <v>405</v>
      </c>
      <c r="K74" s="212" t="s">
        <v>405</v>
      </c>
      <c r="L74" s="212" t="s">
        <v>405</v>
      </c>
      <c r="M74" s="212" t="s">
        <v>405</v>
      </c>
      <c r="N74" s="295"/>
      <c r="O74" s="262"/>
      <c r="P74" s="255"/>
      <c r="Q74" s="212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6" ht="11.15" customHeight="1">
      <c r="A75" s="207">
        <v>6</v>
      </c>
      <c r="B75" s="232" t="s">
        <v>96</v>
      </c>
      <c r="C75" s="209" t="s">
        <v>78</v>
      </c>
      <c r="D75" s="212" t="s">
        <v>405</v>
      </c>
      <c r="E75" s="212" t="s">
        <v>405</v>
      </c>
      <c r="F75" s="212" t="s">
        <v>405</v>
      </c>
      <c r="G75" s="212" t="s">
        <v>405</v>
      </c>
      <c r="H75" s="212" t="s">
        <v>405</v>
      </c>
      <c r="I75" s="212" t="s">
        <v>405</v>
      </c>
      <c r="J75" s="212" t="s">
        <v>405</v>
      </c>
      <c r="K75" s="212" t="s">
        <v>405</v>
      </c>
      <c r="L75" s="212" t="s">
        <v>405</v>
      </c>
      <c r="M75" s="212" t="s">
        <v>405</v>
      </c>
      <c r="N75" s="295"/>
      <c r="O75" s="262"/>
      <c r="P75" s="255"/>
      <c r="Q75" s="212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6" ht="11.15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5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6" ht="11.15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5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6" ht="11.15" customHeight="1">
      <c r="A78" s="207">
        <v>9</v>
      </c>
      <c r="B78" s="232" t="s">
        <v>52</v>
      </c>
      <c r="C78" s="209" t="s">
        <v>78</v>
      </c>
      <c r="D78" s="212" t="s">
        <v>405</v>
      </c>
      <c r="E78" s="212" t="s">
        <v>405</v>
      </c>
      <c r="F78" s="212" t="s">
        <v>405</v>
      </c>
      <c r="G78" s="212" t="s">
        <v>405</v>
      </c>
      <c r="H78" s="212" t="s">
        <v>405</v>
      </c>
      <c r="I78" s="212" t="s">
        <v>405</v>
      </c>
      <c r="J78" s="212" t="s">
        <v>405</v>
      </c>
      <c r="K78" s="212" t="s">
        <v>405</v>
      </c>
      <c r="L78" s="212" t="s">
        <v>405</v>
      </c>
      <c r="M78" s="212" t="s">
        <v>405</v>
      </c>
      <c r="N78" s="295"/>
      <c r="O78" s="262"/>
      <c r="P78" s="255"/>
      <c r="Q78" s="212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6" ht="11.15" customHeight="1">
      <c r="A79" s="207">
        <v>10</v>
      </c>
      <c r="B79" s="232" t="s">
        <v>53</v>
      </c>
      <c r="C79" s="209" t="s">
        <v>78</v>
      </c>
      <c r="D79" s="212" t="s">
        <v>405</v>
      </c>
      <c r="E79" s="212" t="s">
        <v>405</v>
      </c>
      <c r="F79" s="212" t="s">
        <v>405</v>
      </c>
      <c r="G79" s="212" t="s">
        <v>405</v>
      </c>
      <c r="H79" s="212" t="s">
        <v>405</v>
      </c>
      <c r="I79" s="212" t="s">
        <v>405</v>
      </c>
      <c r="J79" s="212" t="s">
        <v>405</v>
      </c>
      <c r="K79" s="212" t="s">
        <v>405</v>
      </c>
      <c r="L79" s="212" t="s">
        <v>405</v>
      </c>
      <c r="M79" s="212" t="s">
        <v>405</v>
      </c>
      <c r="N79" s="295"/>
      <c r="O79" s="262"/>
      <c r="P79" s="255"/>
      <c r="Q79" s="212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6" ht="11.15" customHeight="1">
      <c r="A80" s="207">
        <v>11</v>
      </c>
      <c r="B80" s="232" t="s">
        <v>94</v>
      </c>
      <c r="C80" s="217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90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6" ht="11.15" customHeight="1">
      <c r="A81" s="207">
        <v>12</v>
      </c>
      <c r="B81" s="232" t="s">
        <v>54</v>
      </c>
      <c r="C81" s="209" t="s">
        <v>78</v>
      </c>
      <c r="D81" s="191">
        <v>0.6</v>
      </c>
      <c r="E81" s="191">
        <v>0.4</v>
      </c>
      <c r="F81" s="191">
        <v>0.6</v>
      </c>
      <c r="G81" s="191">
        <v>0.4</v>
      </c>
      <c r="H81" s="191">
        <v>0.6</v>
      </c>
      <c r="I81" s="191">
        <v>0.4</v>
      </c>
      <c r="J81" s="191">
        <v>0.6</v>
      </c>
      <c r="K81" s="191">
        <v>0.5</v>
      </c>
      <c r="L81" s="191">
        <v>0.3</v>
      </c>
      <c r="M81" s="191">
        <v>0.4</v>
      </c>
      <c r="N81" s="290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6" ht="11.15" customHeight="1">
      <c r="A82" s="207">
        <v>13</v>
      </c>
      <c r="B82" s="232" t="s">
        <v>64</v>
      </c>
      <c r="C82" s="209" t="s">
        <v>78</v>
      </c>
      <c r="D82" s="191">
        <v>5.8412394000000001</v>
      </c>
      <c r="E82" s="191">
        <v>6.2670212999999997</v>
      </c>
      <c r="F82" s="191">
        <v>5.6871303000000006</v>
      </c>
      <c r="G82" s="191">
        <v>5.8742783999999997</v>
      </c>
      <c r="H82" s="191">
        <v>18.838185299999999</v>
      </c>
      <c r="I82" s="191">
        <v>20.120186500000003</v>
      </c>
      <c r="J82" s="191">
        <v>21.241349499999998</v>
      </c>
      <c r="K82" s="191">
        <v>20.902412500000001</v>
      </c>
      <c r="L82" s="191">
        <v>17.262648500000001</v>
      </c>
      <c r="M82" s="191">
        <v>14.945688499999999</v>
      </c>
      <c r="N82" s="290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6" ht="11.15" customHeight="1">
      <c r="A83" s="207">
        <v>14</v>
      </c>
      <c r="B83" s="232" t="s">
        <v>65</v>
      </c>
      <c r="C83" s="209" t="s">
        <v>78</v>
      </c>
      <c r="D83" s="212" t="s">
        <v>405</v>
      </c>
      <c r="E83" s="212" t="s">
        <v>405</v>
      </c>
      <c r="F83" s="212" t="s">
        <v>405</v>
      </c>
      <c r="G83" s="212" t="s">
        <v>405</v>
      </c>
      <c r="H83" s="212" t="s">
        <v>405</v>
      </c>
      <c r="I83" s="212" t="s">
        <v>405</v>
      </c>
      <c r="J83" s="212" t="s">
        <v>405</v>
      </c>
      <c r="K83" s="212" t="s">
        <v>405</v>
      </c>
      <c r="L83" s="212" t="s">
        <v>405</v>
      </c>
      <c r="M83" s="212" t="s">
        <v>405</v>
      </c>
      <c r="N83" s="295"/>
      <c r="O83" s="262"/>
      <c r="P83" s="255"/>
      <c r="Q83" s="212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6" ht="11.15" customHeight="1">
      <c r="A84" s="207">
        <v>15</v>
      </c>
      <c r="B84" s="232" t="s">
        <v>55</v>
      </c>
      <c r="C84" s="209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90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6" ht="11.15" customHeight="1">
      <c r="A85" s="207">
        <v>16</v>
      </c>
      <c r="B85" s="232" t="s">
        <v>95</v>
      </c>
      <c r="C85" s="209" t="s">
        <v>78</v>
      </c>
      <c r="D85" s="212" t="s">
        <v>405</v>
      </c>
      <c r="E85" s="212" t="s">
        <v>405</v>
      </c>
      <c r="F85" s="212" t="s">
        <v>405</v>
      </c>
      <c r="G85" s="212" t="s">
        <v>405</v>
      </c>
      <c r="H85" s="212" t="s">
        <v>405</v>
      </c>
      <c r="I85" s="212" t="s">
        <v>405</v>
      </c>
      <c r="J85" s="212" t="s">
        <v>405</v>
      </c>
      <c r="K85" s="212" t="s">
        <v>405</v>
      </c>
      <c r="L85" s="212" t="s">
        <v>405</v>
      </c>
      <c r="M85" s="212" t="s">
        <v>405</v>
      </c>
      <c r="N85" s="295"/>
      <c r="O85" s="262"/>
      <c r="P85" s="255"/>
      <c r="Q85" s="212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6" ht="11.15" customHeight="1">
      <c r="A86" s="207">
        <v>17</v>
      </c>
      <c r="B86" s="232" t="s">
        <v>66</v>
      </c>
      <c r="C86" s="209" t="s">
        <v>78</v>
      </c>
      <c r="D86" s="212" t="s">
        <v>405</v>
      </c>
      <c r="E86" s="212" t="s">
        <v>405</v>
      </c>
      <c r="F86" s="212" t="s">
        <v>405</v>
      </c>
      <c r="G86" s="212" t="s">
        <v>405</v>
      </c>
      <c r="H86" s="212" t="s">
        <v>405</v>
      </c>
      <c r="I86" s="212" t="s">
        <v>405</v>
      </c>
      <c r="J86" s="212" t="s">
        <v>405</v>
      </c>
      <c r="K86" s="212" t="s">
        <v>405</v>
      </c>
      <c r="L86" s="212" t="s">
        <v>405</v>
      </c>
      <c r="M86" s="212" t="s">
        <v>405</v>
      </c>
      <c r="N86" s="295"/>
      <c r="O86" s="262"/>
      <c r="P86" s="255"/>
      <c r="Q86" s="212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6" ht="11.15" customHeight="1">
      <c r="A87" s="207">
        <v>18</v>
      </c>
      <c r="B87" s="232" t="s">
        <v>67</v>
      </c>
      <c r="C87" s="209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90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6" ht="11.15" customHeight="1">
      <c r="A88" s="207">
        <v>19</v>
      </c>
      <c r="B88" s="232" t="s">
        <v>98</v>
      </c>
      <c r="C88" s="217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5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6" ht="11.15" customHeight="1">
      <c r="A89" s="207">
        <v>20</v>
      </c>
      <c r="B89" s="232" t="s">
        <v>56</v>
      </c>
      <c r="C89" s="209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 t="s">
        <v>405</v>
      </c>
      <c r="N89" s="225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6" ht="11.15" customHeight="1">
      <c r="A90" s="207">
        <v>21</v>
      </c>
      <c r="B90" s="232" t="s">
        <v>43</v>
      </c>
      <c r="C90" s="233" t="s">
        <v>91</v>
      </c>
      <c r="D90" s="191" t="s">
        <v>436</v>
      </c>
      <c r="E90" s="191" t="s">
        <v>436</v>
      </c>
      <c r="F90" s="191" t="s">
        <v>436</v>
      </c>
      <c r="G90" s="191" t="s">
        <v>436</v>
      </c>
      <c r="H90" s="191" t="s">
        <v>436</v>
      </c>
      <c r="I90" s="191" t="s">
        <v>436</v>
      </c>
      <c r="J90" s="191" t="s">
        <v>436</v>
      </c>
      <c r="K90" s="191" t="s">
        <v>436</v>
      </c>
      <c r="L90" s="191" t="s">
        <v>436</v>
      </c>
      <c r="M90" s="191" t="s">
        <v>436</v>
      </c>
      <c r="N90" s="290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6" ht="11.15" customHeight="1">
      <c r="A91" s="207">
        <v>22</v>
      </c>
      <c r="B91" s="232" t="s">
        <v>103</v>
      </c>
      <c r="C91" s="217" t="s">
        <v>90</v>
      </c>
      <c r="D91" s="191">
        <v>7.4</v>
      </c>
      <c r="E91" s="191">
        <v>7.2</v>
      </c>
      <c r="F91" s="191">
        <v>7.2</v>
      </c>
      <c r="G91" s="191">
        <v>7.2</v>
      </c>
      <c r="H91" s="191">
        <v>7</v>
      </c>
      <c r="I91" s="191">
        <v>7.2</v>
      </c>
      <c r="J91" s="191">
        <v>7.3</v>
      </c>
      <c r="K91" s="191">
        <v>7.3</v>
      </c>
      <c r="L91" s="191">
        <v>7.5</v>
      </c>
      <c r="M91" s="191">
        <v>7.4</v>
      </c>
      <c r="N91" s="290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6" ht="11.15" customHeight="1">
      <c r="A92" s="207">
        <v>23</v>
      </c>
      <c r="B92" s="232" t="s">
        <v>175</v>
      </c>
      <c r="C92" s="217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90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6" ht="11.15" customHeight="1">
      <c r="A93" s="207">
        <v>24</v>
      </c>
      <c r="B93" s="234" t="s">
        <v>58</v>
      </c>
      <c r="C93" s="235" t="s">
        <v>92</v>
      </c>
      <c r="D93" s="188">
        <v>1</v>
      </c>
      <c r="E93" s="188">
        <v>0</v>
      </c>
      <c r="F93" s="188">
        <v>0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88">
        <v>0</v>
      </c>
      <c r="M93" s="188">
        <v>0</v>
      </c>
      <c r="N93" s="225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6" ht="11.15" customHeight="1">
      <c r="A94" s="207">
        <v>25</v>
      </c>
      <c r="B94" s="232" t="s">
        <v>104</v>
      </c>
      <c r="C94" s="209" t="s">
        <v>78</v>
      </c>
      <c r="D94" s="212" t="s">
        <v>405</v>
      </c>
      <c r="E94" s="212" t="s">
        <v>405</v>
      </c>
      <c r="F94" s="212" t="s">
        <v>405</v>
      </c>
      <c r="G94" s="212" t="s">
        <v>405</v>
      </c>
      <c r="H94" s="212" t="s">
        <v>405</v>
      </c>
      <c r="I94" s="212" t="s">
        <v>405</v>
      </c>
      <c r="J94" s="212" t="s">
        <v>405</v>
      </c>
      <c r="K94" s="212" t="s">
        <v>405</v>
      </c>
      <c r="L94" s="212" t="s">
        <v>405</v>
      </c>
      <c r="M94" s="212" t="s">
        <v>405</v>
      </c>
      <c r="N94" s="295"/>
      <c r="O94" s="262"/>
      <c r="P94" s="255"/>
      <c r="Q94" s="212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6" ht="11.15" customHeight="1">
      <c r="A95" s="207">
        <v>26</v>
      </c>
      <c r="B95" s="236" t="s">
        <v>68</v>
      </c>
      <c r="C95" s="209" t="s">
        <v>78</v>
      </c>
      <c r="D95" s="213" t="s">
        <v>405</v>
      </c>
      <c r="E95" s="213" t="s">
        <v>405</v>
      </c>
      <c r="F95" s="213" t="s">
        <v>405</v>
      </c>
      <c r="G95" s="213" t="s">
        <v>405</v>
      </c>
      <c r="H95" s="213" t="s">
        <v>405</v>
      </c>
      <c r="I95" s="213" t="s">
        <v>405</v>
      </c>
      <c r="J95" s="213" t="s">
        <v>405</v>
      </c>
      <c r="K95" s="213" t="s">
        <v>405</v>
      </c>
      <c r="L95" s="213" t="s">
        <v>405</v>
      </c>
      <c r="M95" s="213" t="s">
        <v>405</v>
      </c>
      <c r="N95" s="296"/>
      <c r="O95" s="263"/>
      <c r="P95" s="256"/>
      <c r="Q95" s="213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6" ht="11.15" customHeight="1" thickBot="1">
      <c r="A96" s="237">
        <v>27</v>
      </c>
      <c r="B96" s="238" t="s">
        <v>176</v>
      </c>
      <c r="C96" s="220" t="s">
        <v>374</v>
      </c>
      <c r="D96" s="278" t="s">
        <v>405</v>
      </c>
      <c r="E96" s="278" t="s">
        <v>405</v>
      </c>
      <c r="F96" s="278" t="s">
        <v>405</v>
      </c>
      <c r="G96" s="278" t="s">
        <v>405</v>
      </c>
      <c r="H96" s="278" t="s">
        <v>405</v>
      </c>
      <c r="I96" s="278" t="s">
        <v>405</v>
      </c>
      <c r="J96" s="278" t="s">
        <v>405</v>
      </c>
      <c r="K96" s="278" t="s">
        <v>405</v>
      </c>
      <c r="L96" s="278" t="s">
        <v>405</v>
      </c>
      <c r="M96" s="278" t="s">
        <v>405</v>
      </c>
      <c r="N96" s="300"/>
      <c r="O96" s="279"/>
      <c r="P96" s="280"/>
      <c r="Q96" s="278"/>
      <c r="R96" s="257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81"/>
      <c r="AJ96" s="282"/>
    </row>
    <row r="97" spans="1:36" ht="11.15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6" ht="11.15" customHeight="1">
      <c r="A98" s="204">
        <v>1</v>
      </c>
      <c r="B98" s="240" t="s">
        <v>178</v>
      </c>
      <c r="C98" s="241" t="s">
        <v>60</v>
      </c>
      <c r="D98" s="242" t="s">
        <v>405</v>
      </c>
      <c r="E98" s="242" t="s">
        <v>405</v>
      </c>
      <c r="F98" s="242" t="s">
        <v>405</v>
      </c>
      <c r="G98" s="242" t="s">
        <v>405</v>
      </c>
      <c r="H98" s="242" t="s">
        <v>405</v>
      </c>
      <c r="I98" s="242" t="s">
        <v>405</v>
      </c>
      <c r="J98" s="242" t="s">
        <v>405</v>
      </c>
      <c r="K98" s="242" t="s">
        <v>405</v>
      </c>
      <c r="L98" s="242" t="s">
        <v>405</v>
      </c>
      <c r="M98" s="242" t="s">
        <v>405</v>
      </c>
      <c r="N98" s="301"/>
      <c r="O98" s="268"/>
      <c r="P98" s="266"/>
      <c r="Q98" s="242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7">
        <v>2</v>
      </c>
      <c r="B99" s="243" t="s">
        <v>179</v>
      </c>
      <c r="C99" s="244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90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7">
        <v>3</v>
      </c>
      <c r="B100" s="243" t="s">
        <v>59</v>
      </c>
      <c r="C100" s="244" t="s">
        <v>376</v>
      </c>
      <c r="D100" s="191">
        <v>4.2</v>
      </c>
      <c r="E100" s="191">
        <v>4.5</v>
      </c>
      <c r="F100" s="191">
        <v>5.0999999999999996</v>
      </c>
      <c r="G100" s="191">
        <v>5.2</v>
      </c>
      <c r="H100" s="191">
        <v>9.8000000000000007</v>
      </c>
      <c r="I100" s="191">
        <v>9.1</v>
      </c>
      <c r="J100" s="191">
        <v>8.4</v>
      </c>
      <c r="K100" s="191">
        <v>8.4</v>
      </c>
      <c r="L100" s="191">
        <v>7.5</v>
      </c>
      <c r="M100" s="191">
        <v>7.2</v>
      </c>
      <c r="N100" s="290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7">
        <v>4</v>
      </c>
      <c r="B101" s="243" t="s">
        <v>219</v>
      </c>
      <c r="C101" s="244" t="s">
        <v>374</v>
      </c>
      <c r="D101" s="213">
        <v>0.1</v>
      </c>
      <c r="E101" s="213">
        <v>0.1</v>
      </c>
      <c r="F101" s="213">
        <v>0.27</v>
      </c>
      <c r="G101" s="213">
        <v>0.28000000000000003</v>
      </c>
      <c r="H101" s="213">
        <v>0.42</v>
      </c>
      <c r="I101" s="213">
        <v>0.34</v>
      </c>
      <c r="J101" s="213">
        <v>0.22</v>
      </c>
      <c r="K101" s="213">
        <v>0.22</v>
      </c>
      <c r="L101" s="213">
        <v>0.27</v>
      </c>
      <c r="M101" s="213">
        <v>0.28000000000000003</v>
      </c>
      <c r="N101" s="296"/>
      <c r="O101" s="263"/>
      <c r="P101" s="256"/>
      <c r="Q101" s="213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5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6" ht="11.15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5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6" ht="11.15" customHeight="1">
      <c r="A104" s="207">
        <v>7</v>
      </c>
      <c r="B104" s="245" t="s">
        <v>70</v>
      </c>
      <c r="C104" s="233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5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6" ht="11.15" customHeight="1" thickBot="1">
      <c r="A105" s="218">
        <v>8</v>
      </c>
      <c r="B105" s="247" t="s">
        <v>71</v>
      </c>
      <c r="C105" s="248" t="s">
        <v>60</v>
      </c>
      <c r="D105" s="249" t="s">
        <v>405</v>
      </c>
      <c r="E105" s="249" t="s">
        <v>405</v>
      </c>
      <c r="F105" s="249" t="s">
        <v>405</v>
      </c>
      <c r="G105" s="249" t="s">
        <v>405</v>
      </c>
      <c r="H105" s="249" t="s">
        <v>405</v>
      </c>
      <c r="I105" s="249" t="s">
        <v>405</v>
      </c>
      <c r="J105" s="249" t="s">
        <v>405</v>
      </c>
      <c r="K105" s="249" t="s">
        <v>405</v>
      </c>
      <c r="L105" s="249" t="s">
        <v>405</v>
      </c>
      <c r="M105" s="249" t="s">
        <v>405</v>
      </c>
      <c r="N105" s="302"/>
      <c r="O105" s="269"/>
      <c r="P105" s="267"/>
      <c r="Q105" s="249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6" ht="11.15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14">
        <v>45108</v>
      </c>
      <c r="B130" s="314"/>
      <c r="C130" s="315">
        <v>45200</v>
      </c>
      <c r="D130" s="315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5"/>
      <c r="AJ130" s="158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D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25" width="9.75" style="2" customWidth="1"/>
    <col min="26" max="42" width="5.58203125" style="62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45200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78"/>
      <c r="B2" s="378"/>
      <c r="C2" s="379"/>
      <c r="D2" s="37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3" t="s">
        <v>87</v>
      </c>
      <c r="D4" s="380" t="s">
        <v>349</v>
      </c>
      <c r="E4" s="381"/>
      <c r="F4" s="384" t="s">
        <v>354</v>
      </c>
      <c r="G4" s="385"/>
      <c r="H4" s="384" t="s">
        <v>357</v>
      </c>
      <c r="I4" s="388"/>
      <c r="J4" s="362" t="s">
        <v>361</v>
      </c>
      <c r="K4" s="363"/>
      <c r="L4" s="362" t="s">
        <v>365</v>
      </c>
      <c r="M4" s="363"/>
      <c r="N4" s="362" t="s">
        <v>370</v>
      </c>
      <c r="O4" s="363"/>
      <c r="P4" s="358" t="s">
        <v>392</v>
      </c>
      <c r="Q4" s="359"/>
      <c r="R4" s="358" t="s">
        <v>393</v>
      </c>
      <c r="S4" s="359"/>
      <c r="T4" s="358" t="s">
        <v>394</v>
      </c>
      <c r="U4" s="359"/>
      <c r="V4" s="358" t="s">
        <v>403</v>
      </c>
      <c r="W4" s="359"/>
      <c r="X4" s="362"/>
      <c r="Y4" s="37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82"/>
      <c r="E5" s="383"/>
      <c r="F5" s="386"/>
      <c r="G5" s="387"/>
      <c r="H5" s="386"/>
      <c r="I5" s="389"/>
      <c r="J5" s="364"/>
      <c r="K5" s="365"/>
      <c r="L5" s="364"/>
      <c r="M5" s="365"/>
      <c r="N5" s="364"/>
      <c r="O5" s="365"/>
      <c r="P5" s="360"/>
      <c r="Q5" s="361"/>
      <c r="R5" s="360"/>
      <c r="S5" s="361"/>
      <c r="T5" s="360"/>
      <c r="U5" s="361"/>
      <c r="V5" s="360"/>
      <c r="W5" s="361"/>
      <c r="X5" s="364"/>
      <c r="Y5" s="37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4" t="s">
        <v>88</v>
      </c>
      <c r="D6" s="368" t="s">
        <v>351</v>
      </c>
      <c r="E6" s="113"/>
      <c r="F6" s="370" t="s">
        <v>355</v>
      </c>
      <c r="G6" s="118"/>
      <c r="H6" s="372" t="s">
        <v>360</v>
      </c>
      <c r="I6" s="113"/>
      <c r="J6" s="366" t="s">
        <v>362</v>
      </c>
      <c r="K6" s="113"/>
      <c r="L6" s="372" t="s">
        <v>368</v>
      </c>
      <c r="M6" s="113"/>
      <c r="N6" s="366" t="s">
        <v>371</v>
      </c>
      <c r="O6" s="113"/>
      <c r="P6" s="326"/>
      <c r="Q6" s="305"/>
      <c r="R6" s="324"/>
      <c r="S6" s="305"/>
      <c r="T6" s="340"/>
      <c r="U6" s="305"/>
      <c r="V6" s="338"/>
      <c r="W6" s="305"/>
      <c r="X6" s="37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69"/>
      <c r="E7" s="112" t="s">
        <v>124</v>
      </c>
      <c r="F7" s="371"/>
      <c r="G7" s="119" t="s">
        <v>124</v>
      </c>
      <c r="H7" s="373"/>
      <c r="I7" s="112" t="s">
        <v>124</v>
      </c>
      <c r="J7" s="367"/>
      <c r="K7" s="112" t="s">
        <v>124</v>
      </c>
      <c r="L7" s="373"/>
      <c r="M7" s="112" t="s">
        <v>124</v>
      </c>
      <c r="N7" s="367"/>
      <c r="O7" s="112" t="s">
        <v>124</v>
      </c>
      <c r="P7" s="327"/>
      <c r="Q7" s="306" t="s">
        <v>124</v>
      </c>
      <c r="R7" s="325"/>
      <c r="S7" s="306" t="s">
        <v>124</v>
      </c>
      <c r="T7" s="341"/>
      <c r="U7" s="306" t="s">
        <v>124</v>
      </c>
      <c r="V7" s="339"/>
      <c r="W7" s="306" t="s">
        <v>124</v>
      </c>
      <c r="X7" s="37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8">
        <v>1</v>
      </c>
      <c r="B9" s="19" t="s">
        <v>80</v>
      </c>
      <c r="C9" s="20" t="s">
        <v>75</v>
      </c>
      <c r="D9" s="38">
        <v>20231011</v>
      </c>
      <c r="E9" s="114" t="str">
        <f>IF(手入力!C3="",REPLACE(D9,5,0,"/"),REPLACE(手入力!C3,5,0,"/"))</f>
        <v>2023/1011</v>
      </c>
      <c r="F9" s="38">
        <v>20231011</v>
      </c>
      <c r="G9" s="114" t="str">
        <f>IF(手入力!D3="",REPLACE(F9,5,0,"/"),REPLACE(手入力!D3,5,0,"/"))</f>
        <v>2023/1011</v>
      </c>
      <c r="H9" s="38">
        <v>20231011</v>
      </c>
      <c r="I9" s="114" t="str">
        <f>IF(手入力!E3="",REPLACE(H9,5,0,"/"),REPLACE(手入力!E3,5,0,"/"))</f>
        <v>2023/1011</v>
      </c>
      <c r="J9" s="38">
        <v>20231011</v>
      </c>
      <c r="K9" s="114" t="str">
        <f>IF(手入力!F3="",REPLACE(J9,5,0,"/"),REPLACE(手入力!F3,5,0,"/"))</f>
        <v>2023/1011</v>
      </c>
      <c r="L9" s="38">
        <v>20231011</v>
      </c>
      <c r="M9" s="114" t="str">
        <f>IF(手入力!G3="",REPLACE(L9,5,0,"/"),REPLACE(手入力!G3,5,0,"/"))</f>
        <v>2023/1011</v>
      </c>
      <c r="N9" s="38">
        <v>20231011</v>
      </c>
      <c r="O9" s="114" t="str">
        <f>IF(手入力!H3="",REPLACE(N9,5,0,"/"),REPLACE(手入力!H3,5,0,"/"))</f>
        <v>2023/1011</v>
      </c>
      <c r="P9" s="252">
        <v>20231005</v>
      </c>
      <c r="Q9" s="307" t="str">
        <f>IF(手入力!I3="",REPLACE(P9,5,0,"/"),REPLACE(手入力!I3,5,0,"/"))</f>
        <v>2023/1005</v>
      </c>
      <c r="R9" s="252">
        <v>20231005</v>
      </c>
      <c r="S9" s="307" t="str">
        <f>IF(手入力!J3="",REPLACE(R9,5,0,"/"),REPLACE(手入力!J3,5,0,"/"))</f>
        <v>2023/1005</v>
      </c>
      <c r="T9" s="252">
        <v>20231005</v>
      </c>
      <c r="U9" s="307" t="str">
        <f>IF(手入力!K3="",REPLACE(T9,5,0,"/"),REPLACE(手入力!K3,5,0,"/"))</f>
        <v>2023/1005</v>
      </c>
      <c r="V9" s="252">
        <v>20231005</v>
      </c>
      <c r="W9" s="307" t="str">
        <f>IF(手入力!L3="",REPLACE(V9,5,0,"/"),REPLACE(手入力!L3,5,0,"/"))</f>
        <v>2023/1005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5" customHeight="1">
      <c r="A10" s="23">
        <v>2</v>
      </c>
      <c r="B10" s="24" t="s">
        <v>81</v>
      </c>
      <c r="C10" s="25" t="s">
        <v>75</v>
      </c>
      <c r="D10" s="41">
        <v>930</v>
      </c>
      <c r="E10" s="111" t="str">
        <f>TEXT(D10,"0000")</f>
        <v>0930</v>
      </c>
      <c r="F10" s="40">
        <v>959</v>
      </c>
      <c r="G10" s="111" t="str">
        <f>TEXT(F10,"0000")</f>
        <v>0959</v>
      </c>
      <c r="H10" s="40">
        <v>943</v>
      </c>
      <c r="I10" s="111" t="str">
        <f>TEXT(H10,"0000")</f>
        <v>0943</v>
      </c>
      <c r="J10" s="40">
        <v>1011</v>
      </c>
      <c r="K10" s="111" t="str">
        <f>TEXT(J10,"0000")</f>
        <v>1011</v>
      </c>
      <c r="L10" s="40">
        <v>914</v>
      </c>
      <c r="M10" s="111" t="str">
        <f>TEXT(L10,"0000")</f>
        <v>0914</v>
      </c>
      <c r="N10" s="40">
        <v>903</v>
      </c>
      <c r="O10" s="111" t="str">
        <f>TEXT(N10,"0000")</f>
        <v>0903</v>
      </c>
      <c r="P10" s="188">
        <v>1013</v>
      </c>
      <c r="Q10" s="308" t="str">
        <f>TEXT(P10,"0000")</f>
        <v>1013</v>
      </c>
      <c r="R10" s="188">
        <v>954</v>
      </c>
      <c r="S10" s="308" t="str">
        <f>TEXT(R10,"0000")</f>
        <v>0954</v>
      </c>
      <c r="T10" s="188">
        <v>1056</v>
      </c>
      <c r="U10" s="308" t="str">
        <f>TEXT(T10,"0000")</f>
        <v>1056</v>
      </c>
      <c r="V10" s="188">
        <v>1037</v>
      </c>
      <c r="W10" s="308" t="str">
        <f>TEXT(V10,"0000")</f>
        <v>1037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5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雪/曇</v>
      </c>
      <c r="E11" s="40">
        <f>IF(E9=0,"",(RIGHT(E9,2))-1)</f>
        <v>10</v>
      </c>
      <c r="F11" s="40" t="str">
        <f>IF(F$9=0,"",HLOOKUP(G11,天気タグ!$B$3:$AG$39,35))</f>
        <v>雪/曇</v>
      </c>
      <c r="G11" s="40">
        <f>IF(G9=0,"",(RIGHT(G9,2))-1)</f>
        <v>10</v>
      </c>
      <c r="H11" s="40" t="str">
        <f>IF(H$9=0,"",HLOOKUP(I11,天気タグ!$B$3:$AG$39,35))</f>
        <v>雪/曇</v>
      </c>
      <c r="I11" s="40">
        <f>IF(I9=0,"",(RIGHT(I9,2))-1)</f>
        <v>10</v>
      </c>
      <c r="J11" s="40" t="str">
        <f>IF(J$9=0,"",HLOOKUP(K11,天気タグ!$B$3:$AG$39,35))</f>
        <v>雪/曇</v>
      </c>
      <c r="K11" s="40">
        <f>IF(K9=0,"",(RIGHT(K9,2))-1)</f>
        <v>10</v>
      </c>
      <c r="L11" s="40" t="str">
        <f>IF(L$9=0,"",HLOOKUP(M11,天気タグ!$B$3:$AG$39,35))</f>
        <v>雪/曇</v>
      </c>
      <c r="M11" s="40">
        <f>IF(M9=0,"",(RIGHT(M9,2))-1)</f>
        <v>10</v>
      </c>
      <c r="N11" s="40" t="str">
        <f>IF(N$9=0,"",HLOOKUP(O11,天気タグ!$B$3:$AG$39,35))</f>
        <v>雪/曇</v>
      </c>
      <c r="O11" s="40">
        <f>IF(O9=0,"",(RIGHT(O9,2))-1)</f>
        <v>10</v>
      </c>
      <c r="P11" s="188" t="str">
        <f>IF(P$9=0,"",HLOOKUP(Q11,天気タグ!$B$3:$AG$39,35))</f>
        <v>雨|曇</v>
      </c>
      <c r="Q11" s="188">
        <f>IF(Q9=0,"",(RIGHT(Q9,2))-1)</f>
        <v>4</v>
      </c>
      <c r="R11" s="188" t="str">
        <f>IF(R$9=0,"",HLOOKUP(S11,天気タグ!$B$3:$AG$39,35))</f>
        <v>雨|曇</v>
      </c>
      <c r="S11" s="188">
        <f>IF(S9=0,"",(RIGHT(S9,2))-1)</f>
        <v>4</v>
      </c>
      <c r="T11" s="188" t="str">
        <f>IF(T$9=0,"",HLOOKUP(U11,天気タグ!$B$3:$AG$39,35))</f>
        <v>雨|曇</v>
      </c>
      <c r="U11" s="188">
        <f>IF(U9=0,"",(RIGHT(U9,2))-1)</f>
        <v>4</v>
      </c>
      <c r="V11" s="188" t="str">
        <f>IF(V$9=0,"",HLOOKUP(W11,天気タグ!$B$3:$AG$39,35))</f>
        <v>雨|曇</v>
      </c>
      <c r="W11" s="188">
        <f>IF(W9=0,"",(RIGHT(W9,2))-1)</f>
        <v>4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5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晴|曇</v>
      </c>
      <c r="E12" s="40">
        <f>IF(E9=0,"",RIGHT(E9,2)*1)</f>
        <v>11</v>
      </c>
      <c r="F12" s="40" t="str">
        <f>IF(F$9=0,"",HLOOKUP(G12,天気タグ!$B$3:$AG$39,35))</f>
        <v>晴|曇</v>
      </c>
      <c r="G12" s="40">
        <f>IF(G9=0,"",RIGHT(G9,2)*1)</f>
        <v>11</v>
      </c>
      <c r="H12" s="40" t="str">
        <f>IF(H$9=0,"",HLOOKUP(I12,天気タグ!$B$3:$AG$39,35))</f>
        <v>晴|曇</v>
      </c>
      <c r="I12" s="40">
        <f>IF(I9=0,"",RIGHT(I9,2)*1)</f>
        <v>11</v>
      </c>
      <c r="J12" s="40" t="str">
        <f>IF(J$9=0,"",HLOOKUP(K12,天気タグ!$B$3:$AG$39,35))</f>
        <v>晴|曇</v>
      </c>
      <c r="K12" s="40">
        <f>IF(K9=0,"",RIGHT(K9,2)*1)</f>
        <v>11</v>
      </c>
      <c r="L12" s="40" t="str">
        <f>IF(L$9=0,"",HLOOKUP(M12,天気タグ!$B$3:$AG$39,35))</f>
        <v>晴|曇</v>
      </c>
      <c r="M12" s="40">
        <f>IF(M9=0,"",RIGHT(M9,2)*1)</f>
        <v>11</v>
      </c>
      <c r="N12" s="40" t="str">
        <f>IF(N$9=0,"",HLOOKUP(O12,天気タグ!$B$3:$AG$39,35))</f>
        <v>晴|曇</v>
      </c>
      <c r="O12" s="40">
        <f>IF(O9=0,"",RIGHT(O9,2)*1)</f>
        <v>11</v>
      </c>
      <c r="P12" s="188" t="str">
        <f>IF(P$9=0,"",HLOOKUP(Q12,天気タグ!$B$3:$AG$39,35))</f>
        <v>曇/晴</v>
      </c>
      <c r="Q12" s="188">
        <f>IF(Q9=0,"",RIGHT(Q9,2)*1)</f>
        <v>5</v>
      </c>
      <c r="R12" s="188" t="str">
        <f>IF(R$9=0,"",HLOOKUP(S12,天気タグ!$B$3:$AG$39,35))</f>
        <v>曇/晴</v>
      </c>
      <c r="S12" s="188">
        <f>IF(S9=0,"",RIGHT(S9,2)*1)</f>
        <v>5</v>
      </c>
      <c r="T12" s="188" t="str">
        <f>IF(T$9=0,"",HLOOKUP(U12,天気タグ!$B$3:$AG$39,35))</f>
        <v>曇/晴</v>
      </c>
      <c r="U12" s="188">
        <f>IF(U9=0,"",RIGHT(U9,2)*1)</f>
        <v>5</v>
      </c>
      <c r="V12" s="188" t="str">
        <f>IF(V$9=0,"",HLOOKUP(W12,天気タグ!$B$3:$AG$39,35))</f>
        <v>曇/晴</v>
      </c>
      <c r="W12" s="188">
        <f>IF(W9=0,"",RIGHT(W9,2)*1)</f>
        <v>5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5" customHeight="1">
      <c r="A13" s="23">
        <v>5</v>
      </c>
      <c r="B13" s="24" t="s">
        <v>44</v>
      </c>
      <c r="C13" s="25" t="s">
        <v>84</v>
      </c>
      <c r="D13" s="27">
        <v>15.3</v>
      </c>
      <c r="E13" s="28"/>
      <c r="F13" s="28">
        <v>17.8</v>
      </c>
      <c r="G13" s="28"/>
      <c r="H13" s="28">
        <v>16.8</v>
      </c>
      <c r="I13" s="40"/>
      <c r="J13" s="28">
        <v>19</v>
      </c>
      <c r="K13" s="28"/>
      <c r="L13" s="28">
        <v>18.7</v>
      </c>
      <c r="M13" s="28"/>
      <c r="N13" s="28">
        <v>18.899999999999999</v>
      </c>
      <c r="O13" s="28"/>
      <c r="P13" s="191">
        <v>19.100000000000001</v>
      </c>
      <c r="Q13" s="191"/>
      <c r="R13" s="191">
        <v>19.3</v>
      </c>
      <c r="S13" s="191"/>
      <c r="T13" s="191">
        <v>21.1</v>
      </c>
      <c r="U13" s="191"/>
      <c r="V13" s="191">
        <v>19.2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5" customHeight="1" thickBot="1">
      <c r="A14" s="30">
        <v>6</v>
      </c>
      <c r="B14" s="31" t="s">
        <v>45</v>
      </c>
      <c r="C14" s="32" t="s">
        <v>84</v>
      </c>
      <c r="D14" s="33">
        <v>17.2</v>
      </c>
      <c r="E14" s="33"/>
      <c r="F14" s="34">
        <v>22</v>
      </c>
      <c r="G14" s="34"/>
      <c r="H14" s="34">
        <v>17.100000000000001</v>
      </c>
      <c r="I14" s="34"/>
      <c r="J14" s="34">
        <v>21</v>
      </c>
      <c r="K14" s="34"/>
      <c r="L14" s="34">
        <v>19.8</v>
      </c>
      <c r="M14" s="34"/>
      <c r="N14" s="34">
        <v>21.5</v>
      </c>
      <c r="O14" s="34"/>
      <c r="P14" s="199">
        <v>23.3</v>
      </c>
      <c r="Q14" s="199"/>
      <c r="R14" s="199">
        <v>26.6</v>
      </c>
      <c r="S14" s="199"/>
      <c r="T14" s="199">
        <v>25</v>
      </c>
      <c r="U14" s="199"/>
      <c r="V14" s="199">
        <v>24.4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5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5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5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 t="s">
        <v>405</v>
      </c>
      <c r="Q17" s="188"/>
      <c r="R17" s="188" t="s">
        <v>405</v>
      </c>
      <c r="S17" s="188"/>
      <c r="T17" s="188" t="s">
        <v>405</v>
      </c>
      <c r="U17" s="188"/>
      <c r="V17" s="188" t="s">
        <v>405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5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308" t="e">
        <f>P18/1000</f>
        <v>#VALUE!</v>
      </c>
      <c r="R18" s="188" t="s">
        <v>405</v>
      </c>
      <c r="S18" s="308" t="e">
        <f>R18/1000</f>
        <v>#VALUE!</v>
      </c>
      <c r="T18" s="188" t="s">
        <v>405</v>
      </c>
      <c r="U18" s="308" t="e">
        <f>T18/1000</f>
        <v>#VALUE!</v>
      </c>
      <c r="V18" s="188" t="s">
        <v>405</v>
      </c>
      <c r="W18" s="308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5" customHeight="1">
      <c r="A19" s="106">
        <v>4</v>
      </c>
      <c r="B19" s="24" t="s">
        <v>2</v>
      </c>
      <c r="C19" s="43" t="s">
        <v>78</v>
      </c>
      <c r="D19" s="103">
        <v>0</v>
      </c>
      <c r="E19" s="111">
        <f t="shared" ref="E19:E23" si="0">D19/1000</f>
        <v>0</v>
      </c>
      <c r="F19" s="104">
        <v>0</v>
      </c>
      <c r="G19" s="111">
        <f t="shared" ref="G19:I23" si="1">F19/1000</f>
        <v>0</v>
      </c>
      <c r="H19" s="40">
        <v>0</v>
      </c>
      <c r="I19" s="111">
        <f t="shared" si="1"/>
        <v>0</v>
      </c>
      <c r="J19" s="40">
        <v>0</v>
      </c>
      <c r="K19" s="111">
        <f t="shared" ref="K19:O23" si="2">J19/1000</f>
        <v>0</v>
      </c>
      <c r="L19" s="40">
        <v>0</v>
      </c>
      <c r="M19" s="111">
        <f t="shared" si="2"/>
        <v>0</v>
      </c>
      <c r="N19" s="40">
        <v>0</v>
      </c>
      <c r="O19" s="111">
        <f t="shared" si="2"/>
        <v>0</v>
      </c>
      <c r="P19" s="188">
        <v>0</v>
      </c>
      <c r="Q19" s="308">
        <f t="shared" ref="Q19:W23" si="3">P19/1000</f>
        <v>0</v>
      </c>
      <c r="R19" s="188">
        <v>0</v>
      </c>
      <c r="S19" s="308">
        <f t="shared" si="3"/>
        <v>0</v>
      </c>
      <c r="T19" s="188">
        <v>0</v>
      </c>
      <c r="U19" s="308">
        <f t="shared" si="3"/>
        <v>0</v>
      </c>
      <c r="V19" s="188">
        <v>0</v>
      </c>
      <c r="W19" s="308">
        <f t="shared" si="3"/>
        <v>0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5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308" t="e">
        <f t="shared" si="3"/>
        <v>#VALUE!</v>
      </c>
      <c r="R20" s="188" t="s">
        <v>405</v>
      </c>
      <c r="S20" s="308" t="e">
        <f t="shared" si="3"/>
        <v>#VALUE!</v>
      </c>
      <c r="T20" s="188" t="s">
        <v>405</v>
      </c>
      <c r="U20" s="308" t="e">
        <f t="shared" si="3"/>
        <v>#VALUE!</v>
      </c>
      <c r="V20" s="188" t="s">
        <v>405</v>
      </c>
      <c r="W20" s="308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5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308" t="e">
        <f t="shared" si="3"/>
        <v>#VALUE!</v>
      </c>
      <c r="R21" s="188" t="s">
        <v>405</v>
      </c>
      <c r="S21" s="308" t="e">
        <f t="shared" si="3"/>
        <v>#VALUE!</v>
      </c>
      <c r="T21" s="188" t="s">
        <v>405</v>
      </c>
      <c r="U21" s="308" t="e">
        <f t="shared" si="3"/>
        <v>#VALUE!</v>
      </c>
      <c r="V21" s="188" t="s">
        <v>405</v>
      </c>
      <c r="W21" s="308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5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308" t="e">
        <f t="shared" si="3"/>
        <v>#VALUE!</v>
      </c>
      <c r="R22" s="188" t="s">
        <v>405</v>
      </c>
      <c r="S22" s="308" t="e">
        <f t="shared" si="3"/>
        <v>#VALUE!</v>
      </c>
      <c r="T22" s="188" t="s">
        <v>405</v>
      </c>
      <c r="U22" s="308" t="e">
        <f t="shared" si="3"/>
        <v>#VALUE!</v>
      </c>
      <c r="V22" s="188" t="s">
        <v>405</v>
      </c>
      <c r="W22" s="308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5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308" t="e">
        <f t="shared" si="3"/>
        <v>#VALUE!</v>
      </c>
      <c r="R23" s="188" t="s">
        <v>405</v>
      </c>
      <c r="S23" s="308" t="e">
        <f t="shared" si="3"/>
        <v>#VALUE!</v>
      </c>
      <c r="T23" s="188" t="s">
        <v>405</v>
      </c>
      <c r="U23" s="308" t="e">
        <f t="shared" si="3"/>
        <v>#VALUE!</v>
      </c>
      <c r="V23" s="188" t="s">
        <v>405</v>
      </c>
      <c r="W23" s="308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5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2"/>
      <c r="R24" s="188">
        <v>0</v>
      </c>
      <c r="S24" s="212"/>
      <c r="T24" s="188">
        <v>0</v>
      </c>
      <c r="U24" s="212"/>
      <c r="V24" s="188">
        <v>0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5" customHeight="1">
      <c r="A25" s="106">
        <v>10</v>
      </c>
      <c r="B25" s="24" t="s">
        <v>8</v>
      </c>
      <c r="C25" s="43" t="s">
        <v>78</v>
      </c>
      <c r="D25" s="88">
        <v>0</v>
      </c>
      <c r="E25" s="111">
        <f>D25/1000</f>
        <v>0</v>
      </c>
      <c r="F25" s="89">
        <v>0</v>
      </c>
      <c r="G25" s="111">
        <f>F25/1000</f>
        <v>0</v>
      </c>
      <c r="H25" s="40">
        <v>0</v>
      </c>
      <c r="I25" s="111">
        <f>H25/1000</f>
        <v>0</v>
      </c>
      <c r="J25" s="40">
        <v>0</v>
      </c>
      <c r="K25" s="111">
        <f>J25/1000</f>
        <v>0</v>
      </c>
      <c r="L25" s="40">
        <v>0</v>
      </c>
      <c r="M25" s="111">
        <f>L25/1000</f>
        <v>0</v>
      </c>
      <c r="N25" s="40">
        <v>0</v>
      </c>
      <c r="O25" s="111">
        <f>N25/1000</f>
        <v>0</v>
      </c>
      <c r="P25" s="188">
        <v>0</v>
      </c>
      <c r="Q25" s="308">
        <f>P25/1000</f>
        <v>0</v>
      </c>
      <c r="R25" s="188">
        <v>0</v>
      </c>
      <c r="S25" s="308">
        <f>R25/1000</f>
        <v>0</v>
      </c>
      <c r="T25" s="188">
        <v>0</v>
      </c>
      <c r="U25" s="308">
        <f>T25/1000</f>
        <v>0</v>
      </c>
      <c r="V25" s="188">
        <v>0</v>
      </c>
      <c r="W25" s="308">
        <f>V25/1000</f>
        <v>0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5" customHeight="1">
      <c r="A26" s="106">
        <v>11</v>
      </c>
      <c r="B26" s="24" t="s">
        <v>9</v>
      </c>
      <c r="C26" s="43" t="s">
        <v>78</v>
      </c>
      <c r="D26" s="99">
        <v>0.1</v>
      </c>
      <c r="E26" s="100"/>
      <c r="F26" s="100">
        <v>0.1</v>
      </c>
      <c r="G26" s="100"/>
      <c r="H26" s="40">
        <v>0.27</v>
      </c>
      <c r="I26" s="100"/>
      <c r="J26" s="40">
        <v>0.28000000000000003</v>
      </c>
      <c r="K26" s="100"/>
      <c r="L26" s="40">
        <v>0.42</v>
      </c>
      <c r="M26" s="100"/>
      <c r="N26" s="40">
        <v>0.34</v>
      </c>
      <c r="O26" s="100"/>
      <c r="P26" s="188">
        <v>0.22</v>
      </c>
      <c r="Q26" s="213"/>
      <c r="R26" s="188">
        <v>0.22</v>
      </c>
      <c r="S26" s="213"/>
      <c r="T26" s="188">
        <v>0.27</v>
      </c>
      <c r="U26" s="213"/>
      <c r="V26" s="188">
        <v>0.28000000000000003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5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0.16</v>
      </c>
      <c r="M27" s="100"/>
      <c r="N27" s="40">
        <v>0.13</v>
      </c>
      <c r="O27" s="100"/>
      <c r="P27" s="188">
        <v>0.11</v>
      </c>
      <c r="Q27" s="213"/>
      <c r="R27" s="188">
        <v>0.11</v>
      </c>
      <c r="S27" s="213"/>
      <c r="T27" s="188">
        <v>0.09</v>
      </c>
      <c r="U27" s="213"/>
      <c r="V27" s="188">
        <v>0.08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5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308" t="e">
        <f t="shared" ref="Q28:W35" si="7">P28/1000</f>
        <v>#VALUE!</v>
      </c>
      <c r="R28" s="188" t="s">
        <v>405</v>
      </c>
      <c r="S28" s="308" t="e">
        <f t="shared" si="7"/>
        <v>#VALUE!</v>
      </c>
      <c r="T28" s="188" t="s">
        <v>405</v>
      </c>
      <c r="U28" s="308" t="e">
        <f t="shared" si="7"/>
        <v>#VALUE!</v>
      </c>
      <c r="V28" s="188" t="s">
        <v>405</v>
      </c>
      <c r="W28" s="308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5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308" t="e">
        <f t="shared" si="7"/>
        <v>#VALUE!</v>
      </c>
      <c r="R29" s="188" t="s">
        <v>405</v>
      </c>
      <c r="S29" s="308" t="e">
        <f t="shared" si="7"/>
        <v>#VALUE!</v>
      </c>
      <c r="T29" s="188" t="s">
        <v>405</v>
      </c>
      <c r="U29" s="308" t="e">
        <f t="shared" si="7"/>
        <v>#VALUE!</v>
      </c>
      <c r="V29" s="188" t="s">
        <v>405</v>
      </c>
      <c r="W29" s="308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5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308" t="e">
        <f t="shared" si="7"/>
        <v>#VALUE!</v>
      </c>
      <c r="R30" s="188" t="s">
        <v>405</v>
      </c>
      <c r="S30" s="308" t="e">
        <f t="shared" si="7"/>
        <v>#VALUE!</v>
      </c>
      <c r="T30" s="188" t="s">
        <v>405</v>
      </c>
      <c r="U30" s="308" t="e">
        <f t="shared" si="7"/>
        <v>#VALUE!</v>
      </c>
      <c r="V30" s="188" t="s">
        <v>405</v>
      </c>
      <c r="W30" s="308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5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308" t="e">
        <f t="shared" si="7"/>
        <v>#VALUE!</v>
      </c>
      <c r="R31" s="188" t="s">
        <v>405</v>
      </c>
      <c r="S31" s="308" t="e">
        <f t="shared" si="7"/>
        <v>#VALUE!</v>
      </c>
      <c r="T31" s="188" t="s">
        <v>405</v>
      </c>
      <c r="U31" s="308" t="e">
        <f t="shared" si="7"/>
        <v>#VALUE!</v>
      </c>
      <c r="V31" s="188" t="s">
        <v>405</v>
      </c>
      <c r="W31" s="308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5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308" t="e">
        <f t="shared" si="7"/>
        <v>#VALUE!</v>
      </c>
      <c r="R32" s="188" t="s">
        <v>405</v>
      </c>
      <c r="S32" s="308" t="e">
        <f t="shared" si="7"/>
        <v>#VALUE!</v>
      </c>
      <c r="T32" s="188" t="s">
        <v>405</v>
      </c>
      <c r="U32" s="308" t="e">
        <f t="shared" si="7"/>
        <v>#VALUE!</v>
      </c>
      <c r="V32" s="188" t="s">
        <v>405</v>
      </c>
      <c r="W32" s="308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5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308" t="e">
        <f t="shared" si="7"/>
        <v>#VALUE!</v>
      </c>
      <c r="R33" s="188" t="s">
        <v>405</v>
      </c>
      <c r="S33" s="308" t="e">
        <f t="shared" si="7"/>
        <v>#VALUE!</v>
      </c>
      <c r="T33" s="188" t="s">
        <v>405</v>
      </c>
      <c r="U33" s="308" t="e">
        <f t="shared" si="7"/>
        <v>#VALUE!</v>
      </c>
      <c r="V33" s="188" t="s">
        <v>405</v>
      </c>
      <c r="W33" s="308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5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308" t="e">
        <f t="shared" si="7"/>
        <v>#VALUE!</v>
      </c>
      <c r="R34" s="188" t="s">
        <v>405</v>
      </c>
      <c r="S34" s="308" t="e">
        <f t="shared" si="7"/>
        <v>#VALUE!</v>
      </c>
      <c r="T34" s="188" t="s">
        <v>405</v>
      </c>
      <c r="U34" s="308" t="e">
        <f t="shared" si="7"/>
        <v>#VALUE!</v>
      </c>
      <c r="V34" s="188" t="s">
        <v>405</v>
      </c>
      <c r="W34" s="308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5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308" t="e">
        <f t="shared" si="7"/>
        <v>#VALUE!</v>
      </c>
      <c r="R35" s="188" t="s">
        <v>405</v>
      </c>
      <c r="S35" s="308" t="e">
        <f t="shared" si="7"/>
        <v>#VALUE!</v>
      </c>
      <c r="T35" s="188" t="s">
        <v>405</v>
      </c>
      <c r="U35" s="308" t="e">
        <f t="shared" si="7"/>
        <v>#VALUE!</v>
      </c>
      <c r="V35" s="188" t="s">
        <v>405</v>
      </c>
      <c r="W35" s="308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5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7.0000000000000007E-2</v>
      </c>
      <c r="M36" s="100"/>
      <c r="N36" s="40">
        <v>0.08</v>
      </c>
      <c r="O36" s="100"/>
      <c r="P36" s="188">
        <v>0.08</v>
      </c>
      <c r="Q36" s="213"/>
      <c r="R36" s="188">
        <v>0.08</v>
      </c>
      <c r="S36" s="213"/>
      <c r="T36" s="188">
        <v>0.09</v>
      </c>
      <c r="U36" s="213"/>
      <c r="V36" s="188">
        <v>0.09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5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2"/>
      <c r="R37" s="188" t="s">
        <v>405</v>
      </c>
      <c r="S37" s="212"/>
      <c r="T37" s="188" t="s">
        <v>405</v>
      </c>
      <c r="U37" s="212"/>
      <c r="V37" s="188" t="s">
        <v>405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5" customHeight="1">
      <c r="A38" s="106">
        <v>23</v>
      </c>
      <c r="B38" s="24" t="s">
        <v>19</v>
      </c>
      <c r="C38" s="43" t="s">
        <v>78</v>
      </c>
      <c r="D38" s="88" t="s">
        <v>405</v>
      </c>
      <c r="E38" s="272" t="e">
        <f t="shared" ref="E38:O40" si="8">D38/1000</f>
        <v>#VALUE!</v>
      </c>
      <c r="F38" s="89" t="s">
        <v>405</v>
      </c>
      <c r="G38" s="272" t="e">
        <f t="shared" si="8"/>
        <v>#VALUE!</v>
      </c>
      <c r="H38" s="40" t="s">
        <v>405</v>
      </c>
      <c r="I38" s="272" t="e">
        <f t="shared" si="8"/>
        <v>#VALUE!</v>
      </c>
      <c r="J38" s="40" t="s">
        <v>405</v>
      </c>
      <c r="K38" s="272" t="e">
        <f t="shared" si="8"/>
        <v>#VALUE!</v>
      </c>
      <c r="L38" s="40" t="s">
        <v>405</v>
      </c>
      <c r="M38" s="272" t="e">
        <f t="shared" si="8"/>
        <v>#VALUE!</v>
      </c>
      <c r="N38" s="40" t="s">
        <v>405</v>
      </c>
      <c r="O38" s="272" t="e">
        <f t="shared" si="8"/>
        <v>#VALUE!</v>
      </c>
      <c r="P38" s="188" t="s">
        <v>405</v>
      </c>
      <c r="Q38" s="309" t="e">
        <f t="shared" ref="Q38:W40" si="9">P38/1000</f>
        <v>#VALUE!</v>
      </c>
      <c r="R38" s="188" t="s">
        <v>405</v>
      </c>
      <c r="S38" s="309" t="e">
        <f t="shared" si="9"/>
        <v>#VALUE!</v>
      </c>
      <c r="T38" s="188" t="s">
        <v>405</v>
      </c>
      <c r="U38" s="309" t="e">
        <f t="shared" si="9"/>
        <v>#VALUE!</v>
      </c>
      <c r="V38" s="188" t="s">
        <v>405</v>
      </c>
      <c r="W38" s="309" t="e">
        <f t="shared" si="9"/>
        <v>#VALUE!</v>
      </c>
      <c r="X38" s="40"/>
      <c r="Y38" s="272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5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2"/>
      <c r="R39" s="188" t="s">
        <v>405</v>
      </c>
      <c r="S39" s="212"/>
      <c r="T39" s="188" t="s">
        <v>405</v>
      </c>
      <c r="U39" s="212"/>
      <c r="V39" s="188" t="s">
        <v>405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5" customHeight="1">
      <c r="A40" s="106">
        <v>25</v>
      </c>
      <c r="B40" s="24" t="s">
        <v>21</v>
      </c>
      <c r="C40" s="43" t="s">
        <v>78</v>
      </c>
      <c r="D40" s="88" t="s">
        <v>405</v>
      </c>
      <c r="E40" s="272" t="e">
        <f t="shared" si="8"/>
        <v>#VALUE!</v>
      </c>
      <c r="F40" s="89" t="s">
        <v>405</v>
      </c>
      <c r="G40" s="272" t="e">
        <f t="shared" si="8"/>
        <v>#VALUE!</v>
      </c>
      <c r="H40" s="40" t="s">
        <v>405</v>
      </c>
      <c r="I40" s="272" t="e">
        <f t="shared" si="8"/>
        <v>#VALUE!</v>
      </c>
      <c r="J40" s="40" t="s">
        <v>405</v>
      </c>
      <c r="K40" s="272" t="e">
        <f t="shared" si="8"/>
        <v>#VALUE!</v>
      </c>
      <c r="L40" s="40" t="s">
        <v>405</v>
      </c>
      <c r="M40" s="272" t="e">
        <f t="shared" si="8"/>
        <v>#VALUE!</v>
      </c>
      <c r="N40" s="40" t="s">
        <v>405</v>
      </c>
      <c r="O40" s="272" t="e">
        <f t="shared" si="8"/>
        <v>#VALUE!</v>
      </c>
      <c r="P40" s="188" t="s">
        <v>405</v>
      </c>
      <c r="Q40" s="309" t="e">
        <f t="shared" si="9"/>
        <v>#VALUE!</v>
      </c>
      <c r="R40" s="188" t="s">
        <v>405</v>
      </c>
      <c r="S40" s="309" t="e">
        <f t="shared" si="9"/>
        <v>#VALUE!</v>
      </c>
      <c r="T40" s="188" t="s">
        <v>405</v>
      </c>
      <c r="U40" s="309" t="e">
        <f t="shared" si="9"/>
        <v>#VALUE!</v>
      </c>
      <c r="V40" s="188" t="s">
        <v>405</v>
      </c>
      <c r="W40" s="309" t="e">
        <f t="shared" si="9"/>
        <v>#VALUE!</v>
      </c>
      <c r="X40" s="40"/>
      <c r="Y40" s="272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5" customHeight="1">
      <c r="A41" s="106">
        <v>26</v>
      </c>
      <c r="B41" s="24" t="s">
        <v>22</v>
      </c>
      <c r="C41" s="43" t="s">
        <v>78</v>
      </c>
      <c r="D41" s="88">
        <v>0</v>
      </c>
      <c r="E41" s="89"/>
      <c r="F41" s="89">
        <v>0</v>
      </c>
      <c r="G41" s="89"/>
      <c r="H41" s="40">
        <v>0</v>
      </c>
      <c r="I41" s="89"/>
      <c r="J41" s="40">
        <v>0</v>
      </c>
      <c r="K41" s="89"/>
      <c r="L41" s="40">
        <v>0</v>
      </c>
      <c r="M41" s="89"/>
      <c r="N41" s="40">
        <v>0</v>
      </c>
      <c r="O41" s="89"/>
      <c r="P41" s="188">
        <v>0</v>
      </c>
      <c r="Q41" s="212"/>
      <c r="R41" s="188">
        <v>0</v>
      </c>
      <c r="S41" s="212"/>
      <c r="T41" s="188">
        <v>0</v>
      </c>
      <c r="U41" s="212"/>
      <c r="V41" s="188">
        <v>0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5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308" t="e">
        <f>P42/1000</f>
        <v>#VALUE!</v>
      </c>
      <c r="R42" s="188" t="s">
        <v>405</v>
      </c>
      <c r="S42" s="308" t="e">
        <f>R42/1000</f>
        <v>#VALUE!</v>
      </c>
      <c r="T42" s="188" t="s">
        <v>405</v>
      </c>
      <c r="U42" s="308" t="e">
        <f>T42/1000</f>
        <v>#VALUE!</v>
      </c>
      <c r="V42" s="188" t="s">
        <v>405</v>
      </c>
      <c r="W42" s="308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5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2"/>
      <c r="R43" s="188" t="s">
        <v>405</v>
      </c>
      <c r="S43" s="212"/>
      <c r="T43" s="188" t="s">
        <v>405</v>
      </c>
      <c r="U43" s="212"/>
      <c r="V43" s="188" t="s">
        <v>405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5" customHeight="1">
      <c r="A44" s="106">
        <v>29</v>
      </c>
      <c r="B44" s="24" t="s">
        <v>25</v>
      </c>
      <c r="C44" s="43" t="s">
        <v>78</v>
      </c>
      <c r="D44" s="88" t="s">
        <v>405</v>
      </c>
      <c r="E44" s="272" t="e">
        <f t="shared" ref="E44:O45" si="10">D44/1000</f>
        <v>#VALUE!</v>
      </c>
      <c r="F44" s="89" t="s">
        <v>405</v>
      </c>
      <c r="G44" s="272" t="e">
        <f t="shared" si="10"/>
        <v>#VALUE!</v>
      </c>
      <c r="H44" s="40" t="s">
        <v>405</v>
      </c>
      <c r="I44" s="272" t="e">
        <f t="shared" si="10"/>
        <v>#VALUE!</v>
      </c>
      <c r="J44" s="40" t="s">
        <v>405</v>
      </c>
      <c r="K44" s="272" t="e">
        <f t="shared" si="10"/>
        <v>#VALUE!</v>
      </c>
      <c r="L44" s="40" t="s">
        <v>405</v>
      </c>
      <c r="M44" s="272" t="e">
        <f t="shared" si="10"/>
        <v>#VALUE!</v>
      </c>
      <c r="N44" s="40" t="s">
        <v>405</v>
      </c>
      <c r="O44" s="272" t="e">
        <f t="shared" si="10"/>
        <v>#VALUE!</v>
      </c>
      <c r="P44" s="188" t="s">
        <v>405</v>
      </c>
      <c r="Q44" s="309" t="e">
        <f t="shared" ref="Q44:W45" si="11">P44/1000</f>
        <v>#VALUE!</v>
      </c>
      <c r="R44" s="188" t="s">
        <v>405</v>
      </c>
      <c r="S44" s="309" t="e">
        <f t="shared" si="11"/>
        <v>#VALUE!</v>
      </c>
      <c r="T44" s="188" t="s">
        <v>405</v>
      </c>
      <c r="U44" s="309" t="e">
        <f t="shared" si="11"/>
        <v>#VALUE!</v>
      </c>
      <c r="V44" s="188" t="s">
        <v>405</v>
      </c>
      <c r="W44" s="309" t="e">
        <f t="shared" si="11"/>
        <v>#VALUE!</v>
      </c>
      <c r="X44" s="40"/>
      <c r="Y44" s="272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5" customHeight="1">
      <c r="A45" s="106">
        <v>30</v>
      </c>
      <c r="B45" s="24" t="s">
        <v>26</v>
      </c>
      <c r="C45" s="43" t="s">
        <v>78</v>
      </c>
      <c r="D45" s="88" t="s">
        <v>405</v>
      </c>
      <c r="E45" s="272" t="e">
        <f t="shared" si="10"/>
        <v>#VALUE!</v>
      </c>
      <c r="F45" s="89" t="s">
        <v>405</v>
      </c>
      <c r="G45" s="272" t="e">
        <f t="shared" si="10"/>
        <v>#VALUE!</v>
      </c>
      <c r="H45" s="40" t="s">
        <v>405</v>
      </c>
      <c r="I45" s="272" t="e">
        <f t="shared" si="10"/>
        <v>#VALUE!</v>
      </c>
      <c r="J45" s="40" t="s">
        <v>405</v>
      </c>
      <c r="K45" s="272" t="e">
        <f t="shared" si="10"/>
        <v>#VALUE!</v>
      </c>
      <c r="L45" s="40" t="s">
        <v>405</v>
      </c>
      <c r="M45" s="272" t="e">
        <f t="shared" si="10"/>
        <v>#VALUE!</v>
      </c>
      <c r="N45" s="40" t="s">
        <v>405</v>
      </c>
      <c r="O45" s="272" t="e">
        <f t="shared" si="10"/>
        <v>#VALUE!</v>
      </c>
      <c r="P45" s="188" t="s">
        <v>405</v>
      </c>
      <c r="Q45" s="309" t="e">
        <f t="shared" si="11"/>
        <v>#VALUE!</v>
      </c>
      <c r="R45" s="188" t="s">
        <v>405</v>
      </c>
      <c r="S45" s="309" t="e">
        <f t="shared" si="11"/>
        <v>#VALUE!</v>
      </c>
      <c r="T45" s="188" t="s">
        <v>405</v>
      </c>
      <c r="U45" s="309" t="e">
        <f t="shared" si="11"/>
        <v>#VALUE!</v>
      </c>
      <c r="V45" s="188" t="s">
        <v>405</v>
      </c>
      <c r="W45" s="309" t="e">
        <f t="shared" si="11"/>
        <v>#VALUE!</v>
      </c>
      <c r="X45" s="40"/>
      <c r="Y45" s="272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5" customHeight="1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8" t="s">
        <v>405</v>
      </c>
      <c r="Q46" s="212"/>
      <c r="R46" s="188" t="s">
        <v>405</v>
      </c>
      <c r="S46" s="212"/>
      <c r="T46" s="188" t="s">
        <v>405</v>
      </c>
      <c r="U46" s="212"/>
      <c r="V46" s="188" t="s">
        <v>405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5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308" t="e">
        <f>P47/1000</f>
        <v>#VALUE!</v>
      </c>
      <c r="R47" s="188" t="s">
        <v>405</v>
      </c>
      <c r="S47" s="308" t="e">
        <f>R47/1000</f>
        <v>#VALUE!</v>
      </c>
      <c r="T47" s="188" t="s">
        <v>405</v>
      </c>
      <c r="U47" s="308" t="e">
        <f>T47/1000</f>
        <v>#VALUE!</v>
      </c>
      <c r="V47" s="188" t="s">
        <v>405</v>
      </c>
      <c r="W47" s="308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5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308" t="e">
        <f>P48/1000</f>
        <v>#VALUE!</v>
      </c>
      <c r="R48" s="188" t="s">
        <v>405</v>
      </c>
      <c r="S48" s="308" t="e">
        <f>R48/1000</f>
        <v>#VALUE!</v>
      </c>
      <c r="T48" s="188" t="s">
        <v>405</v>
      </c>
      <c r="U48" s="308" t="e">
        <f>T48/1000</f>
        <v>#VALUE!</v>
      </c>
      <c r="V48" s="188" t="s">
        <v>405</v>
      </c>
      <c r="W48" s="308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5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308" t="e">
        <f>P49/1000</f>
        <v>#VALUE!</v>
      </c>
      <c r="R49" s="188" t="s">
        <v>405</v>
      </c>
      <c r="S49" s="308" t="e">
        <f>R49/1000</f>
        <v>#VALUE!</v>
      </c>
      <c r="T49" s="188" t="s">
        <v>405</v>
      </c>
      <c r="U49" s="308" t="e">
        <f>T49/1000</f>
        <v>#VALUE!</v>
      </c>
      <c r="V49" s="188" t="s">
        <v>405</v>
      </c>
      <c r="W49" s="308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5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308" t="e">
        <f>P50/1000</f>
        <v>#VALUE!</v>
      </c>
      <c r="R50" s="188" t="s">
        <v>405</v>
      </c>
      <c r="S50" s="308" t="e">
        <f>R50/1000</f>
        <v>#VALUE!</v>
      </c>
      <c r="T50" s="188" t="s">
        <v>405</v>
      </c>
      <c r="U50" s="308" t="e">
        <f>T50/1000</f>
        <v>#VALUE!</v>
      </c>
      <c r="V50" s="188" t="s">
        <v>405</v>
      </c>
      <c r="W50" s="308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5" customHeight="1">
      <c r="A51" s="106">
        <v>36</v>
      </c>
      <c r="B51" s="24" t="s">
        <v>32</v>
      </c>
      <c r="C51" s="43" t="s">
        <v>78</v>
      </c>
      <c r="D51" s="27">
        <v>5.2</v>
      </c>
      <c r="E51" s="28"/>
      <c r="F51" s="28">
        <v>5.5</v>
      </c>
      <c r="G51" s="28"/>
      <c r="H51" s="40">
        <v>7.1</v>
      </c>
      <c r="I51" s="28"/>
      <c r="J51" s="40">
        <v>7.1</v>
      </c>
      <c r="K51" s="28"/>
      <c r="L51" s="40">
        <v>9.6</v>
      </c>
      <c r="M51" s="28"/>
      <c r="N51" s="40">
        <v>7.8</v>
      </c>
      <c r="O51" s="28"/>
      <c r="P51" s="188">
        <v>5.7</v>
      </c>
      <c r="Q51" s="191"/>
      <c r="R51" s="188">
        <v>5.6</v>
      </c>
      <c r="S51" s="191"/>
      <c r="T51" s="188">
        <v>5.7</v>
      </c>
      <c r="U51" s="191"/>
      <c r="V51" s="188">
        <v>6.2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5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308" t="e">
        <f>P52/1000</f>
        <v>#VALUE!</v>
      </c>
      <c r="R52" s="188" t="s">
        <v>405</v>
      </c>
      <c r="S52" s="308" t="e">
        <f>R52/1000</f>
        <v>#VALUE!</v>
      </c>
      <c r="T52" s="188" t="s">
        <v>405</v>
      </c>
      <c r="U52" s="308" t="e">
        <f>T52/1000</f>
        <v>#VALUE!</v>
      </c>
      <c r="V52" s="188" t="s">
        <v>405</v>
      </c>
      <c r="W52" s="308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5" customHeight="1">
      <c r="A53" s="106">
        <v>38</v>
      </c>
      <c r="B53" s="24" t="s">
        <v>35</v>
      </c>
      <c r="C53" s="43" t="s">
        <v>78</v>
      </c>
      <c r="D53" s="27">
        <v>4</v>
      </c>
      <c r="E53" s="28"/>
      <c r="F53" s="28">
        <v>4.4000000000000004</v>
      </c>
      <c r="G53" s="28"/>
      <c r="H53" s="40">
        <v>5</v>
      </c>
      <c r="I53" s="28"/>
      <c r="J53" s="40">
        <v>5.0999999999999996</v>
      </c>
      <c r="K53" s="28"/>
      <c r="L53" s="40">
        <v>9.6</v>
      </c>
      <c r="M53" s="28"/>
      <c r="N53" s="40">
        <v>8.1999999999999993</v>
      </c>
      <c r="O53" s="28"/>
      <c r="P53" s="188">
        <v>6.3</v>
      </c>
      <c r="Q53" s="191"/>
      <c r="R53" s="188">
        <v>6.3</v>
      </c>
      <c r="S53" s="191"/>
      <c r="T53" s="188">
        <v>6.5</v>
      </c>
      <c r="U53" s="191"/>
      <c r="V53" s="188">
        <v>6.2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5" customHeight="1">
      <c r="A54" s="106">
        <v>39</v>
      </c>
      <c r="B54" s="24" t="s">
        <v>36</v>
      </c>
      <c r="C54" s="43" t="s">
        <v>78</v>
      </c>
      <c r="D54" s="27">
        <v>5.8412394000000001</v>
      </c>
      <c r="E54" s="28"/>
      <c r="F54" s="28">
        <v>6.2670212999999997</v>
      </c>
      <c r="G54" s="28"/>
      <c r="H54" s="40">
        <v>5.6871303000000006</v>
      </c>
      <c r="I54" s="28"/>
      <c r="J54" s="40">
        <v>5.8742783999999997</v>
      </c>
      <c r="K54" s="28"/>
      <c r="L54" s="40">
        <v>18.838185299999999</v>
      </c>
      <c r="M54" s="28"/>
      <c r="N54" s="40">
        <v>20.120186500000003</v>
      </c>
      <c r="O54" s="28"/>
      <c r="P54" s="188">
        <v>21.241349499999998</v>
      </c>
      <c r="Q54" s="191"/>
      <c r="R54" s="188">
        <v>20.902412500000001</v>
      </c>
      <c r="S54" s="191"/>
      <c r="T54" s="188">
        <v>17.262648500000001</v>
      </c>
      <c r="U54" s="191"/>
      <c r="V54" s="188">
        <v>14.945688499999999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5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5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3"/>
      <c r="R56" s="188" t="s">
        <v>405</v>
      </c>
      <c r="S56" s="213"/>
      <c r="T56" s="188" t="s">
        <v>405</v>
      </c>
      <c r="U56" s="213"/>
      <c r="V56" s="188" t="s">
        <v>405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5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>
        <v>0</v>
      </c>
      <c r="M57" s="111">
        <f>L57/1000</f>
        <v>0</v>
      </c>
      <c r="N57" s="40">
        <v>0</v>
      </c>
      <c r="O57" s="111">
        <f>N57/1000</f>
        <v>0</v>
      </c>
      <c r="P57" s="188" t="s">
        <v>405</v>
      </c>
      <c r="Q57" s="308" t="e">
        <f>P57/1000</f>
        <v>#VALUE!</v>
      </c>
      <c r="R57" s="188" t="s">
        <v>405</v>
      </c>
      <c r="S57" s="308" t="e">
        <f>R57/1000</f>
        <v>#VALUE!</v>
      </c>
      <c r="T57" s="188" t="s">
        <v>405</v>
      </c>
      <c r="U57" s="308" t="e">
        <f>T57/1000</f>
        <v>#VALUE!</v>
      </c>
      <c r="V57" s="188" t="s">
        <v>405</v>
      </c>
      <c r="W57" s="308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5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>
        <v>2E-3</v>
      </c>
      <c r="M58" s="111">
        <f>L58/1000</f>
        <v>1.9999999999999999E-6</v>
      </c>
      <c r="N58" s="40">
        <v>2E-3</v>
      </c>
      <c r="O58" s="111">
        <f>N58/1000</f>
        <v>1.9999999999999999E-6</v>
      </c>
      <c r="P58" s="188" t="s">
        <v>405</v>
      </c>
      <c r="Q58" s="308" t="e">
        <f>P58/1000</f>
        <v>#VALUE!</v>
      </c>
      <c r="R58" s="188" t="s">
        <v>405</v>
      </c>
      <c r="S58" s="308" t="e">
        <f>R58/1000</f>
        <v>#VALUE!</v>
      </c>
      <c r="T58" s="188" t="s">
        <v>405</v>
      </c>
      <c r="U58" s="308" t="e">
        <f>T58/1000</f>
        <v>#VALUE!</v>
      </c>
      <c r="V58" s="188" t="s">
        <v>405</v>
      </c>
      <c r="W58" s="308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5" customHeight="1">
      <c r="A59" s="106">
        <v>44</v>
      </c>
      <c r="B59" s="24" t="s">
        <v>39</v>
      </c>
      <c r="C59" s="43" t="s">
        <v>78</v>
      </c>
      <c r="D59" s="88">
        <v>0</v>
      </c>
      <c r="E59" s="89"/>
      <c r="F59" s="89">
        <v>0</v>
      </c>
      <c r="G59" s="89"/>
      <c r="H59" s="40">
        <v>0</v>
      </c>
      <c r="I59" s="89"/>
      <c r="J59" s="40">
        <v>6.0000000000000001E-3</v>
      </c>
      <c r="K59" s="89"/>
      <c r="L59" s="40">
        <v>0</v>
      </c>
      <c r="M59" s="89"/>
      <c r="N59" s="40">
        <v>2E-3</v>
      </c>
      <c r="O59" s="89"/>
      <c r="P59" s="188">
        <v>3.0000000000000001E-3</v>
      </c>
      <c r="Q59" s="212"/>
      <c r="R59" s="188">
        <v>4.0000000000000001E-3</v>
      </c>
      <c r="S59" s="212"/>
      <c r="T59" s="188">
        <v>6.0000000000000001E-3</v>
      </c>
      <c r="U59" s="212"/>
      <c r="V59" s="188">
        <v>5.0000000000000001E-3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5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8" t="e">
        <f>P60/1000</f>
        <v>#VALUE!</v>
      </c>
      <c r="R60" s="188" t="s">
        <v>405</v>
      </c>
      <c r="S60" s="308" t="e">
        <f>R60/1000</f>
        <v>#VALUE!</v>
      </c>
      <c r="T60" s="188" t="s">
        <v>405</v>
      </c>
      <c r="U60" s="308" t="e">
        <f>T60/1000</f>
        <v>#VALUE!</v>
      </c>
      <c r="V60" s="188" t="s">
        <v>405</v>
      </c>
      <c r="W60" s="308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0.7</v>
      </c>
      <c r="E61" s="28"/>
      <c r="F61" s="28">
        <v>0.5</v>
      </c>
      <c r="G61" s="28"/>
      <c r="H61" s="40">
        <v>0.7</v>
      </c>
      <c r="I61" s="28"/>
      <c r="J61" s="40">
        <v>0.9</v>
      </c>
      <c r="K61" s="28"/>
      <c r="L61" s="40">
        <v>0.8</v>
      </c>
      <c r="M61" s="28"/>
      <c r="N61" s="40">
        <v>0.7</v>
      </c>
      <c r="O61" s="28"/>
      <c r="P61" s="188">
        <v>0.6</v>
      </c>
      <c r="Q61" s="191"/>
      <c r="R61" s="188">
        <v>0.6</v>
      </c>
      <c r="S61" s="191"/>
      <c r="T61" s="188">
        <v>0.8</v>
      </c>
      <c r="U61" s="191"/>
      <c r="V61" s="188">
        <v>0.8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5" customHeight="1">
      <c r="A62" s="106">
        <v>47</v>
      </c>
      <c r="B62" s="24" t="s">
        <v>72</v>
      </c>
      <c r="C62" s="45" t="s">
        <v>75</v>
      </c>
      <c r="D62" s="27">
        <v>7.4</v>
      </c>
      <c r="E62" s="28"/>
      <c r="F62" s="28">
        <v>7.2</v>
      </c>
      <c r="G62" s="28"/>
      <c r="H62" s="40">
        <v>7.2</v>
      </c>
      <c r="I62" s="28"/>
      <c r="J62" s="40">
        <v>7.2</v>
      </c>
      <c r="K62" s="28"/>
      <c r="L62" s="40">
        <v>7</v>
      </c>
      <c r="M62" s="28"/>
      <c r="N62" s="40">
        <v>7.2</v>
      </c>
      <c r="O62" s="28"/>
      <c r="P62" s="188">
        <v>7.3</v>
      </c>
      <c r="Q62" s="191"/>
      <c r="R62" s="188">
        <v>7.3</v>
      </c>
      <c r="S62" s="191"/>
      <c r="T62" s="188">
        <v>7.5</v>
      </c>
      <c r="U62" s="191"/>
      <c r="V62" s="188">
        <v>7.4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5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5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5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5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5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5" customHeight="1" thickTop="1">
      <c r="A68" s="356"/>
      <c r="B68" s="35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5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5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310" t="s">
        <v>405</v>
      </c>
      <c r="Q70" s="308" t="e">
        <f>P70/1000</f>
        <v>#VALUE!</v>
      </c>
      <c r="R70" s="310" t="s">
        <v>405</v>
      </c>
      <c r="S70" s="308" t="e">
        <f t="shared" ref="Q70:W74" si="14">R70/1000</f>
        <v>#VALUE!</v>
      </c>
      <c r="T70" s="310" t="s">
        <v>405</v>
      </c>
      <c r="U70" s="308" t="e">
        <f t="shared" si="14"/>
        <v>#VALUE!</v>
      </c>
      <c r="V70" s="310" t="s">
        <v>405</v>
      </c>
      <c r="W70" s="308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5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10" t="s">
        <v>405</v>
      </c>
      <c r="Q71" s="308" t="e">
        <f t="shared" si="14"/>
        <v>#VALUE!</v>
      </c>
      <c r="R71" s="210" t="s">
        <v>405</v>
      </c>
      <c r="S71" s="308" t="e">
        <f t="shared" si="14"/>
        <v>#VALUE!</v>
      </c>
      <c r="T71" s="210" t="s">
        <v>405</v>
      </c>
      <c r="U71" s="308" t="e">
        <f t="shared" si="14"/>
        <v>#VALUE!</v>
      </c>
      <c r="V71" s="210" t="s">
        <v>405</v>
      </c>
      <c r="W71" s="308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5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2" t="s">
        <v>405</v>
      </c>
      <c r="Q72" s="308" t="e">
        <f t="shared" si="14"/>
        <v>#VALUE!</v>
      </c>
      <c r="R72" s="212" t="s">
        <v>405</v>
      </c>
      <c r="S72" s="308" t="e">
        <f t="shared" si="14"/>
        <v>#VALUE!</v>
      </c>
      <c r="T72" s="212" t="s">
        <v>405</v>
      </c>
      <c r="U72" s="308" t="e">
        <f t="shared" si="14"/>
        <v>#VALUE!</v>
      </c>
      <c r="V72" s="212" t="s">
        <v>405</v>
      </c>
      <c r="W72" s="308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5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10" t="s">
        <v>405</v>
      </c>
      <c r="Q73" s="308" t="e">
        <f t="shared" si="14"/>
        <v>#VALUE!</v>
      </c>
      <c r="R73" s="210" t="s">
        <v>405</v>
      </c>
      <c r="S73" s="308" t="e">
        <f t="shared" si="14"/>
        <v>#VALUE!</v>
      </c>
      <c r="T73" s="210" t="s">
        <v>405</v>
      </c>
      <c r="U73" s="308" t="e">
        <f t="shared" si="14"/>
        <v>#VALUE!</v>
      </c>
      <c r="V73" s="210" t="s">
        <v>405</v>
      </c>
      <c r="W73" s="308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5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2" t="s">
        <v>405</v>
      </c>
      <c r="Q74" s="308" t="e">
        <f t="shared" si="14"/>
        <v>#VALUE!</v>
      </c>
      <c r="R74" s="212" t="s">
        <v>405</v>
      </c>
      <c r="S74" s="308" t="e">
        <f t="shared" si="14"/>
        <v>#VALUE!</v>
      </c>
      <c r="T74" s="212" t="s">
        <v>405</v>
      </c>
      <c r="U74" s="308" t="e">
        <f t="shared" si="14"/>
        <v>#VALUE!</v>
      </c>
      <c r="V74" s="212" t="s">
        <v>405</v>
      </c>
      <c r="W74" s="308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5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2" t="s">
        <v>405</v>
      </c>
      <c r="Q75" s="308" t="e">
        <f>P75/1000</f>
        <v>#VALUE!</v>
      </c>
      <c r="R75" s="212" t="s">
        <v>405</v>
      </c>
      <c r="S75" s="308" t="e">
        <f>R75/1000</f>
        <v>#VALUE!</v>
      </c>
      <c r="T75" s="212" t="s">
        <v>405</v>
      </c>
      <c r="U75" s="308" t="e">
        <f>T75/1000</f>
        <v>#VALUE!</v>
      </c>
      <c r="V75" s="212" t="s">
        <v>405</v>
      </c>
      <c r="W75" s="308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5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5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5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2" t="s">
        <v>405</v>
      </c>
      <c r="Q78" s="212"/>
      <c r="R78" s="212" t="s">
        <v>405</v>
      </c>
      <c r="S78" s="212"/>
      <c r="T78" s="212" t="s">
        <v>405</v>
      </c>
      <c r="U78" s="212"/>
      <c r="V78" s="212" t="s">
        <v>405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5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2" t="s">
        <v>405</v>
      </c>
      <c r="Q79" s="212"/>
      <c r="R79" s="212" t="s">
        <v>405</v>
      </c>
      <c r="S79" s="212"/>
      <c r="T79" s="212" t="s">
        <v>405</v>
      </c>
      <c r="U79" s="212"/>
      <c r="V79" s="212" t="s">
        <v>405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5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5" customHeight="1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0.4</v>
      </c>
      <c r="G81" s="28"/>
      <c r="H81" s="40">
        <v>0.6</v>
      </c>
      <c r="I81" s="28"/>
      <c r="J81" s="28">
        <v>0.4</v>
      </c>
      <c r="K81" s="28"/>
      <c r="L81" s="28">
        <v>0.6</v>
      </c>
      <c r="M81" s="28"/>
      <c r="N81" s="28">
        <v>0.4</v>
      </c>
      <c r="O81" s="28"/>
      <c r="P81" s="191">
        <v>0.6</v>
      </c>
      <c r="Q81" s="191"/>
      <c r="R81" s="191">
        <v>0.5</v>
      </c>
      <c r="S81" s="191"/>
      <c r="T81" s="191">
        <v>0.3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5" customHeight="1">
      <c r="A82" s="106">
        <v>13</v>
      </c>
      <c r="B82" s="48" t="s">
        <v>64</v>
      </c>
      <c r="C82" s="43" t="s">
        <v>78</v>
      </c>
      <c r="D82" s="27">
        <v>5.8412394000000001</v>
      </c>
      <c r="E82" s="27"/>
      <c r="F82" s="28">
        <v>6.2670212999999997</v>
      </c>
      <c r="G82" s="28"/>
      <c r="H82" s="40">
        <v>5.6871303000000006</v>
      </c>
      <c r="I82" s="28"/>
      <c r="J82" s="28">
        <v>5.8742783999999997</v>
      </c>
      <c r="K82" s="28"/>
      <c r="L82" s="28">
        <v>18.838185299999999</v>
      </c>
      <c r="M82" s="28"/>
      <c r="N82" s="28">
        <v>20.120186500000003</v>
      </c>
      <c r="O82" s="28"/>
      <c r="P82" s="191">
        <v>21.241349499999998</v>
      </c>
      <c r="Q82" s="191"/>
      <c r="R82" s="191">
        <v>20.902412500000001</v>
      </c>
      <c r="S82" s="191"/>
      <c r="T82" s="191">
        <v>17.262648500000001</v>
      </c>
      <c r="U82" s="191"/>
      <c r="V82" s="191">
        <v>14.945688499999999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5" customHeight="1">
      <c r="A83" s="106">
        <v>14</v>
      </c>
      <c r="B83" s="48" t="s">
        <v>65</v>
      </c>
      <c r="C83" s="43" t="s">
        <v>78</v>
      </c>
      <c r="D83" s="88" t="s">
        <v>405</v>
      </c>
      <c r="E83" s="272" t="e">
        <f t="shared" ref="E83:O83" si="15">D83/1000</f>
        <v>#VALUE!</v>
      </c>
      <c r="F83" s="89" t="s">
        <v>405</v>
      </c>
      <c r="G83" s="272" t="e">
        <f t="shared" si="15"/>
        <v>#VALUE!</v>
      </c>
      <c r="H83" s="40" t="s">
        <v>405</v>
      </c>
      <c r="I83" s="272" t="e">
        <f t="shared" si="15"/>
        <v>#VALUE!</v>
      </c>
      <c r="J83" s="89" t="s">
        <v>405</v>
      </c>
      <c r="K83" s="272" t="e">
        <f t="shared" si="15"/>
        <v>#VALUE!</v>
      </c>
      <c r="L83" s="89" t="s">
        <v>405</v>
      </c>
      <c r="M83" s="272" t="e">
        <f t="shared" si="15"/>
        <v>#VALUE!</v>
      </c>
      <c r="N83" s="89" t="s">
        <v>405</v>
      </c>
      <c r="O83" s="272" t="e">
        <f t="shared" si="15"/>
        <v>#VALUE!</v>
      </c>
      <c r="P83" s="212" t="s">
        <v>405</v>
      </c>
      <c r="Q83" s="309" t="e">
        <f t="shared" ref="Q83" si="16">P83/1000</f>
        <v>#VALUE!</v>
      </c>
      <c r="R83" s="212" t="s">
        <v>405</v>
      </c>
      <c r="S83" s="309" t="e">
        <f t="shared" ref="S83" si="17">R83/1000</f>
        <v>#VALUE!</v>
      </c>
      <c r="T83" s="212" t="s">
        <v>405</v>
      </c>
      <c r="U83" s="309" t="e">
        <f t="shared" ref="U83" si="18">T83/1000</f>
        <v>#VALUE!</v>
      </c>
      <c r="V83" s="212" t="s">
        <v>405</v>
      </c>
      <c r="W83" s="309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5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5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2" t="s">
        <v>405</v>
      </c>
      <c r="Q85" s="212"/>
      <c r="R85" s="212" t="s">
        <v>405</v>
      </c>
      <c r="S85" s="212"/>
      <c r="T85" s="212" t="s">
        <v>405</v>
      </c>
      <c r="U85" s="212"/>
      <c r="V85" s="212" t="s">
        <v>405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5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2" t="s">
        <v>405</v>
      </c>
      <c r="Q86" s="212"/>
      <c r="R86" s="212" t="s">
        <v>405</v>
      </c>
      <c r="S86" s="212"/>
      <c r="T86" s="212" t="s">
        <v>405</v>
      </c>
      <c r="U86" s="212"/>
      <c r="V86" s="212" t="s">
        <v>405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5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5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5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5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5" customHeight="1">
      <c r="A91" s="106">
        <v>22</v>
      </c>
      <c r="B91" s="48" t="s">
        <v>103</v>
      </c>
      <c r="C91" s="45" t="s">
        <v>75</v>
      </c>
      <c r="D91" s="27">
        <v>7.4</v>
      </c>
      <c r="E91" s="27"/>
      <c r="F91" s="28">
        <v>7.2</v>
      </c>
      <c r="G91" s="28"/>
      <c r="H91" s="40">
        <v>7.2</v>
      </c>
      <c r="I91" s="28"/>
      <c r="J91" s="28">
        <v>7.2</v>
      </c>
      <c r="K91" s="28"/>
      <c r="L91" s="28">
        <v>7</v>
      </c>
      <c r="M91" s="28"/>
      <c r="N91" s="28">
        <v>7.2</v>
      </c>
      <c r="O91" s="28"/>
      <c r="P91" s="191">
        <v>7.3</v>
      </c>
      <c r="Q91" s="191"/>
      <c r="R91" s="191">
        <v>7.3</v>
      </c>
      <c r="S91" s="191"/>
      <c r="T91" s="191">
        <v>7.5</v>
      </c>
      <c r="U91" s="191"/>
      <c r="V91" s="191">
        <v>7.4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5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5" customHeight="1">
      <c r="A93" s="106">
        <v>24</v>
      </c>
      <c r="B93" s="50" t="s">
        <v>58</v>
      </c>
      <c r="C93" s="51" t="s">
        <v>92</v>
      </c>
      <c r="D93" s="41">
        <v>1</v>
      </c>
      <c r="E93" s="41"/>
      <c r="F93" s="40">
        <v>0</v>
      </c>
      <c r="G93" s="40"/>
      <c r="H93" s="40">
        <v>0</v>
      </c>
      <c r="I93" s="40"/>
      <c r="J93" s="40">
        <v>0</v>
      </c>
      <c r="K93" s="40"/>
      <c r="L93" s="40">
        <v>0</v>
      </c>
      <c r="M93" s="40"/>
      <c r="N93" s="40">
        <v>0</v>
      </c>
      <c r="O93" s="40"/>
      <c r="P93" s="188">
        <v>0</v>
      </c>
      <c r="Q93" s="188"/>
      <c r="R93" s="188">
        <v>0</v>
      </c>
      <c r="S93" s="188"/>
      <c r="T93" s="188">
        <v>0</v>
      </c>
      <c r="U93" s="188"/>
      <c r="V93" s="188">
        <v>0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5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2" t="s">
        <v>405</v>
      </c>
      <c r="Q94" s="212"/>
      <c r="R94" s="212" t="s">
        <v>405</v>
      </c>
      <c r="S94" s="212"/>
      <c r="T94" s="212" t="s">
        <v>405</v>
      </c>
      <c r="U94" s="212"/>
      <c r="V94" s="212" t="s">
        <v>405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5" customHeight="1">
      <c r="A95" s="106">
        <v>26</v>
      </c>
      <c r="B95" s="48" t="s">
        <v>68</v>
      </c>
      <c r="C95" s="43" t="s">
        <v>78</v>
      </c>
      <c r="D95" s="99" t="s">
        <v>405</v>
      </c>
      <c r="E95" s="272" t="e">
        <f t="shared" ref="E95" si="20">D95/1000</f>
        <v>#VALUE!</v>
      </c>
      <c r="F95" s="100" t="s">
        <v>405</v>
      </c>
      <c r="G95" s="272" t="e">
        <f t="shared" ref="G95" si="21">F95/1000</f>
        <v>#VALUE!</v>
      </c>
      <c r="H95" s="40" t="s">
        <v>405</v>
      </c>
      <c r="I95" s="272" t="e">
        <f t="shared" ref="I95" si="22">H95/1000</f>
        <v>#VALUE!</v>
      </c>
      <c r="J95" s="100" t="s">
        <v>405</v>
      </c>
      <c r="K95" s="272" t="e">
        <f t="shared" ref="K95" si="23">J95/1000</f>
        <v>#VALUE!</v>
      </c>
      <c r="L95" s="100" t="s">
        <v>405</v>
      </c>
      <c r="M95" s="272" t="e">
        <f t="shared" ref="M95" si="24">L95/1000</f>
        <v>#VALUE!</v>
      </c>
      <c r="N95" s="100" t="s">
        <v>405</v>
      </c>
      <c r="O95" s="272" t="e">
        <f t="shared" ref="O95" si="25">N95/1000</f>
        <v>#VALUE!</v>
      </c>
      <c r="P95" s="311" t="s">
        <v>405</v>
      </c>
      <c r="Q95" s="309" t="e">
        <f t="shared" ref="Q95" si="26">P95/1000</f>
        <v>#VALUE!</v>
      </c>
      <c r="R95" s="311" t="s">
        <v>405</v>
      </c>
      <c r="S95" s="309" t="e">
        <f t="shared" ref="S95" si="27">R95/1000</f>
        <v>#VALUE!</v>
      </c>
      <c r="T95" s="311" t="s">
        <v>405</v>
      </c>
      <c r="U95" s="309" t="e">
        <f t="shared" ref="U95" si="28">T95/1000</f>
        <v>#VALUE!</v>
      </c>
      <c r="V95" s="311" t="s">
        <v>405</v>
      </c>
      <c r="W95" s="309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5" customHeight="1" thickBot="1">
      <c r="A96" s="107">
        <v>27</v>
      </c>
      <c r="B96" s="273" t="s">
        <v>176</v>
      </c>
      <c r="C96" s="52" t="s">
        <v>78</v>
      </c>
      <c r="D96" s="120" t="s">
        <v>405</v>
      </c>
      <c r="E96" s="274" t="e">
        <f>D96/1000</f>
        <v>#VALUE!</v>
      </c>
      <c r="F96" s="115" t="s">
        <v>405</v>
      </c>
      <c r="G96" s="274" t="e">
        <f>F96/1000</f>
        <v>#VALUE!</v>
      </c>
      <c r="H96" s="60" t="s">
        <v>405</v>
      </c>
      <c r="I96" s="274" t="e">
        <f>H96/1000</f>
        <v>#VALUE!</v>
      </c>
      <c r="J96" s="115" t="s">
        <v>405</v>
      </c>
      <c r="K96" s="274" t="e">
        <f>J96/1000</f>
        <v>#VALUE!</v>
      </c>
      <c r="L96" s="115" t="s">
        <v>405</v>
      </c>
      <c r="M96" s="274" t="e">
        <f>L96/1000</f>
        <v>#VALUE!</v>
      </c>
      <c r="N96" s="115" t="s">
        <v>405</v>
      </c>
      <c r="O96" s="274" t="e">
        <f>N96/1000</f>
        <v>#VALUE!</v>
      </c>
      <c r="P96" s="312" t="s">
        <v>405</v>
      </c>
      <c r="Q96" s="308" t="e">
        <f>P96/1000</f>
        <v>#VALUE!</v>
      </c>
      <c r="R96" s="312" t="s">
        <v>405</v>
      </c>
      <c r="S96" s="308" t="e">
        <f>R96/1000</f>
        <v>#VALUE!</v>
      </c>
      <c r="T96" s="312" t="s">
        <v>405</v>
      </c>
      <c r="U96" s="308" t="e">
        <f>T96/1000</f>
        <v>#VALUE!</v>
      </c>
      <c r="V96" s="312" t="s">
        <v>405</v>
      </c>
      <c r="W96" s="308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5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2" t="s">
        <v>405</v>
      </c>
      <c r="Q98" s="242"/>
      <c r="R98" s="242" t="s">
        <v>405</v>
      </c>
      <c r="S98" s="242"/>
      <c r="T98" s="242" t="s">
        <v>405</v>
      </c>
      <c r="U98" s="242"/>
      <c r="V98" s="242" t="s">
        <v>405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5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5" customHeight="1">
      <c r="A100" s="106">
        <v>3</v>
      </c>
      <c r="B100" s="54" t="s">
        <v>59</v>
      </c>
      <c r="C100" s="55" t="s">
        <v>60</v>
      </c>
      <c r="D100" s="27">
        <v>4.2</v>
      </c>
      <c r="E100" s="27"/>
      <c r="F100" s="28">
        <v>4.5</v>
      </c>
      <c r="G100" s="28"/>
      <c r="H100" s="40">
        <v>5.0999999999999996</v>
      </c>
      <c r="I100" s="28"/>
      <c r="J100" s="28">
        <v>5.2</v>
      </c>
      <c r="K100" s="28"/>
      <c r="L100" s="28">
        <v>9.8000000000000007</v>
      </c>
      <c r="M100" s="28"/>
      <c r="N100" s="28">
        <v>9.1</v>
      </c>
      <c r="O100" s="28"/>
      <c r="P100" s="191">
        <v>8.4</v>
      </c>
      <c r="Q100" s="191"/>
      <c r="R100" s="191">
        <v>8.4</v>
      </c>
      <c r="S100" s="191"/>
      <c r="T100" s="191">
        <v>7.5</v>
      </c>
      <c r="U100" s="191"/>
      <c r="V100" s="191">
        <v>7.2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5" customHeight="1">
      <c r="A101" s="106"/>
      <c r="B101" s="124" t="s">
        <v>219</v>
      </c>
      <c r="C101" s="55"/>
      <c r="D101" s="27">
        <v>0.1</v>
      </c>
      <c r="E101" s="27"/>
      <c r="F101" s="28">
        <v>0.1</v>
      </c>
      <c r="G101" s="28"/>
      <c r="H101" s="40">
        <v>0.27</v>
      </c>
      <c r="I101" s="28"/>
      <c r="J101" s="28">
        <v>0.28000000000000003</v>
      </c>
      <c r="K101" s="28"/>
      <c r="L101" s="28">
        <v>0.42</v>
      </c>
      <c r="M101" s="28"/>
      <c r="N101" s="28">
        <v>0.34</v>
      </c>
      <c r="O101" s="28"/>
      <c r="P101" s="191">
        <v>0.22</v>
      </c>
      <c r="Q101" s="191"/>
      <c r="R101" s="191">
        <v>0.22</v>
      </c>
      <c r="S101" s="191"/>
      <c r="T101" s="191">
        <v>0.27</v>
      </c>
      <c r="U101" s="191"/>
      <c r="V101" s="191">
        <v>0.28000000000000003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5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5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5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5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5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356"/>
      <c r="B132" s="356"/>
      <c r="C132" s="357"/>
      <c r="D132" s="35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3">
        <v>45200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4"/>
      <c r="N2" s="284"/>
    </row>
    <row r="3" spans="1:14">
      <c r="A3" t="s">
        <v>80</v>
      </c>
      <c r="B3" s="285">
        <v>45200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5">
        <v>45201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5">
        <v>45202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5">
        <v>45203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5">
        <v>45204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5">
        <v>45205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5">
        <v>45206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5">
        <v>45207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5">
        <v>45208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5">
        <v>45209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5">
        <v>45210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5">
        <v>45211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5">
        <v>45212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5">
        <v>45213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5">
        <v>45214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5">
        <v>45215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5">
        <v>45216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5">
        <v>45217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5">
        <v>45218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5">
        <v>45219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5">
        <v>45220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5">
        <v>45221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5">
        <v>45222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5">
        <v>45223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5">
        <v>45224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5">
        <v>45225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5">
        <v>45226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5">
        <v>45227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5">
        <v>45228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5">
        <v>45229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>
      <c r="B33" s="285">
        <v>45230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390" t="s">
        <v>180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</row>
    <row r="2" spans="1:35" ht="18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3" t="s">
        <v>378</v>
      </c>
      <c r="AI3" s="276"/>
    </row>
    <row r="4" spans="1:35" ht="18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4"/>
      <c r="AI4" s="276"/>
    </row>
    <row r="5" spans="1:35" ht="18.5" thickBot="1">
      <c r="A5" t="s">
        <v>184</v>
      </c>
      <c r="B5">
        <v>17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8.5" thickBot="1">
      <c r="A6" t="s">
        <v>185</v>
      </c>
      <c r="AH6" s="277">
        <f>INDEX(C41:AG41,MATCH(MAX(C41:AG41)+1,C41:AG41,1))</f>
        <v>1</v>
      </c>
      <c r="AI6" s="277">
        <f>AH6*1</f>
        <v>1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25" t="s">
        <v>406</v>
      </c>
      <c r="D35" s="125" t="s">
        <v>407</v>
      </c>
      <c r="E35" s="125" t="s">
        <v>408</v>
      </c>
      <c r="F35" s="125" t="s">
        <v>409</v>
      </c>
      <c r="G35" s="125" t="s">
        <v>410</v>
      </c>
      <c r="H35" s="125" t="s">
        <v>407</v>
      </c>
      <c r="I35" s="125" t="s">
        <v>411</v>
      </c>
      <c r="J35" s="125" t="s">
        <v>412</v>
      </c>
      <c r="K35" s="125" t="s">
        <v>406</v>
      </c>
      <c r="L35" s="125" t="s">
        <v>413</v>
      </c>
      <c r="M35" s="125" t="s">
        <v>414</v>
      </c>
      <c r="N35" s="125" t="s">
        <v>407</v>
      </c>
      <c r="O35" s="125" t="s">
        <v>407</v>
      </c>
      <c r="P35" s="125" t="s">
        <v>412</v>
      </c>
      <c r="Q35" s="125" t="s">
        <v>415</v>
      </c>
      <c r="R35" s="125" t="s">
        <v>407</v>
      </c>
      <c r="S35" s="125" t="s">
        <v>407</v>
      </c>
      <c r="T35" s="125" t="s">
        <v>407</v>
      </c>
      <c r="U35" s="125" t="s">
        <v>407</v>
      </c>
      <c r="V35" s="125" t="s">
        <v>408</v>
      </c>
      <c r="W35" s="125" t="s">
        <v>414</v>
      </c>
      <c r="X35" s="125" t="s">
        <v>407</v>
      </c>
      <c r="Y35" s="125" t="s">
        <v>407</v>
      </c>
      <c r="Z35" s="125" t="s">
        <v>407</v>
      </c>
      <c r="AA35" s="125" t="s">
        <v>407</v>
      </c>
      <c r="AB35" s="125" t="s">
        <v>407</v>
      </c>
      <c r="AC35" s="125" t="s">
        <v>406</v>
      </c>
      <c r="AD35" s="125" t="s">
        <v>414</v>
      </c>
      <c r="AE35" s="125" t="s">
        <v>407</v>
      </c>
      <c r="AF35" s="125" t="s">
        <v>407</v>
      </c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晴|曇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26" t="str">
        <f t="shared" si="0"/>
        <v>晴/雨</v>
      </c>
      <c r="F37" s="126" t="str">
        <f t="shared" si="0"/>
        <v>雨|曇</v>
      </c>
      <c r="G37" s="126" t="str">
        <f t="shared" si="0"/>
        <v>曇/晴</v>
      </c>
      <c r="H37" s="126" t="str">
        <f t="shared" si="0"/>
        <v>晴</v>
      </c>
      <c r="I37" s="126" t="str">
        <f t="shared" si="0"/>
        <v>晴/曇</v>
      </c>
      <c r="J37" s="126" t="str">
        <f t="shared" si="0"/>
        <v>曇/雨</v>
      </c>
      <c r="K37" s="126" t="str">
        <f t="shared" si="0"/>
        <v>曇|雨</v>
      </c>
      <c r="L37" s="126" t="str">
        <f t="shared" si="0"/>
        <v>雪/曇</v>
      </c>
      <c r="M37" s="126" t="str">
        <f t="shared" si="0"/>
        <v>晴|曇</v>
      </c>
      <c r="N37" s="126" t="str">
        <f t="shared" si="0"/>
        <v>晴</v>
      </c>
      <c r="O37" s="126" t="str">
        <f t="shared" si="0"/>
        <v>晴</v>
      </c>
      <c r="P37" s="126" t="str">
        <f t="shared" si="0"/>
        <v>曇/雨</v>
      </c>
      <c r="Q37" s="126" t="str">
        <f t="shared" si="0"/>
        <v>雨/晴</v>
      </c>
      <c r="R37" s="126" t="str">
        <f t="shared" si="0"/>
        <v>晴</v>
      </c>
      <c r="S37" s="126" t="str">
        <f t="shared" si="0"/>
        <v>晴</v>
      </c>
      <c r="T37" s="126" t="str">
        <f t="shared" si="0"/>
        <v>晴</v>
      </c>
      <c r="U37" s="126" t="str">
        <f t="shared" si="0"/>
        <v>晴</v>
      </c>
      <c r="V37" s="126" t="str">
        <f t="shared" si="0"/>
        <v>晴/雨</v>
      </c>
      <c r="W37" s="126" t="str">
        <f t="shared" si="0"/>
        <v>晴|曇</v>
      </c>
      <c r="X37" s="126" t="str">
        <f t="shared" si="0"/>
        <v>晴</v>
      </c>
      <c r="Y37" s="126" t="str">
        <f t="shared" si="0"/>
        <v>晴</v>
      </c>
      <c r="Z37" s="126" t="str">
        <f t="shared" si="0"/>
        <v>晴</v>
      </c>
      <c r="AA37" s="126" t="str">
        <f t="shared" si="0"/>
        <v>晴</v>
      </c>
      <c r="AB37" s="126" t="str">
        <f t="shared" si="0"/>
        <v>晴</v>
      </c>
      <c r="AC37" s="126" t="str">
        <f t="shared" si="0"/>
        <v>曇|雨</v>
      </c>
      <c r="AD37" s="126" t="str">
        <f t="shared" si="0"/>
        <v>晴|曇</v>
      </c>
      <c r="AE37" s="126" t="str">
        <f t="shared" si="0"/>
        <v>晴</v>
      </c>
      <c r="AF37" s="126" t="str">
        <f t="shared" si="0"/>
        <v>晴</v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5"/>
      <c r="C41" s="126">
        <f>IF(C37="","",VLOOKUP(C37,変換!$B$31:$C$58,2,FALSE))</f>
        <v>21</v>
      </c>
      <c r="D41" s="126">
        <f>IF(D37="","",VLOOKUP(D37,変換!$B$31:$C$58,2,FALSE))</f>
        <v>1</v>
      </c>
      <c r="E41" s="126">
        <f>IF(E37="","",VLOOKUP(E37,変換!$B$31:$C$58,2,FALSE))</f>
        <v>6</v>
      </c>
      <c r="F41" s="126">
        <f>IF(F37="","",VLOOKUP(F37,変換!$B$31:$C$58,2,FALSE))</f>
        <v>24</v>
      </c>
      <c r="G41" s="126">
        <f>IF(G37="","",VLOOKUP(G37,変換!$B$31:$C$58,2,FALSE))</f>
        <v>8</v>
      </c>
      <c r="H41" s="126">
        <f>IF(H37="","",VLOOKUP(H37,変換!$B$31:$C$58,2,FALSE))</f>
        <v>1</v>
      </c>
      <c r="I41" s="126">
        <f>IF(I37="","",VLOOKUP(I37,変換!$B$31:$C$58,2,FALSE))</f>
        <v>5</v>
      </c>
      <c r="J41" s="126">
        <f>IF(J37="","",VLOOKUP(J37,変換!$B$31:$C$58,2,FALSE))</f>
        <v>9</v>
      </c>
      <c r="K41" s="126">
        <f>IF(K37="","",VLOOKUP(K37,変換!$B$31:$C$58,2,FALSE))</f>
        <v>21</v>
      </c>
      <c r="L41" s="126">
        <f>IF(L37="","",VLOOKUP(L37,変換!$B$31:$C$58,2,FALSE))</f>
        <v>15</v>
      </c>
      <c r="M41" s="126">
        <f>IF(M37="","",VLOOKUP(M37,変換!$B$31:$C$58,2,FALSE))</f>
        <v>17</v>
      </c>
      <c r="N41" s="126">
        <f>IF(N37="","",VLOOKUP(N37,変換!$B$31:$C$58,2,FALSE))</f>
        <v>1</v>
      </c>
      <c r="O41" s="126">
        <f>IF(O37="","",VLOOKUP(O37,変換!$B$31:$C$58,2,FALSE))</f>
        <v>1</v>
      </c>
      <c r="P41" s="126">
        <f>IF(P37="","",VLOOKUP(P37,変換!$B$31:$C$58,2,FALSE))</f>
        <v>9</v>
      </c>
      <c r="Q41" s="126">
        <f>IF(Q37="","",VLOOKUP(Q37,変換!$B$31:$C$58,2,FALSE))</f>
        <v>11</v>
      </c>
      <c r="R41" s="126">
        <f>IF(R37="","",VLOOKUP(R37,変換!$B$31:$C$58,2,FALSE))</f>
        <v>1</v>
      </c>
      <c r="S41" s="126">
        <f>IF(S37="","",VLOOKUP(S37,変換!$B$31:$C$58,2,FALSE))</f>
        <v>1</v>
      </c>
      <c r="T41" s="126">
        <f>IF(T37="","",VLOOKUP(T37,変換!$B$31:$C$58,2,FALSE))</f>
        <v>1</v>
      </c>
      <c r="U41" s="126">
        <f>IF(U37="","",VLOOKUP(U37,変換!$B$31:$C$58,2,FALSE))</f>
        <v>1</v>
      </c>
      <c r="V41" s="126">
        <f>IF(V37="","",VLOOKUP(V37,変換!$B$31:$C$58,2,FALSE))</f>
        <v>6</v>
      </c>
      <c r="W41" s="126">
        <f>IF(W37="","",VLOOKUP(W37,変換!$B$31:$C$58,2,FALSE))</f>
        <v>17</v>
      </c>
      <c r="X41" s="126">
        <f>IF(X37="","",VLOOKUP(X37,変換!$B$31:$C$58,2,FALSE))</f>
        <v>1</v>
      </c>
      <c r="Y41" s="126">
        <f>IF(Y37="","",VLOOKUP(Y37,変換!$B$31:$C$58,2,FALSE))</f>
        <v>1</v>
      </c>
      <c r="Z41" s="126">
        <f>IF(Z37="","",VLOOKUP(Z37,変換!$B$31:$C$58,2,FALSE))</f>
        <v>1</v>
      </c>
      <c r="AA41" s="126">
        <f>IF(AA37="","",VLOOKUP(AA37,変換!$B$31:$C$58,2,FALSE))</f>
        <v>1</v>
      </c>
      <c r="AB41" s="126">
        <f>IF(AB37="","",VLOOKUP(AB37,変換!$B$31:$C$58,2,FALSE))</f>
        <v>1</v>
      </c>
      <c r="AC41" s="126">
        <f>IF(AC37="","",VLOOKUP(AC37,変換!$B$31:$C$58,2,FALSE))</f>
        <v>21</v>
      </c>
      <c r="AD41" s="126">
        <f>IF(AD37="","",VLOOKUP(AD37,変換!$B$31:$C$58,2,FALSE))</f>
        <v>17</v>
      </c>
      <c r="AE41" s="126">
        <f>IF(AE37="","",VLOOKUP(AE37,変換!$B$31:$C$58,2,FALSE))</f>
        <v>1</v>
      </c>
      <c r="AF41" s="126">
        <f>IF(AF37="","",VLOOKUP(AF37,変換!$B$31:$C$58,2,FALSE))</f>
        <v>1</v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5" t="s">
        <v>380</v>
      </c>
      <c r="B30" s="395"/>
      <c r="C30" s="39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2024-01-10T05:50:09Z</cp:lastPrinted>
  <dcterms:created xsi:type="dcterms:W3CDTF">2020-11-06T01:25:08Z</dcterms:created>
  <dcterms:modified xsi:type="dcterms:W3CDTF">2024-01-10T05:50:18Z</dcterms:modified>
</cp:coreProperties>
</file>