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8A8EB91A-8C28-490E-822E-9AA7B3B2357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S12" i="5" s="1"/>
  <c r="R12" i="5" s="1"/>
  <c r="Q9" i="5"/>
  <c r="Q12" i="5" s="1"/>
  <c r="P12" i="5" s="1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<sst xmlns="http://schemas.openxmlformats.org/spreadsheetml/2006/main" count="4913" uniqueCount="446">
  <si>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</si>
  <si>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</si>
  <si>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</si>
  <si>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</si>
  <si>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</si>
  <si>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</si>
  <si>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</si>
  <si>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</si>
  <si>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</si>
  <si>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</si>
  <si>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</si>
  <si>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</si>
  <si>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</si>
  <si>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</si>
  <si>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</si>
  <si>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</si>
  <si>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</si>
  <si>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</si>
  <si>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</si>
  <si>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</si>
  <si>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</si>
  <si>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</si>
  <si>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</si>
  <si>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</si>
  <si>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</si>
  <si>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</si>
  <si>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</si>
  <si>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</si>
  <si>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</si>
  <si>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</si>
  <si>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</si>
  <si>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</si>
  <si>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</si>
  <si>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</si>
  <si>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</si>
  <si>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</si>
  <si>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</si>
  <si>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</si>
  <si>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</si>
  <si>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</si>
  <si>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</si>
  <si>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</si>
  <si>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</si>
  <si>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</si>
  <si>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</si>
  <si>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</si>
  <si>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</si>
  <si>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</si>
  <si>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</si>
  <si>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</si>
  <si>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</si>
  <si>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</si>
  <si>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</si>
  <si>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</si>
  <si>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</si>
  <si>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</si>
  <si>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</si>
  <si>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</si>
  <si>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</si>
  <si>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</si>
  <si>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</si>
  <si>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</si>
  <si>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</si>
  <si>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</si>
  <si>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</si>
  <si>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</si>
  <si>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</si>
  <si>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</si>
  <si>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</si>
  <si>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</si>
  <si>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</si>
  <si>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</si>
  <si>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</si>
  <si>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</si>
  <si>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</si>
  <si>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</si>
  <si>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</si>
  <si>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</si>
  <si>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</si>
  <si>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</si>
  <si>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</si>
  <si>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</si>
  <si>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</si>
  <si>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</si>
  <si>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</si>
  <si>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</si>
  <si>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</si>
  <si>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</si>
  <si>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</si>
  <si>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</si>
  <si>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</si>
  <si>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</si>
  <si>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</si>
  <si>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</si>
  <si>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</si>
  <si>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</si>
  <si>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</si>
  <si>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</si>
  <si>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</si>
  <si>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</si>
  <si>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</si>
  <si>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</si>
  <si>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</si>
  <si>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</si>
  <si>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</si>
  <si>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</si>
  <si>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</si>
  <si>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</si>
  <si>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</si>
  <si>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</si>
  <si>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</si>
  <si>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</si>
  <si>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</si>
  <si>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</si>
  <si>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</si>
  <si>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</si>
  <si>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</si>
  <si>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</si>
  <si>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</si>
  <si>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</si>
  <si>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</si>
  <si>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</si>
  <si>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</si>
  <si>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</si>
  <si>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</si>
  <si>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</si>
  <si>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</si>
  <si>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</si>
  <si>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</si>
  <si>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</si>
  <si>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</si>
  <si>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</si>
  <si>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</si>
  <si>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</si>
  <si>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</si>
  <si>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</si>
  <si>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</si>
  <si>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</si>
  <si>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</si>
  <si>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</si>
  <si>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</si>
  <si>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</si>
  <si>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</si>
  <si>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</si>
  <si>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</si>
  <si>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</si>
  <si>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</si>
  <si>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</si>
  <si>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</si>
  <si>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</si>
  <si>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</si>
  <si>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</si>
  <si>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</si>
  <si>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</si>
  <si>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</si>
  <si>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</si>
  <si>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</si>
  <si>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</si>
  <si>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</si>
  <si>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</si>
  <si>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</si>
  <si>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</si>
  <si>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</si>
  <si>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</si>
  <si>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</si>
  <si>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</si>
  <si>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</si>
  <si>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</si>
  <si>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</si>
  <si>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</si>
  <si>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</si>
  <si>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</si>
  <si>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</si>
  <si>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</si>
  <si>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</si>
  <si>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</si>
  <si>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</si>
  <si>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</si>
  <si>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</si>
  <si>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</si>
  <si>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</si>
  <si>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</si>
  <si>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</si>
  <si>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</si>
  <si>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</si>
  <si>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</si>
  <si>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</si>
  <si>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</si>
  <si>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</si>
  <si>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</si>
  <si>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</si>
  <si>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</si>
  <si>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</si>
  <si>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</si>
  <si>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</si>
  <si>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</si>
  <si>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</si>
  <si>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</si>
  <si>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</si>
  <si>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</si>
  <si>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</si>
  <si>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</si>
  <si>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</si>
  <si>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</si>
  <si>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</si>
  <si>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</si>
  <si>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</si>
  <si>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</si>
  <si>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</si>
  <si>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</si>
  <si>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</si>
  <si>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</si>
  <si>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</si>
  <si>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</si>
  <si>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</si>
  <si>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</si>
  <si>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</si>
  <si>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</si>
  <si>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</si>
  <si>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</si>
  <si>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</si>
  <si>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</si>
  <si>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</si>
  <si>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</si>
  <si>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</si>
  <si>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</si>
  <si>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</si>
  <si>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</si>
  <si>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</si>
  <si>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</si>
  <si>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</si>
  <si>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</si>
  <si>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</si>
  <si>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</si>
  <si>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</si>
  <si>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</si>
  <si>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</si>
  <si>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</si>
  <si>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</si>
  <si>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</si>
  <si>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</si>
  <si>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</si>
  <si>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</si>
  <si>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</si>
  <si>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</si>
  <si>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</si>
  <si>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</si>
  <si>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</si>
  <si>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</si>
  <si>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</si>
  <si>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</si>
  <si>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</si>
  <si>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</si>
  <si>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</si>
  <si>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</si>
  <si>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</si>
  <si>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</si>
  <si>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</si>
  <si>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</si>
  <si>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</si>
  <si>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</si>
  <si>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</si>
  <si>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</si>
  <si>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</si>
  <si>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</si>
  <si>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</si>
  <si>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</si>
  <si>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</si>
  <si>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</si>
  <si>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</si>
  <si>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</si>
  <si>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</si>
  <si>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</si>
  <si>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</si>
  <si>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</si>
  <si>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</si>
  <si>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</si>
  <si>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</si>
  <si>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</si>
  <si>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</si>
  <si>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</si>
  <si>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</si>
  <si>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</si>
  <si>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</si>
  <si>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</si>
  <si>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</si>
  <si>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</si>
  <si>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</si>
  <si>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</si>
  <si>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</si>
  <si>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</si>
  <si>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</si>
  <si>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</si>
  <si>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</si>
  <si>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</si>
  <si>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</si>
  <si>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</si>
  <si>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</si>
  <si>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</si>
  <si>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</si>
  <si>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</si>
  <si>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</si>
  <si>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</si>
  <si>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</si>
  <si>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</si>
  <si>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</si>
  <si>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</si>
  <si>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</si>
  <si>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</si>
  <si>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</si>
  <si>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</si>
  <si>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</si>
  <si>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</si>
  <si>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</si>
  <si>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</si>
  <si>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</si>
  <si>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</si>
  <si>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</si>
  <si>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</si>
  <si>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</si>
  <si>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</si>
  <si>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</si>
  <si>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</si>
  <si>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</si>
  <si>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</si>
  <si>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</si>
  <si>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</si>
  <si>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</si>
  <si>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</si>
  <si>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</si>
  <si>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</si>
  <si>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</si>
  <si>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</si>
  <si>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</si>
  <si>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</si>
  <si>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</si>
  <si>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</si>
  <si>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</si>
  <si>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</si>
  <si>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</si>
  <si>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</si>
  <si>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</si>
  <si>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</si>
  <si>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</si>
  <si>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</si>
  <si>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</si>
  <si>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</si>
  <si>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</si>
  <si>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</si>
  <si>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</si>
  <si>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</si>
  <si>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</si>
  <si>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</si>
  <si>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</si>
  <si>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</si>
  <si>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</si>
  <si>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</si>
  <si>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</si>
  <si>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</si>
  <si>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</si>
  <si>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</si>
  <si>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</si>
  <si>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</si>
  <si>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</si>
  <si>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</si>
  <si>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</si>
  <si>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</si>
  <si>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</si>
  <si>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</si>
  <si>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</si>
  <si>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</si>
  <si>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</si>
  <si>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</si>
  <si>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</si>
  <si>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</si>
  <si>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</si>
  <si>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</si>
  <si>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</si>
  <si>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</si>
  <si>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</si>
  <si>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</si>
  <si>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</si>
  <si>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</si>
  <si>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</si>
  <si>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</si>
  <si>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</si>
  <si>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</si>
  <si>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</si>
  <si>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</si>
  <si>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</si>
  <si>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</si>
  <si>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</si>
  <si>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</si>
  <si>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</si>
  <si>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</si>
  <si>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</si>
  <si>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</si>
  <si>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</si>
  <si>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</si>
  <si>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</si>
  <si>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</si>
  <si>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</si>
  <si>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</si>
  <si>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</si>
  <si>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</si>
  <si>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</si>
  <si>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</si>
  <si>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</si>
  <si>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</si>
  <si>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</si>
  <si>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</si>
  <si>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</si>
  <si>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</si>
  <si>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</si>
  <si>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</si>
  <si>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</si>
  <si>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</si>
  <si>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</si>
  <si>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2023/08/09</t>
  </si>
  <si>
    <t>2023/08/03</t>
  </si>
  <si>
    <t>10:00</t>
  </si>
  <si>
    <t>10:31</t>
  </si>
  <si>
    <t>10:15</t>
  </si>
  <si>
    <t>10:49</t>
  </si>
  <si>
    <t>09:37</t>
  </si>
  <si>
    <t>09:08</t>
  </si>
  <si>
    <t>10:01</t>
  </si>
  <si>
    <t>09:44</t>
  </si>
  <si>
    <t>10:53</t>
  </si>
  <si>
    <t>10:24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</si>
  <si>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</si>
  <si>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</si>
  <si>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</si>
  <si>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</si>
  <si>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</si>
  <si>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</si>
  <si>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</si>
  <si>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</si>
  <si>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</si>
  <si>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</si>
  <si>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0.000001未満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</si>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</sst>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H82" zoomScaleNormal="100" zoomScaleSheetLayoutView="100" workbookViewId="0">
      <selection activeCell="M101" sqref="M101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45047</v>
      </c>
      <c r="B2" s="318"/>
      <c r="C2" s="319">
        <v>45139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418</v>
      </c>
      <c r="E9" s="178" t="s">
        <v>418</v>
      </c>
      <c r="F9" s="178" t="s">
        <v>418</v>
      </c>
      <c r="G9" s="178" t="s">
        <v>418</v>
      </c>
      <c r="H9" s="178" t="s">
        <v>418</v>
      </c>
      <c r="I9" s="178" t="s">
        <v>418</v>
      </c>
      <c r="J9" s="178" t="s">
        <v>419</v>
      </c>
      <c r="K9" s="178" t="s">
        <v>419</v>
      </c>
      <c r="L9" s="178" t="s">
        <v>419</v>
      </c>
      <c r="M9" s="178" t="s">
        <v>419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420</v>
      </c>
      <c r="E10" s="188" t="s">
        <v>421</v>
      </c>
      <c r="F10" s="188" t="s">
        <v>422</v>
      </c>
      <c r="G10" s="188" t="s">
        <v>423</v>
      </c>
      <c r="H10" s="188" t="s">
        <v>424</v>
      </c>
      <c r="I10" s="188" t="s">
        <v>425</v>
      </c>
      <c r="J10" s="188" t="s">
        <v>426</v>
      </c>
      <c r="K10" s="188" t="s">
        <v>427</v>
      </c>
      <c r="L10" s="188" t="s">
        <v>428</v>
      </c>
      <c r="M10" s="188" t="s">
        <v>429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409</v>
      </c>
      <c r="E11" s="188" t="s">
        <v>409</v>
      </c>
      <c r="F11" s="188" t="s">
        <v>409</v>
      </c>
      <c r="G11" s="188" t="s">
        <v>409</v>
      </c>
      <c r="H11" s="188" t="s">
        <v>409</v>
      </c>
      <c r="I11" s="188" t="s">
        <v>409</v>
      </c>
      <c r="J11" s="188" t="s">
        <v>407</v>
      </c>
      <c r="K11" s="188" t="s">
        <v>407</v>
      </c>
      <c r="L11" s="188" t="s">
        <v>407</v>
      </c>
      <c r="M11" s="188" t="s">
        <v>407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410</v>
      </c>
      <c r="E12" s="188" t="s">
        <v>410</v>
      </c>
      <c r="F12" s="188" t="s">
        <v>410</v>
      </c>
      <c r="G12" s="188" t="s">
        <v>410</v>
      </c>
      <c r="H12" s="188" t="s">
        <v>410</v>
      </c>
      <c r="I12" s="188" t="s">
        <v>410</v>
      </c>
      <c r="J12" s="188" t="s">
        <v>407</v>
      </c>
      <c r="K12" s="188" t="s">
        <v>407</v>
      </c>
      <c r="L12" s="188" t="s">
        <v>407</v>
      </c>
      <c r="M12" s="188" t="s">
        <v>407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26.8</v>
      </c>
      <c r="E13" s="191">
        <v>28.5</v>
      </c>
      <c r="F13" s="191">
        <v>28.6</v>
      </c>
      <c r="G13" s="191">
        <v>29.2</v>
      </c>
      <c r="H13" s="191">
        <v>30.8</v>
      </c>
      <c r="I13" s="191">
        <v>28.5</v>
      </c>
      <c r="J13" s="191">
        <v>31.6</v>
      </c>
      <c r="K13" s="191">
        <v>34.1</v>
      </c>
      <c r="L13" s="191">
        <v>33.6</v>
      </c>
      <c r="M13" s="191">
        <v>30.4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23</v>
      </c>
      <c r="E14" s="199">
        <v>27.5</v>
      </c>
      <c r="F14" s="199">
        <v>24.5</v>
      </c>
      <c r="G14" s="199">
        <v>26.5</v>
      </c>
      <c r="H14" s="199">
        <v>25</v>
      </c>
      <c r="I14" s="199">
        <v>29.4</v>
      </c>
      <c r="J14" s="199">
        <v>26.8</v>
      </c>
      <c r="K14" s="199">
        <v>30.6</v>
      </c>
      <c r="L14" s="199">
        <v>29.1</v>
      </c>
      <c r="M14" s="199">
        <v>29.4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430</v>
      </c>
      <c r="E18" s="210" t="s">
        <v>430</v>
      </c>
      <c r="F18" s="210" t="s">
        <v>405</v>
      </c>
      <c r="G18" s="210" t="s">
        <v>405</v>
      </c>
      <c r="H18" s="210" t="s">
        <v>430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430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431</v>
      </c>
      <c r="E20" s="212" t="s">
        <v>431</v>
      </c>
      <c r="F20" s="212" t="s">
        <v>405</v>
      </c>
      <c r="G20" s="212" t="s">
        <v>405</v>
      </c>
      <c r="H20" s="212" t="s">
        <v>431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431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431</v>
      </c>
      <c r="E21" s="212" t="s">
        <v>431</v>
      </c>
      <c r="F21" s="212" t="s">
        <v>405</v>
      </c>
      <c r="G21" s="212" t="s">
        <v>405</v>
      </c>
      <c r="H21" s="212" t="s">
        <v>431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431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431</v>
      </c>
      <c r="E22" s="212" t="s">
        <v>431</v>
      </c>
      <c r="F22" s="212" t="s">
        <v>405</v>
      </c>
      <c r="G22" s="212" t="s">
        <v>405</v>
      </c>
      <c r="H22" s="212" t="s">
        <v>431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431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432</v>
      </c>
      <c r="E23" s="212" t="s">
        <v>432</v>
      </c>
      <c r="F23" s="212" t="s">
        <v>405</v>
      </c>
      <c r="G23" s="212" t="s">
        <v>405</v>
      </c>
      <c r="H23" s="212" t="s">
        <v>432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432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433</v>
      </c>
      <c r="E24" s="212" t="s">
        <v>433</v>
      </c>
      <c r="F24" s="212" t="s">
        <v>433</v>
      </c>
      <c r="G24" s="212" t="s">
        <v>433</v>
      </c>
      <c r="H24" s="212" t="s">
        <v>433</v>
      </c>
      <c r="I24" s="212" t="s">
        <v>433</v>
      </c>
      <c r="J24" s="212" t="s">
        <v>433</v>
      </c>
      <c r="K24" s="212" t="s">
        <v>433</v>
      </c>
      <c r="L24" s="212" t="s">
        <v>433</v>
      </c>
      <c r="M24" s="212" t="s">
        <v>433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0.1</v>
      </c>
      <c r="E26" s="213">
        <v>0.11</v>
      </c>
      <c r="F26" s="213">
        <v>0.3</v>
      </c>
      <c r="G26" s="213">
        <v>0.31</v>
      </c>
      <c r="H26" s="213">
        <v>0.38</v>
      </c>
      <c r="I26" s="213">
        <v>0.28999999999999998</v>
      </c>
      <c r="J26" s="213">
        <v>0.21</v>
      </c>
      <c r="K26" s="213">
        <v>0.21</v>
      </c>
      <c r="L26" s="213">
        <v>0.23</v>
      </c>
      <c r="M26" s="213">
        <v>0.22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434</v>
      </c>
      <c r="E27" s="213" t="s">
        <v>434</v>
      </c>
      <c r="F27" s="213" t="s">
        <v>434</v>
      </c>
      <c r="G27" s="213" t="s">
        <v>434</v>
      </c>
      <c r="H27" s="213">
        <v>0.13</v>
      </c>
      <c r="I27" s="213">
        <v>0.1</v>
      </c>
      <c r="J27" s="213">
        <v>0.05</v>
      </c>
      <c r="K27" s="213">
        <v>0.05</v>
      </c>
      <c r="L27" s="213">
        <v>0.05</v>
      </c>
      <c r="M27" s="213">
        <v>0.05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435</v>
      </c>
      <c r="E28" s="213" t="s">
        <v>435</v>
      </c>
      <c r="F28" s="213" t="s">
        <v>405</v>
      </c>
      <c r="G28" s="213" t="s">
        <v>405</v>
      </c>
      <c r="H28" s="213">
        <v>0.01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435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434</v>
      </c>
      <c r="E36" s="213" t="s">
        <v>434</v>
      </c>
      <c r="F36" s="213" t="s">
        <v>434</v>
      </c>
      <c r="G36" s="213" t="s">
        <v>434</v>
      </c>
      <c r="H36" s="213">
        <v>0.08</v>
      </c>
      <c r="I36" s="213">
        <v>7.0000000000000007E-2</v>
      </c>
      <c r="J36" s="213" t="s">
        <v>434</v>
      </c>
      <c r="K36" s="213" t="s">
        <v>434</v>
      </c>
      <c r="L36" s="213">
        <v>0.06</v>
      </c>
      <c r="M36" s="213">
        <v>0.06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436</v>
      </c>
      <c r="E37" s="212" t="s">
        <v>436</v>
      </c>
      <c r="F37" s="212" t="s">
        <v>436</v>
      </c>
      <c r="G37" s="212" t="s">
        <v>436</v>
      </c>
      <c r="H37" s="212" t="s">
        <v>436</v>
      </c>
      <c r="I37" s="212" t="s">
        <v>436</v>
      </c>
      <c r="J37" s="212" t="s">
        <v>436</v>
      </c>
      <c r="K37" s="212" t="s">
        <v>436</v>
      </c>
      <c r="L37" s="212" t="s">
        <v>436</v>
      </c>
      <c r="M37" s="212" t="s">
        <v>436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>
        <v>2E-3</v>
      </c>
      <c r="E39" s="212">
        <v>2E-3</v>
      </c>
      <c r="F39" s="212">
        <v>3.0000000000000001E-3</v>
      </c>
      <c r="G39" s="212" t="s">
        <v>436</v>
      </c>
      <c r="H39" s="212" t="s">
        <v>436</v>
      </c>
      <c r="I39" s="212">
        <v>2E-3</v>
      </c>
      <c r="J39" s="212">
        <v>4.0000000000000001E-3</v>
      </c>
      <c r="K39" s="212">
        <v>4.0000000000000001E-3</v>
      </c>
      <c r="L39" s="212" t="s">
        <v>436</v>
      </c>
      <c r="M39" s="212">
        <v>3.0000000000000001E-3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436</v>
      </c>
      <c r="E43" s="212">
        <v>4.0000000000000001E-3</v>
      </c>
      <c r="F43" s="212">
        <v>3.0000000000000001E-3</v>
      </c>
      <c r="G43" s="212">
        <v>4.0000000000000001E-3</v>
      </c>
      <c r="H43" s="212" t="s">
        <v>436</v>
      </c>
      <c r="I43" s="212">
        <v>5.0000000000000001E-3</v>
      </c>
      <c r="J43" s="212">
        <v>5.0000000000000001E-3</v>
      </c>
      <c r="K43" s="212">
        <v>6.0000000000000001E-3</v>
      </c>
      <c r="L43" s="212">
        <v>8.9999999999999993E-3</v>
      </c>
      <c r="M43" s="212">
        <v>8.0000000000000002E-3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437</v>
      </c>
      <c r="E46" s="212" t="s">
        <v>437</v>
      </c>
      <c r="F46" s="212" t="s">
        <v>437</v>
      </c>
      <c r="G46" s="212" t="s">
        <v>437</v>
      </c>
      <c r="H46" s="212" t="s">
        <v>437</v>
      </c>
      <c r="I46" s="212" t="s">
        <v>437</v>
      </c>
      <c r="J46" s="212" t="s">
        <v>437</v>
      </c>
      <c r="K46" s="212" t="s">
        <v>437</v>
      </c>
      <c r="L46" s="212" t="s">
        <v>437</v>
      </c>
      <c r="M46" s="212" t="s">
        <v>437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>
        <v>3.0000000000000001E-3</v>
      </c>
      <c r="E47" s="212">
        <v>6.0000000000000001E-3</v>
      </c>
      <c r="F47" s="212" t="s">
        <v>405</v>
      </c>
      <c r="G47" s="212" t="s">
        <v>405</v>
      </c>
      <c r="H47" s="212">
        <v>1.6E-2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436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435</v>
      </c>
      <c r="E48" s="213" t="s">
        <v>435</v>
      </c>
      <c r="F48" s="213" t="s">
        <v>405</v>
      </c>
      <c r="G48" s="213" t="s">
        <v>405</v>
      </c>
      <c r="H48" s="213" t="s">
        <v>435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>
        <v>0.04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438</v>
      </c>
      <c r="E49" s="213" t="s">
        <v>438</v>
      </c>
      <c r="F49" s="213" t="s">
        <v>405</v>
      </c>
      <c r="G49" s="213" t="s">
        <v>405</v>
      </c>
      <c r="H49" s="213" t="s">
        <v>438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438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436</v>
      </c>
      <c r="E50" s="212">
        <v>6.0000000000000001E-3</v>
      </c>
      <c r="F50" s="212" t="s">
        <v>405</v>
      </c>
      <c r="G50" s="212" t="s">
        <v>405</v>
      </c>
      <c r="H50" s="212" t="s">
        <v>436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>
        <v>3.0000000000000001E-3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>
        <v>6.1</v>
      </c>
      <c r="E51" s="191">
        <v>6.3</v>
      </c>
      <c r="F51" s="191">
        <v>7.5</v>
      </c>
      <c r="G51" s="191">
        <v>7.4</v>
      </c>
      <c r="H51" s="191">
        <v>8.6</v>
      </c>
      <c r="I51" s="191">
        <v>6.8</v>
      </c>
      <c r="J51" s="191">
        <v>4.5999999999999996</v>
      </c>
      <c r="K51" s="191">
        <v>4.5999999999999996</v>
      </c>
      <c r="L51" s="191">
        <v>5.4</v>
      </c>
      <c r="M51" s="191">
        <v>4.9000000000000004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431</v>
      </c>
      <c r="E52" s="212" t="s">
        <v>431</v>
      </c>
      <c r="F52" s="212" t="s">
        <v>405</v>
      </c>
      <c r="G52" s="212" t="s">
        <v>405</v>
      </c>
      <c r="H52" s="212" t="s">
        <v>431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431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4.9000000000000004</v>
      </c>
      <c r="E53" s="191">
        <v>5.2</v>
      </c>
      <c r="F53" s="191">
        <v>5.2</v>
      </c>
      <c r="G53" s="191">
        <v>5.2</v>
      </c>
      <c r="H53" s="191">
        <v>9.3000000000000007</v>
      </c>
      <c r="I53" s="191">
        <v>7</v>
      </c>
      <c r="J53" s="191">
        <v>4.5999999999999996</v>
      </c>
      <c r="K53" s="191">
        <v>4.7</v>
      </c>
      <c r="L53" s="191">
        <v>5.8</v>
      </c>
      <c r="M53" s="191">
        <v>4.9000000000000004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>
        <v>6.1224039999999995</v>
      </c>
      <c r="E54" s="191">
        <v>6.5407874000000001</v>
      </c>
      <c r="F54" s="191">
        <v>6.8459270000000005</v>
      </c>
      <c r="G54" s="191">
        <v>6.9157897999999998</v>
      </c>
      <c r="H54" s="191">
        <v>20.309091800000001</v>
      </c>
      <c r="I54" s="191">
        <v>18.2635611</v>
      </c>
      <c r="J54" s="191">
        <v>15.345902000000001</v>
      </c>
      <c r="K54" s="191">
        <v>15.2258184</v>
      </c>
      <c r="L54" s="191">
        <v>14.3812496</v>
      </c>
      <c r="M54" s="191">
        <v>15.2287903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>
        <v>30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439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440</v>
      </c>
      <c r="E57" s="216" t="s">
        <v>440</v>
      </c>
      <c r="F57" s="216" t="s">
        <v>440</v>
      </c>
      <c r="G57" s="216" t="s">
        <v>440</v>
      </c>
      <c r="H57" s="216" t="s">
        <v>440</v>
      </c>
      <c r="I57" s="216" t="s">
        <v>440</v>
      </c>
      <c r="J57" s="216">
        <v>9.9999999999999995E-7</v>
      </c>
      <c r="K57" s="216" t="s">
        <v>440</v>
      </c>
      <c r="L57" s="216">
        <v>9.9999999999999995E-7</v>
      </c>
      <c r="M57" s="216">
        <v>9.9999999999999995E-7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440</v>
      </c>
      <c r="E58" s="216" t="s">
        <v>440</v>
      </c>
      <c r="F58" s="216" t="s">
        <v>440</v>
      </c>
      <c r="G58" s="216" t="s">
        <v>440</v>
      </c>
      <c r="H58" s="216" t="s">
        <v>440</v>
      </c>
      <c r="I58" s="216">
        <v>9.9999999999999995E-7</v>
      </c>
      <c r="J58" s="216">
        <v>1.9999999999999999E-6</v>
      </c>
      <c r="K58" s="216">
        <v>1.9999999999999999E-6</v>
      </c>
      <c r="L58" s="216">
        <v>9.9999999999999995E-7</v>
      </c>
      <c r="M58" s="216">
        <v>1.9999999999999999E-6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441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0.5</v>
      </c>
      <c r="E61" s="191">
        <v>0.4</v>
      </c>
      <c r="F61" s="191">
        <v>0.5</v>
      </c>
      <c r="G61" s="191">
        <v>0.5</v>
      </c>
      <c r="H61" s="191">
        <v>0.5</v>
      </c>
      <c r="I61" s="191">
        <v>0.5</v>
      </c>
      <c r="J61" s="191">
        <v>0.4</v>
      </c>
      <c r="K61" s="191">
        <v>0.5</v>
      </c>
      <c r="L61" s="191">
        <v>0.5</v>
      </c>
      <c r="M61" s="191">
        <v>0.5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7.1</v>
      </c>
      <c r="E62" s="191">
        <v>7.2</v>
      </c>
      <c r="F62" s="191">
        <v>7.1</v>
      </c>
      <c r="G62" s="191">
        <v>7.2</v>
      </c>
      <c r="H62" s="191">
        <v>6.8</v>
      </c>
      <c r="I62" s="191">
        <v>7.1</v>
      </c>
      <c r="J62" s="191">
        <v>7.4</v>
      </c>
      <c r="K62" s="191">
        <v>7.3</v>
      </c>
      <c r="L62" s="191">
        <v>7.4</v>
      </c>
      <c r="M62" s="191">
        <v>7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442</v>
      </c>
      <c r="E63" s="188" t="s">
        <v>442</v>
      </c>
      <c r="F63" s="188" t="s">
        <v>442</v>
      </c>
      <c r="G63" s="188" t="s">
        <v>442</v>
      </c>
      <c r="H63" s="188" t="s">
        <v>442</v>
      </c>
      <c r="I63" s="188" t="s">
        <v>442</v>
      </c>
      <c r="J63" s="188" t="s">
        <v>442</v>
      </c>
      <c r="K63" s="188" t="s">
        <v>442</v>
      </c>
      <c r="L63" s="188" t="s">
        <v>442</v>
      </c>
      <c r="M63" s="188" t="s">
        <v>442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442</v>
      </c>
      <c r="E64" s="188" t="s">
        <v>442</v>
      </c>
      <c r="F64" s="188" t="s">
        <v>442</v>
      </c>
      <c r="G64" s="188" t="s">
        <v>442</v>
      </c>
      <c r="H64" s="188" t="s">
        <v>442</v>
      </c>
      <c r="I64" s="188" t="s">
        <v>442</v>
      </c>
      <c r="J64" s="188" t="s">
        <v>442</v>
      </c>
      <c r="K64" s="188" t="s">
        <v>442</v>
      </c>
      <c r="L64" s="188" t="s">
        <v>442</v>
      </c>
      <c r="M64" s="188" t="s">
        <v>442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443</v>
      </c>
      <c r="E65" s="191" t="s">
        <v>443</v>
      </c>
      <c r="F65" s="191" t="s">
        <v>443</v>
      </c>
      <c r="G65" s="191">
        <v>0.5</v>
      </c>
      <c r="H65" s="191" t="s">
        <v>443</v>
      </c>
      <c r="I65" s="191" t="s">
        <v>443</v>
      </c>
      <c r="J65" s="191" t="s">
        <v>443</v>
      </c>
      <c r="K65" s="191" t="s">
        <v>443</v>
      </c>
      <c r="L65" s="191" t="s">
        <v>443</v>
      </c>
      <c r="M65" s="191" t="s">
        <v>443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444</v>
      </c>
      <c r="E66" s="221" t="s">
        <v>444</v>
      </c>
      <c r="F66" s="221" t="s">
        <v>444</v>
      </c>
      <c r="G66" s="221" t="s">
        <v>444</v>
      </c>
      <c r="H66" s="221" t="s">
        <v>444</v>
      </c>
      <c r="I66" s="221" t="s">
        <v>444</v>
      </c>
      <c r="J66" s="221" t="s">
        <v>444</v>
      </c>
      <c r="K66" s="221" t="s">
        <v>444</v>
      </c>
      <c r="L66" s="221" t="s">
        <v>444</v>
      </c>
      <c r="M66" s="221" t="s">
        <v>444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45047</v>
      </c>
      <c r="B68" s="314"/>
      <c r="C68" s="315">
        <v>45139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431</v>
      </c>
      <c r="E70" s="212" t="s">
        <v>431</v>
      </c>
      <c r="F70" s="212" t="s">
        <v>405</v>
      </c>
      <c r="G70" s="212" t="s">
        <v>405</v>
      </c>
      <c r="H70" s="212" t="s">
        <v>431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431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445</v>
      </c>
      <c r="E71" s="210" t="s">
        <v>445</v>
      </c>
      <c r="F71" s="210" t="s">
        <v>405</v>
      </c>
      <c r="G71" s="210" t="s">
        <v>405</v>
      </c>
      <c r="H71" s="210" t="s">
        <v>445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445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>
        <v>3.0000000000000001E-3</v>
      </c>
      <c r="E72" s="212" t="s">
        <v>431</v>
      </c>
      <c r="F72" s="212" t="s">
        <v>405</v>
      </c>
      <c r="G72" s="212" t="s">
        <v>405</v>
      </c>
      <c r="H72" s="212" t="s">
        <v>431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431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431</v>
      </c>
      <c r="E78" s="212" t="s">
        <v>431</v>
      </c>
      <c r="F78" s="212" t="s">
        <v>431</v>
      </c>
      <c r="G78" s="212" t="s">
        <v>431</v>
      </c>
      <c r="H78" s="212" t="s">
        <v>431</v>
      </c>
      <c r="I78" s="212" t="s">
        <v>431</v>
      </c>
      <c r="J78" s="212">
        <v>1E-3</v>
      </c>
      <c r="K78" s="212">
        <v>1E-3</v>
      </c>
      <c r="L78" s="212">
        <v>2E-3</v>
      </c>
      <c r="M78" s="212">
        <v>1E-3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436</v>
      </c>
      <c r="E79" s="212" t="s">
        <v>436</v>
      </c>
      <c r="F79" s="212" t="s">
        <v>436</v>
      </c>
      <c r="G79" s="212">
        <v>2E-3</v>
      </c>
      <c r="H79" s="212" t="s">
        <v>436</v>
      </c>
      <c r="I79" s="212">
        <v>4.0000000000000001E-3</v>
      </c>
      <c r="J79" s="212">
        <v>5.0000000000000001E-3</v>
      </c>
      <c r="K79" s="212">
        <v>5.0000000000000001E-3</v>
      </c>
      <c r="L79" s="212">
        <v>0.01</v>
      </c>
      <c r="M79" s="212">
        <v>6.0000000000000001E-3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0.5</v>
      </c>
      <c r="E81" s="191">
        <v>0.5</v>
      </c>
      <c r="F81" s="191">
        <v>0.6</v>
      </c>
      <c r="G81" s="191">
        <v>0.3</v>
      </c>
      <c r="H81" s="191">
        <v>0.5</v>
      </c>
      <c r="I81" s="191">
        <v>0.5</v>
      </c>
      <c r="J81" s="191">
        <v>0.6</v>
      </c>
      <c r="K81" s="191">
        <v>0.6</v>
      </c>
      <c r="L81" s="191">
        <v>0.4</v>
      </c>
      <c r="M81" s="191">
        <v>0.5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>
        <v>6.1224039999999995</v>
      </c>
      <c r="E82" s="191">
        <v>6.5407874000000001</v>
      </c>
      <c r="F82" s="191">
        <v>6.8459270000000005</v>
      </c>
      <c r="G82" s="191">
        <v>6.9157897999999998</v>
      </c>
      <c r="H82" s="191">
        <v>20.309091800000001</v>
      </c>
      <c r="I82" s="191">
        <v>18.2635611</v>
      </c>
      <c r="J82" s="191">
        <v>15.345902000000001</v>
      </c>
      <c r="K82" s="191">
        <v>15.2258184</v>
      </c>
      <c r="L82" s="191">
        <v>14.3812496</v>
      </c>
      <c r="M82" s="191">
        <v>15.2287903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431</v>
      </c>
      <c r="E83" s="212" t="s">
        <v>431</v>
      </c>
      <c r="F83" s="212" t="s">
        <v>405</v>
      </c>
      <c r="G83" s="212" t="s">
        <v>405</v>
      </c>
      <c r="H83" s="212" t="s">
        <v>431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431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>
        <v>30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444</v>
      </c>
      <c r="E90" s="191" t="s">
        <v>444</v>
      </c>
      <c r="F90" s="191" t="s">
        <v>444</v>
      </c>
      <c r="G90" s="191" t="s">
        <v>444</v>
      </c>
      <c r="H90" s="191" t="s">
        <v>444</v>
      </c>
      <c r="I90" s="191" t="s">
        <v>444</v>
      </c>
      <c r="J90" s="191" t="s">
        <v>444</v>
      </c>
      <c r="K90" s="191" t="s">
        <v>444</v>
      </c>
      <c r="L90" s="191" t="s">
        <v>444</v>
      </c>
      <c r="M90" s="191" t="s">
        <v>444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7.1</v>
      </c>
      <c r="E91" s="191">
        <v>7.2</v>
      </c>
      <c r="F91" s="191">
        <v>7.1</v>
      </c>
      <c r="G91" s="191">
        <v>7.2</v>
      </c>
      <c r="H91" s="191">
        <v>6.8</v>
      </c>
      <c r="I91" s="191">
        <v>7.1</v>
      </c>
      <c r="J91" s="191">
        <v>7.4</v>
      </c>
      <c r="K91" s="191">
        <v>7.3</v>
      </c>
      <c r="L91" s="191">
        <v>7.4</v>
      </c>
      <c r="M91" s="191">
        <v>7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435</v>
      </c>
      <c r="E95" s="213" t="s">
        <v>435</v>
      </c>
      <c r="F95" s="213" t="s">
        <v>405</v>
      </c>
      <c r="G95" s="213" t="s">
        <v>405</v>
      </c>
      <c r="H95" s="213" t="s">
        <v>435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>
        <v>0.04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4.5</v>
      </c>
      <c r="E100" s="191">
        <v>4.7</v>
      </c>
      <c r="F100" s="191">
        <v>5.3</v>
      </c>
      <c r="G100" s="191">
        <v>5.2</v>
      </c>
      <c r="H100" s="191">
        <v>9.1</v>
      </c>
      <c r="I100" s="191">
        <v>7.6</v>
      </c>
      <c r="J100" s="191">
        <v>5.8</v>
      </c>
      <c r="K100" s="191">
        <v>5.9</v>
      </c>
      <c r="L100" s="191">
        <v>6.1</v>
      </c>
      <c r="M100" s="191">
        <v>6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0.1</v>
      </c>
      <c r="E101" s="213">
        <v>0.11</v>
      </c>
      <c r="F101" s="213">
        <v>0.3</v>
      </c>
      <c r="G101" s="213">
        <v>0.31</v>
      </c>
      <c r="H101" s="213">
        <v>0.38</v>
      </c>
      <c r="I101" s="213">
        <v>0.28999999999999998</v>
      </c>
      <c r="J101" s="213">
        <v>0.21</v>
      </c>
      <c r="K101" s="213">
        <v>0.21</v>
      </c>
      <c r="L101" s="213">
        <v>0.23</v>
      </c>
      <c r="M101" s="213">
        <v>0.22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45047</v>
      </c>
      <c r="B130" s="314"/>
      <c r="C130" s="315">
        <v>45139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2</v>
      </c>
      <c r="AI6" s="277">
        <f>AH6*1</f>
        <v>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 t="s">
        <v>406</v>
      </c>
      <c r="D35" s="125" t="s">
        <v>407</v>
      </c>
      <c r="E35" s="125" t="s">
        <v>407</v>
      </c>
      <c r="F35" s="125" t="s">
        <v>407</v>
      </c>
      <c r="G35" s="125" t="s">
        <v>407</v>
      </c>
      <c r="H35" s="125" t="s">
        <v>408</v>
      </c>
      <c r="I35" s="125" t="s">
        <v>408</v>
      </c>
      <c r="J35" s="125" t="s">
        <v>409</v>
      </c>
      <c r="K35" s="125" t="s">
        <v>410</v>
      </c>
      <c r="L35" s="125" t="s">
        <v>411</v>
      </c>
      <c r="M35" s="125" t="s">
        <v>412</v>
      </c>
      <c r="N35" s="125" t="s">
        <v>406</v>
      </c>
      <c r="O35" s="125" t="s">
        <v>412</v>
      </c>
      <c r="P35" s="125" t="s">
        <v>410</v>
      </c>
      <c r="Q35" s="125" t="s">
        <v>413</v>
      </c>
      <c r="R35" s="125" t="s">
        <v>414</v>
      </c>
      <c r="S35" s="125" t="s">
        <v>415</v>
      </c>
      <c r="T35" s="125" t="s">
        <v>407</v>
      </c>
      <c r="U35" s="125" t="s">
        <v>406</v>
      </c>
      <c r="V35" s="125" t="s">
        <v>407</v>
      </c>
      <c r="W35" s="125" t="s">
        <v>410</v>
      </c>
      <c r="X35" s="125" t="s">
        <v>410</v>
      </c>
      <c r="Y35" s="125" t="s">
        <v>410</v>
      </c>
      <c r="Z35" s="125" t="s">
        <v>410</v>
      </c>
      <c r="AA35" s="125" t="s">
        <v>411</v>
      </c>
      <c r="AB35" s="125" t="s">
        <v>416</v>
      </c>
      <c r="AC35" s="125" t="s">
        <v>406</v>
      </c>
      <c r="AD35" s="125" t="s">
        <v>406</v>
      </c>
      <c r="AE35" s="125" t="s">
        <v>407</v>
      </c>
      <c r="AF35" s="125" t="s">
        <v>417</v>
      </c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26" t="str">
        <f t="shared" si="0"/>
        <v>晴</v>
      </c>
      <c r="F37" s="126" t="str">
        <f t="shared" si="0"/>
        <v>晴</v>
      </c>
      <c r="G37" s="126" t="str">
        <f t="shared" si="0"/>
        <v>晴</v>
      </c>
      <c r="H37" s="126" t="str">
        <f t="shared" si="0"/>
        <v>晴|雨</v>
      </c>
      <c r="I37" s="126" t="str">
        <f t="shared" si="0"/>
        <v>晴|雨</v>
      </c>
      <c r="J37" s="126" t="str">
        <f t="shared" si="0"/>
        <v>曇/晴</v>
      </c>
      <c r="K37" s="126" t="str">
        <f t="shared" si="0"/>
        <v>曇|雨</v>
      </c>
      <c r="L37" s="126" t="str">
        <f t="shared" si="0"/>
        <v>雨/晴</v>
      </c>
      <c r="M37" s="126" t="str">
        <f t="shared" si="0"/>
        <v>晴/曇</v>
      </c>
      <c r="N37" s="126" t="str">
        <f t="shared" si="0"/>
        <v>晴|曇</v>
      </c>
      <c r="O37" s="126" t="str">
        <f t="shared" si="0"/>
        <v>晴/曇</v>
      </c>
      <c r="P37" s="126" t="str">
        <f t="shared" si="0"/>
        <v>曇|雨</v>
      </c>
      <c r="Q37" s="126" t="str">
        <f t="shared" si="0"/>
        <v>雨</v>
      </c>
      <c r="R37" s="126" t="str">
        <f t="shared" si="0"/>
        <v>雨/曇</v>
      </c>
      <c r="S37" s="126" t="str">
        <f t="shared" si="0"/>
        <v>曇|晴</v>
      </c>
      <c r="T37" s="126" t="str">
        <f t="shared" si="0"/>
        <v>晴</v>
      </c>
      <c r="U37" s="126" t="str">
        <f t="shared" si="0"/>
        <v>晴|曇</v>
      </c>
      <c r="V37" s="126" t="str">
        <f t="shared" si="0"/>
        <v>晴</v>
      </c>
      <c r="W37" s="126" t="str">
        <f t="shared" si="0"/>
        <v>曇|雨</v>
      </c>
      <c r="X37" s="126" t="str">
        <f t="shared" si="0"/>
        <v>曇|雨</v>
      </c>
      <c r="Y37" s="126" t="str">
        <f t="shared" si="0"/>
        <v>曇|雨</v>
      </c>
      <c r="Z37" s="126" t="str">
        <f t="shared" si="0"/>
        <v>曇|雨</v>
      </c>
      <c r="AA37" s="126" t="str">
        <f t="shared" si="0"/>
        <v>雨/晴</v>
      </c>
      <c r="AB37" s="126" t="str">
        <f t="shared" si="0"/>
        <v>晴/雨</v>
      </c>
      <c r="AC37" s="126" t="str">
        <f t="shared" si="0"/>
        <v>晴|曇</v>
      </c>
      <c r="AD37" s="126" t="str">
        <f t="shared" si="0"/>
        <v>晴|曇</v>
      </c>
      <c r="AE37" s="126" t="str">
        <f t="shared" si="0"/>
        <v>晴</v>
      </c>
      <c r="AF37" s="126" t="str">
        <f t="shared" si="0"/>
        <v>曇</v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17</v>
      </c>
      <c r="D41" s="126">
        <f>IF(D37="","",VLOOKUP(D37,変換!$B$31:$C$58,2,FALSE))</f>
        <v>1</v>
      </c>
      <c r="E41" s="126">
        <f>IF(E37="","",VLOOKUP(E37,変換!$B$31:$C$58,2,FALSE))</f>
        <v>1</v>
      </c>
      <c r="F41" s="126">
        <f>IF(F37="","",VLOOKUP(F37,変換!$B$31:$C$58,2,FALSE))</f>
        <v>1</v>
      </c>
      <c r="G41" s="126">
        <f>IF(G37="","",VLOOKUP(G37,変換!$B$31:$C$58,2,FALSE))</f>
        <v>1</v>
      </c>
      <c r="H41" s="126">
        <f>IF(H37="","",VLOOKUP(H37,変換!$B$31:$C$58,2,FALSE))</f>
        <v>18</v>
      </c>
      <c r="I41" s="126">
        <f>IF(I37="","",VLOOKUP(I37,変換!$B$31:$C$58,2,FALSE))</f>
        <v>18</v>
      </c>
      <c r="J41" s="126">
        <f>IF(J37="","",VLOOKUP(J37,変換!$B$31:$C$58,2,FALSE))</f>
        <v>8</v>
      </c>
      <c r="K41" s="126">
        <f>IF(K37="","",VLOOKUP(K37,変換!$B$31:$C$58,2,FALSE))</f>
        <v>21</v>
      </c>
      <c r="L41" s="126">
        <f>IF(L37="","",VLOOKUP(L37,変換!$B$31:$C$58,2,FALSE))</f>
        <v>11</v>
      </c>
      <c r="M41" s="126">
        <f>IF(M37="","",VLOOKUP(M37,変換!$B$31:$C$58,2,FALSE))</f>
        <v>5</v>
      </c>
      <c r="N41" s="126">
        <f>IF(N37="","",VLOOKUP(N37,変換!$B$31:$C$58,2,FALSE))</f>
        <v>17</v>
      </c>
      <c r="O41" s="126">
        <f>IF(O37="","",VLOOKUP(O37,変換!$B$31:$C$58,2,FALSE))</f>
        <v>5</v>
      </c>
      <c r="P41" s="126">
        <f>IF(P37="","",VLOOKUP(P37,変換!$B$31:$C$58,2,FALSE))</f>
        <v>21</v>
      </c>
      <c r="Q41" s="126">
        <f>IF(Q37="","",VLOOKUP(Q37,変換!$B$31:$C$58,2,FALSE))</f>
        <v>3</v>
      </c>
      <c r="R41" s="126">
        <f>IF(R37="","",VLOOKUP(R37,変換!$B$31:$C$58,2,FALSE))</f>
        <v>12</v>
      </c>
      <c r="S41" s="126">
        <f>IF(S37="","",VLOOKUP(S37,変換!$B$31:$C$58,2,FALSE))</f>
        <v>20</v>
      </c>
      <c r="T41" s="126">
        <f>IF(T37="","",VLOOKUP(T37,変換!$B$31:$C$58,2,FALSE))</f>
        <v>1</v>
      </c>
      <c r="U41" s="126">
        <f>IF(U37="","",VLOOKUP(U37,変換!$B$31:$C$58,2,FALSE))</f>
        <v>17</v>
      </c>
      <c r="V41" s="126">
        <f>IF(V37="","",VLOOKUP(V37,変換!$B$31:$C$58,2,FALSE))</f>
        <v>1</v>
      </c>
      <c r="W41" s="126">
        <f>IF(W37="","",VLOOKUP(W37,変換!$B$31:$C$58,2,FALSE))</f>
        <v>21</v>
      </c>
      <c r="X41" s="126">
        <f>IF(X37="","",VLOOKUP(X37,変換!$B$31:$C$58,2,FALSE))</f>
        <v>21</v>
      </c>
      <c r="Y41" s="126">
        <f>IF(Y37="","",VLOOKUP(Y37,変換!$B$31:$C$58,2,FALSE))</f>
        <v>21</v>
      </c>
      <c r="Z41" s="126">
        <f>IF(Z37="","",VLOOKUP(Z37,変換!$B$31:$C$58,2,FALSE))</f>
        <v>21</v>
      </c>
      <c r="AA41" s="126">
        <f>IF(AA37="","",VLOOKUP(AA37,変換!$B$31:$C$58,2,FALSE))</f>
        <v>11</v>
      </c>
      <c r="AB41" s="126">
        <f>IF(AB37="","",VLOOKUP(AB37,変換!$B$31:$C$58,2,FALSE))</f>
        <v>6</v>
      </c>
      <c r="AC41" s="126">
        <f>IF(AC37="","",VLOOKUP(AC37,変換!$B$31:$C$58,2,FALSE))</f>
        <v>17</v>
      </c>
      <c r="AD41" s="126">
        <f>IF(AD37="","",VLOOKUP(AD37,変換!$B$31:$C$58,2,FALSE))</f>
        <v>17</v>
      </c>
      <c r="AE41" s="126">
        <f>IF(AE37="","",VLOOKUP(AE37,変換!$B$31:$C$58,2,FALSE))</f>
        <v>1</v>
      </c>
      <c r="AF41" s="126">
        <f>IF(AF37="","",VLOOKUP(AF37,変換!$B$31:$C$58,2,FALSE))</f>
        <v>2</v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45139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20230809</v>
      </c>
      <c r="E9" s="114" t="str">
        <f>IF(手入力!C3="",REPLACE(D9,5,0,"/"),REPLACE(手入力!C3,5,0,"/"))</f>
        <v>2023/0809</v>
      </c>
      <c r="F9" s="38">
        <v>20230809</v>
      </c>
      <c r="G9" s="114" t="str">
        <f>IF(手入力!D3="",REPLACE(F9,5,0,"/"),REPLACE(手入力!D3,5,0,"/"))</f>
        <v>2023/0809</v>
      </c>
      <c r="H9" s="38">
        <v>20230809</v>
      </c>
      <c r="I9" s="114" t="str">
        <f>IF(手入力!E3="",REPLACE(H9,5,0,"/"),REPLACE(手入力!E3,5,0,"/"))</f>
        <v>2023/0809</v>
      </c>
      <c r="J9" s="38">
        <v>20230809</v>
      </c>
      <c r="K9" s="114" t="str">
        <f>IF(手入力!F3="",REPLACE(J9,5,0,"/"),REPLACE(手入力!F3,5,0,"/"))</f>
        <v>2023/0809</v>
      </c>
      <c r="L9" s="38">
        <v>20230809</v>
      </c>
      <c r="M9" s="114" t="str">
        <f>IF(手入力!G3="",REPLACE(L9,5,0,"/"),REPLACE(手入力!G3,5,0,"/"))</f>
        <v>2023/0809</v>
      </c>
      <c r="N9" s="38">
        <v>20230809</v>
      </c>
      <c r="O9" s="114" t="str">
        <f>IF(手入力!H3="",REPLACE(N9,5,0,"/"),REPLACE(手入力!H3,5,0,"/"))</f>
        <v>2023/0809</v>
      </c>
      <c r="P9" s="252">
        <v>20230803</v>
      </c>
      <c r="Q9" s="307" t="str">
        <f>IF(手入力!I3="",REPLACE(P9,5,0,"/"),REPLACE(手入力!I3,5,0,"/"))</f>
        <v>2023/0803</v>
      </c>
      <c r="R9" s="252">
        <v>20230803</v>
      </c>
      <c r="S9" s="307" t="str">
        <f>IF(手入力!J3="",REPLACE(R9,5,0,"/"),REPLACE(手入力!J3,5,0,"/"))</f>
        <v>2023/0803</v>
      </c>
      <c r="T9" s="252">
        <v>20230803</v>
      </c>
      <c r="U9" s="307" t="str">
        <f>IF(手入力!K3="",REPLACE(T9,5,0,"/"),REPLACE(手入力!K3,5,0,"/"))</f>
        <v>2023/0803</v>
      </c>
      <c r="V9" s="252">
        <v>20230803</v>
      </c>
      <c r="W9" s="307" t="str">
        <f>IF(手入力!L3="",REPLACE(V9,5,0,"/"),REPLACE(手入力!L3,5,0,"/"))</f>
        <v>2023/0803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1000</v>
      </c>
      <c r="E10" s="111" t="str">
        <f>TEXT(D10,"0000")</f>
        <v>1000</v>
      </c>
      <c r="F10" s="40">
        <v>1031</v>
      </c>
      <c r="G10" s="111" t="str">
        <f>TEXT(F10,"0000")</f>
        <v>1031</v>
      </c>
      <c r="H10" s="40">
        <v>1015</v>
      </c>
      <c r="I10" s="111" t="str">
        <f>TEXT(H10,"0000")</f>
        <v>1015</v>
      </c>
      <c r="J10" s="40">
        <v>1049</v>
      </c>
      <c r="K10" s="111" t="str">
        <f>TEXT(J10,"0000")</f>
        <v>1049</v>
      </c>
      <c r="L10" s="40">
        <v>937</v>
      </c>
      <c r="M10" s="111" t="str">
        <f>TEXT(L10,"0000")</f>
        <v>0937</v>
      </c>
      <c r="N10" s="40">
        <v>908</v>
      </c>
      <c r="O10" s="111" t="str">
        <f>TEXT(N10,"0000")</f>
        <v>0908</v>
      </c>
      <c r="P10" s="188">
        <v>1001</v>
      </c>
      <c r="Q10" s="308" t="str">
        <f>TEXT(P10,"0000")</f>
        <v>1001</v>
      </c>
      <c r="R10" s="188">
        <v>944</v>
      </c>
      <c r="S10" s="308" t="str">
        <f>TEXT(R10,"0000")</f>
        <v>0944</v>
      </c>
      <c r="T10" s="188">
        <v>1053</v>
      </c>
      <c r="U10" s="308" t="str">
        <f>TEXT(T10,"0000")</f>
        <v>1053</v>
      </c>
      <c r="V10" s="188">
        <v>1024</v>
      </c>
      <c r="W10" s="308" t="str">
        <f>TEXT(V10,"0000")</f>
        <v>1024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曇/晴</v>
      </c>
      <c r="E11" s="40">
        <f>IF(E9=0,"",(RIGHT(E9,2))-1)</f>
        <v>8</v>
      </c>
      <c r="F11" s="40" t="str">
        <f>IF(F$9=0,"",HLOOKUP(G11,天気タグ!$B$3:$AG$39,35))</f>
        <v>曇/晴</v>
      </c>
      <c r="G11" s="40">
        <f>IF(G9=0,"",(RIGHT(G9,2))-1)</f>
        <v>8</v>
      </c>
      <c r="H11" s="40" t="str">
        <f>IF(H$9=0,"",HLOOKUP(I11,天気タグ!$B$3:$AG$39,35))</f>
        <v>曇/晴</v>
      </c>
      <c r="I11" s="40">
        <f>IF(I9=0,"",(RIGHT(I9,2))-1)</f>
        <v>8</v>
      </c>
      <c r="J11" s="40" t="str">
        <f>IF(J$9=0,"",HLOOKUP(K11,天気タグ!$B$3:$AG$39,35))</f>
        <v>曇/晴</v>
      </c>
      <c r="K11" s="40">
        <f>IF(K9=0,"",(RIGHT(K9,2))-1)</f>
        <v>8</v>
      </c>
      <c r="L11" s="40" t="str">
        <f>IF(L$9=0,"",HLOOKUP(M11,天気タグ!$B$3:$AG$39,35))</f>
        <v>曇/晴</v>
      </c>
      <c r="M11" s="40">
        <f>IF(M9=0,"",(RIGHT(M9,2))-1)</f>
        <v>8</v>
      </c>
      <c r="N11" s="40" t="str">
        <f>IF(N$9=0,"",HLOOKUP(O11,天気タグ!$B$3:$AG$39,35))</f>
        <v>曇/晴</v>
      </c>
      <c r="O11" s="40">
        <f>IF(O9=0,"",(RIGHT(O9,2))-1)</f>
        <v>8</v>
      </c>
      <c r="P11" s="188" t="str">
        <f>IF(P$9=0,"",HLOOKUP(Q11,天気タグ!$B$3:$AG$39,35))</f>
        <v>晴</v>
      </c>
      <c r="Q11" s="188">
        <f>IF(Q9=0,"",(RIGHT(Q9,2))-1)</f>
        <v>2</v>
      </c>
      <c r="R11" s="188" t="str">
        <f>IF(R$9=0,"",HLOOKUP(S11,天気タグ!$B$3:$AG$39,35))</f>
        <v>晴</v>
      </c>
      <c r="S11" s="188">
        <f>IF(S9=0,"",(RIGHT(S9,2))-1)</f>
        <v>2</v>
      </c>
      <c r="T11" s="188" t="str">
        <f>IF(T$9=0,"",HLOOKUP(U11,天気タグ!$B$3:$AG$39,35))</f>
        <v>晴</v>
      </c>
      <c r="U11" s="188">
        <f>IF(U9=0,"",(RIGHT(U9,2))-1)</f>
        <v>2</v>
      </c>
      <c r="V11" s="188" t="str">
        <f>IF(V$9=0,"",HLOOKUP(W11,天気タグ!$B$3:$AG$39,35))</f>
        <v>晴</v>
      </c>
      <c r="W11" s="188">
        <f>IF(W9=0,"",(RIGHT(W9,2))-1)</f>
        <v>2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曇|雨</v>
      </c>
      <c r="E12" s="40">
        <f>IF(E9=0,"",RIGHT(E9,2)*1)</f>
        <v>9</v>
      </c>
      <c r="F12" s="40" t="str">
        <f>IF(F$9=0,"",HLOOKUP(G12,天気タグ!$B$3:$AG$39,35))</f>
        <v>曇|雨</v>
      </c>
      <c r="G12" s="40">
        <f>IF(G9=0,"",RIGHT(G9,2)*1)</f>
        <v>9</v>
      </c>
      <c r="H12" s="40" t="str">
        <f>IF(H$9=0,"",HLOOKUP(I12,天気タグ!$B$3:$AG$39,35))</f>
        <v>曇|雨</v>
      </c>
      <c r="I12" s="40">
        <f>IF(I9=0,"",RIGHT(I9,2)*1)</f>
        <v>9</v>
      </c>
      <c r="J12" s="40" t="str">
        <f>IF(J$9=0,"",HLOOKUP(K12,天気タグ!$B$3:$AG$39,35))</f>
        <v>曇|雨</v>
      </c>
      <c r="K12" s="40">
        <f>IF(K9=0,"",RIGHT(K9,2)*1)</f>
        <v>9</v>
      </c>
      <c r="L12" s="40" t="str">
        <f>IF(L$9=0,"",HLOOKUP(M12,天気タグ!$B$3:$AG$39,35))</f>
        <v>曇|雨</v>
      </c>
      <c r="M12" s="40">
        <f>IF(M9=0,"",RIGHT(M9,2)*1)</f>
        <v>9</v>
      </c>
      <c r="N12" s="40" t="str">
        <f>IF(N$9=0,"",HLOOKUP(O12,天気タグ!$B$3:$AG$39,35))</f>
        <v>曇|雨</v>
      </c>
      <c r="O12" s="40">
        <f>IF(O9=0,"",RIGHT(O9,2)*1)</f>
        <v>9</v>
      </c>
      <c r="P12" s="188" t="str">
        <f>IF(P$9=0,"",HLOOKUP(Q12,天気タグ!$B$3:$AG$39,35))</f>
        <v>晴</v>
      </c>
      <c r="Q12" s="188">
        <f>IF(Q9=0,"",RIGHT(Q9,2)*1)</f>
        <v>3</v>
      </c>
      <c r="R12" s="188" t="str">
        <f>IF(R$9=0,"",HLOOKUP(S12,天気タグ!$B$3:$AG$39,35))</f>
        <v>晴</v>
      </c>
      <c r="S12" s="188">
        <f>IF(S9=0,"",RIGHT(S9,2)*1)</f>
        <v>3</v>
      </c>
      <c r="T12" s="188" t="str">
        <f>IF(T$9=0,"",HLOOKUP(U12,天気タグ!$B$3:$AG$39,35))</f>
        <v>晴</v>
      </c>
      <c r="U12" s="188">
        <f>IF(U9=0,"",RIGHT(U9,2)*1)</f>
        <v>3</v>
      </c>
      <c r="V12" s="188" t="str">
        <f>IF(V$9=0,"",HLOOKUP(W12,天気タグ!$B$3:$AG$39,35))</f>
        <v>晴</v>
      </c>
      <c r="W12" s="188">
        <f>IF(W9=0,"",RIGHT(W9,2)*1)</f>
        <v>3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26.8</v>
      </c>
      <c r="E13" s="28"/>
      <c r="F13" s="28">
        <v>28.5</v>
      </c>
      <c r="G13" s="28"/>
      <c r="H13" s="28">
        <v>28.6</v>
      </c>
      <c r="I13" s="40"/>
      <c r="J13" s="28">
        <v>29.2</v>
      </c>
      <c r="K13" s="28"/>
      <c r="L13" s="28">
        <v>30.8</v>
      </c>
      <c r="M13" s="28"/>
      <c r="N13" s="28">
        <v>28.5</v>
      </c>
      <c r="O13" s="28"/>
      <c r="P13" s="191">
        <v>31.6</v>
      </c>
      <c r="Q13" s="191"/>
      <c r="R13" s="191">
        <v>34.1</v>
      </c>
      <c r="S13" s="191"/>
      <c r="T13" s="191">
        <v>33.6</v>
      </c>
      <c r="U13" s="191"/>
      <c r="V13" s="191">
        <v>30.4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23</v>
      </c>
      <c r="E14" s="33"/>
      <c r="F14" s="34">
        <v>27.5</v>
      </c>
      <c r="G14" s="34"/>
      <c r="H14" s="34">
        <v>24.5</v>
      </c>
      <c r="I14" s="34"/>
      <c r="J14" s="34">
        <v>26.5</v>
      </c>
      <c r="K14" s="34"/>
      <c r="L14" s="34">
        <v>25</v>
      </c>
      <c r="M14" s="34"/>
      <c r="N14" s="34">
        <v>29.4</v>
      </c>
      <c r="O14" s="34"/>
      <c r="P14" s="199">
        <v>26.8</v>
      </c>
      <c r="Q14" s="199"/>
      <c r="R14" s="199">
        <v>30.6</v>
      </c>
      <c r="S14" s="199"/>
      <c r="T14" s="199">
        <v>29.1</v>
      </c>
      <c r="U14" s="199"/>
      <c r="V14" s="199">
        <v>29.4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>
        <v>0</v>
      </c>
      <c r="M18" s="111">
        <f>L18/1000</f>
        <v>0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>
        <v>0</v>
      </c>
      <c r="W18" s="308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>
        <v>0</v>
      </c>
      <c r="M20" s="111">
        <f t="shared" si="2"/>
        <v>0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>
        <v>0</v>
      </c>
      <c r="W20" s="308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>
        <v>0</v>
      </c>
      <c r="M21" s="111">
        <f t="shared" si="2"/>
        <v>0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>
        <v>0</v>
      </c>
      <c r="W21" s="308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>
        <v>0</v>
      </c>
      <c r="M22" s="111">
        <f t="shared" si="2"/>
        <v>0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>
        <v>0</v>
      </c>
      <c r="W22" s="308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>
        <v>0</v>
      </c>
      <c r="M23" s="111">
        <f t="shared" si="2"/>
        <v>0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>
        <v>0</v>
      </c>
      <c r="W23" s="308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0.11</v>
      </c>
      <c r="G26" s="100"/>
      <c r="H26" s="40">
        <v>0.3</v>
      </c>
      <c r="I26" s="100"/>
      <c r="J26" s="40">
        <v>0.31</v>
      </c>
      <c r="K26" s="100"/>
      <c r="L26" s="40">
        <v>0.38</v>
      </c>
      <c r="M26" s="100"/>
      <c r="N26" s="40">
        <v>0.28999999999999998</v>
      </c>
      <c r="O26" s="100"/>
      <c r="P26" s="188">
        <v>0.21</v>
      </c>
      <c r="Q26" s="213"/>
      <c r="R26" s="188">
        <v>0.21</v>
      </c>
      <c r="S26" s="213"/>
      <c r="T26" s="188">
        <v>0.23</v>
      </c>
      <c r="U26" s="213"/>
      <c r="V26" s="188">
        <v>0.22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0.13</v>
      </c>
      <c r="M27" s="100"/>
      <c r="N27" s="40">
        <v>0.1</v>
      </c>
      <c r="O27" s="100"/>
      <c r="P27" s="188">
        <v>0.05</v>
      </c>
      <c r="Q27" s="213"/>
      <c r="R27" s="188">
        <v>0.05</v>
      </c>
      <c r="S27" s="213"/>
      <c r="T27" s="188">
        <v>0.05</v>
      </c>
      <c r="U27" s="213"/>
      <c r="V27" s="188">
        <v>0.05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>
        <v>10</v>
      </c>
      <c r="M28" s="111">
        <f t="shared" si="6"/>
        <v>0.01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>
        <v>0</v>
      </c>
      <c r="W28" s="308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0.08</v>
      </c>
      <c r="M36" s="100"/>
      <c r="N36" s="40">
        <v>7.0000000000000007E-2</v>
      </c>
      <c r="O36" s="100"/>
      <c r="P36" s="188">
        <v>0</v>
      </c>
      <c r="Q36" s="213"/>
      <c r="R36" s="188">
        <v>0</v>
      </c>
      <c r="S36" s="213"/>
      <c r="T36" s="188">
        <v>0.06</v>
      </c>
      <c r="U36" s="213"/>
      <c r="V36" s="188">
        <v>0.06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2"/>
      <c r="R37" s="188">
        <v>0</v>
      </c>
      <c r="S37" s="212"/>
      <c r="T37" s="188">
        <v>0</v>
      </c>
      <c r="U37" s="212"/>
      <c r="V37" s="188">
        <v>0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>
        <v>2E-3</v>
      </c>
      <c r="E39" s="89"/>
      <c r="F39" s="89">
        <v>2E-3</v>
      </c>
      <c r="G39" s="89"/>
      <c r="H39" s="40">
        <v>3.0000000000000001E-3</v>
      </c>
      <c r="I39" s="89"/>
      <c r="J39" s="40">
        <v>0</v>
      </c>
      <c r="K39" s="89"/>
      <c r="L39" s="40">
        <v>0</v>
      </c>
      <c r="M39" s="89"/>
      <c r="N39" s="40">
        <v>2E-3</v>
      </c>
      <c r="O39" s="89"/>
      <c r="P39" s="188">
        <v>4.0000000000000001E-3</v>
      </c>
      <c r="Q39" s="212"/>
      <c r="R39" s="188">
        <v>4.0000000000000001E-3</v>
      </c>
      <c r="S39" s="212"/>
      <c r="T39" s="188">
        <v>0</v>
      </c>
      <c r="U39" s="212"/>
      <c r="V39" s="188">
        <v>3.0000000000000001E-3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4.0000000000000001E-3</v>
      </c>
      <c r="G43" s="89"/>
      <c r="H43" s="40">
        <v>3.0000000000000001E-3</v>
      </c>
      <c r="I43" s="89"/>
      <c r="J43" s="40">
        <v>4.0000000000000001E-3</v>
      </c>
      <c r="K43" s="89"/>
      <c r="L43" s="40">
        <v>0</v>
      </c>
      <c r="M43" s="89"/>
      <c r="N43" s="40">
        <v>5.0000000000000001E-3</v>
      </c>
      <c r="O43" s="89"/>
      <c r="P43" s="188">
        <v>5.0000000000000001E-3</v>
      </c>
      <c r="Q43" s="212"/>
      <c r="R43" s="188">
        <v>6.0000000000000001E-3</v>
      </c>
      <c r="S43" s="212"/>
      <c r="T43" s="188">
        <v>8.9999999999999993E-3</v>
      </c>
      <c r="U43" s="212"/>
      <c r="V43" s="188">
        <v>8.0000000000000002E-3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2"/>
      <c r="R46" s="188">
        <v>0</v>
      </c>
      <c r="S46" s="212"/>
      <c r="T46" s="188">
        <v>0</v>
      </c>
      <c r="U46" s="212"/>
      <c r="V46" s="188">
        <v>0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>
        <v>3</v>
      </c>
      <c r="E47" s="111">
        <f>D47/1000</f>
        <v>3.0000000000000001E-3</v>
      </c>
      <c r="F47" s="89">
        <v>6</v>
      </c>
      <c r="G47" s="111">
        <f>F47/1000</f>
        <v>6.0000000000000001E-3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>
        <v>16</v>
      </c>
      <c r="M47" s="111">
        <f>L47/1000</f>
        <v>1.6E-2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>
        <v>0</v>
      </c>
      <c r="W47" s="308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>
        <v>0</v>
      </c>
      <c r="M48" s="111">
        <f>L48/1000</f>
        <v>0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>
        <v>40</v>
      </c>
      <c r="W48" s="308">
        <f>V48/1000</f>
        <v>0.04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>
        <v>0</v>
      </c>
      <c r="M49" s="111">
        <f>L49/1000</f>
        <v>0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>
        <v>0</v>
      </c>
      <c r="W49" s="308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6</v>
      </c>
      <c r="G50" s="111">
        <f>F50/1000</f>
        <v>6.0000000000000001E-3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>
        <v>0</v>
      </c>
      <c r="M50" s="111">
        <f>L50/1000</f>
        <v>0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>
        <v>3</v>
      </c>
      <c r="W50" s="308">
        <f>V50/1000</f>
        <v>3.0000000000000001E-3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>
        <v>6.1</v>
      </c>
      <c r="E51" s="28"/>
      <c r="F51" s="28">
        <v>6.3</v>
      </c>
      <c r="G51" s="28"/>
      <c r="H51" s="40">
        <v>7.5</v>
      </c>
      <c r="I51" s="28"/>
      <c r="J51" s="40">
        <v>7.4</v>
      </c>
      <c r="K51" s="28"/>
      <c r="L51" s="40">
        <v>8.6</v>
      </c>
      <c r="M51" s="28"/>
      <c r="N51" s="40">
        <v>6.8</v>
      </c>
      <c r="O51" s="28"/>
      <c r="P51" s="188">
        <v>4.5999999999999996</v>
      </c>
      <c r="Q51" s="191"/>
      <c r="R51" s="188">
        <v>4.5999999999999996</v>
      </c>
      <c r="S51" s="191"/>
      <c r="T51" s="188">
        <v>5.4</v>
      </c>
      <c r="U51" s="191"/>
      <c r="V51" s="188">
        <v>4.9000000000000004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>
        <v>0</v>
      </c>
      <c r="M52" s="111">
        <f>L52/1000</f>
        <v>0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>
        <v>0</v>
      </c>
      <c r="W52" s="308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4.9000000000000004</v>
      </c>
      <c r="E53" s="28"/>
      <c r="F53" s="28">
        <v>5.2</v>
      </c>
      <c r="G53" s="28"/>
      <c r="H53" s="40">
        <v>5.2</v>
      </c>
      <c r="I53" s="28"/>
      <c r="J53" s="40">
        <v>5.2</v>
      </c>
      <c r="K53" s="28"/>
      <c r="L53" s="40">
        <v>9.3000000000000007</v>
      </c>
      <c r="M53" s="28"/>
      <c r="N53" s="40">
        <v>7</v>
      </c>
      <c r="O53" s="28"/>
      <c r="P53" s="188">
        <v>4.5999999999999996</v>
      </c>
      <c r="Q53" s="191"/>
      <c r="R53" s="188">
        <v>4.7</v>
      </c>
      <c r="S53" s="191"/>
      <c r="T53" s="188">
        <v>5.8</v>
      </c>
      <c r="U53" s="191"/>
      <c r="V53" s="188">
        <v>4.9000000000000004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>
        <v>6.1224039999999995</v>
      </c>
      <c r="E54" s="28"/>
      <c r="F54" s="28">
        <v>6.5407874000000001</v>
      </c>
      <c r="G54" s="28"/>
      <c r="H54" s="40">
        <v>6.8459270000000005</v>
      </c>
      <c r="I54" s="28"/>
      <c r="J54" s="40">
        <v>6.9157897999999998</v>
      </c>
      <c r="K54" s="28"/>
      <c r="L54" s="40">
        <v>20.309091800000001</v>
      </c>
      <c r="M54" s="28"/>
      <c r="N54" s="40">
        <v>18.2635611</v>
      </c>
      <c r="O54" s="28"/>
      <c r="P54" s="188">
        <v>15.345902000000001</v>
      </c>
      <c r="Q54" s="191"/>
      <c r="R54" s="188">
        <v>15.2258184</v>
      </c>
      <c r="S54" s="191"/>
      <c r="T54" s="188">
        <v>14.3812496</v>
      </c>
      <c r="U54" s="191"/>
      <c r="V54" s="188">
        <v>15.2287903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>
        <v>30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>
        <v>0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>
        <v>0</v>
      </c>
      <c r="E57" s="111">
        <f>D57/1000</f>
        <v>0</v>
      </c>
      <c r="F57" s="102">
        <v>0</v>
      </c>
      <c r="G57" s="111">
        <f>F57/1000</f>
        <v>0</v>
      </c>
      <c r="H57" s="40">
        <v>0</v>
      </c>
      <c r="I57" s="111">
        <f>H57/1000</f>
        <v>0</v>
      </c>
      <c r="J57" s="40">
        <v>0</v>
      </c>
      <c r="K57" s="111">
        <f>J57/1000</f>
        <v>0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>
        <v>1E-3</v>
      </c>
      <c r="Q57" s="308">
        <f>P57/1000</f>
        <v>9.9999999999999995E-7</v>
      </c>
      <c r="R57" s="188">
        <v>0</v>
      </c>
      <c r="S57" s="308">
        <f>R57/1000</f>
        <v>0</v>
      </c>
      <c r="T57" s="188">
        <v>1E-3</v>
      </c>
      <c r="U57" s="308">
        <f>T57/1000</f>
        <v>9.9999999999999995E-7</v>
      </c>
      <c r="V57" s="188">
        <v>1E-3</v>
      </c>
      <c r="W57" s="308">
        <f>V57/1000</f>
        <v>9.9999999999999995E-7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>
        <v>0</v>
      </c>
      <c r="E58" s="111">
        <f>D58/1000</f>
        <v>0</v>
      </c>
      <c r="F58" s="102">
        <v>0</v>
      </c>
      <c r="G58" s="111">
        <f>F58/1000</f>
        <v>0</v>
      </c>
      <c r="H58" s="40">
        <v>0</v>
      </c>
      <c r="I58" s="111">
        <f>H58/1000</f>
        <v>0</v>
      </c>
      <c r="J58" s="40">
        <v>0</v>
      </c>
      <c r="K58" s="111">
        <f>J58/1000</f>
        <v>0</v>
      </c>
      <c r="L58" s="40">
        <v>0</v>
      </c>
      <c r="M58" s="111">
        <f>L58/1000</f>
        <v>0</v>
      </c>
      <c r="N58" s="40">
        <v>1E-3</v>
      </c>
      <c r="O58" s="111">
        <f>N58/1000</f>
        <v>9.9999999999999995E-7</v>
      </c>
      <c r="P58" s="188">
        <v>2E-3</v>
      </c>
      <c r="Q58" s="308">
        <f>P58/1000</f>
        <v>1.9999999999999999E-6</v>
      </c>
      <c r="R58" s="188">
        <v>2E-3</v>
      </c>
      <c r="S58" s="308">
        <f>R58/1000</f>
        <v>1.9999999999999999E-6</v>
      </c>
      <c r="T58" s="188">
        <v>1E-3</v>
      </c>
      <c r="U58" s="308">
        <f>T58/1000</f>
        <v>9.9999999999999995E-7</v>
      </c>
      <c r="V58" s="188">
        <v>2E-3</v>
      </c>
      <c r="W58" s="308">
        <f>V58/1000</f>
        <v>1.9999999999999999E-6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>
        <v>0</v>
      </c>
      <c r="W60" s="308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0.4</v>
      </c>
      <c r="G61" s="28"/>
      <c r="H61" s="40">
        <v>0.5</v>
      </c>
      <c r="I61" s="28"/>
      <c r="J61" s="40">
        <v>0.5</v>
      </c>
      <c r="K61" s="28"/>
      <c r="L61" s="40">
        <v>0.5</v>
      </c>
      <c r="M61" s="28"/>
      <c r="N61" s="40">
        <v>0.5</v>
      </c>
      <c r="O61" s="28"/>
      <c r="P61" s="188">
        <v>0.4</v>
      </c>
      <c r="Q61" s="191"/>
      <c r="R61" s="188">
        <v>0.5</v>
      </c>
      <c r="S61" s="191"/>
      <c r="T61" s="188">
        <v>0.5</v>
      </c>
      <c r="U61" s="191"/>
      <c r="V61" s="188">
        <v>0.5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7.2</v>
      </c>
      <c r="G62" s="28"/>
      <c r="H62" s="40">
        <v>7.1</v>
      </c>
      <c r="I62" s="28"/>
      <c r="J62" s="40">
        <v>7.2</v>
      </c>
      <c r="K62" s="28"/>
      <c r="L62" s="40">
        <v>6.8</v>
      </c>
      <c r="M62" s="28"/>
      <c r="N62" s="40">
        <v>7.1</v>
      </c>
      <c r="O62" s="28"/>
      <c r="P62" s="188">
        <v>7.4</v>
      </c>
      <c r="Q62" s="191"/>
      <c r="R62" s="188">
        <v>7.3</v>
      </c>
      <c r="S62" s="191"/>
      <c r="T62" s="188">
        <v>7.4</v>
      </c>
      <c r="U62" s="191"/>
      <c r="V62" s="188">
        <v>7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>
        <v>0</v>
      </c>
      <c r="M70" s="111">
        <f t="shared" si="13"/>
        <v>0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>
        <v>0</v>
      </c>
      <c r="W70" s="308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>
        <v>0</v>
      </c>
      <c r="M71" s="111">
        <f t="shared" si="13"/>
        <v>0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>
        <v>0</v>
      </c>
      <c r="W71" s="308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>
        <v>3</v>
      </c>
      <c r="E72" s="111">
        <f t="shared" si="12"/>
        <v>3.0000000000000001E-3</v>
      </c>
      <c r="F72" s="89">
        <v>0</v>
      </c>
      <c r="G72" s="111">
        <f t="shared" si="13"/>
        <v>0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>
        <v>0</v>
      </c>
      <c r="M72" s="111">
        <f t="shared" si="13"/>
        <v>0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>
        <v>0</v>
      </c>
      <c r="W72" s="308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>
        <v>0</v>
      </c>
      <c r="E78" s="88"/>
      <c r="F78" s="89">
        <v>0</v>
      </c>
      <c r="G78" s="89"/>
      <c r="H78" s="40">
        <v>0</v>
      </c>
      <c r="I78" s="89"/>
      <c r="J78" s="89">
        <v>0</v>
      </c>
      <c r="K78" s="89"/>
      <c r="L78" s="89">
        <v>0</v>
      </c>
      <c r="M78" s="89"/>
      <c r="N78" s="89">
        <v>0</v>
      </c>
      <c r="O78" s="89"/>
      <c r="P78" s="212">
        <v>1E-3</v>
      </c>
      <c r="Q78" s="212"/>
      <c r="R78" s="212">
        <v>1E-3</v>
      </c>
      <c r="S78" s="212"/>
      <c r="T78" s="212">
        <v>2E-3</v>
      </c>
      <c r="U78" s="212"/>
      <c r="V78" s="212">
        <v>1E-3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>
        <v>0</v>
      </c>
      <c r="E79" s="88"/>
      <c r="F79" s="89">
        <v>0</v>
      </c>
      <c r="G79" s="89"/>
      <c r="H79" s="40">
        <v>0</v>
      </c>
      <c r="I79" s="89"/>
      <c r="J79" s="89">
        <v>2E-3</v>
      </c>
      <c r="K79" s="89"/>
      <c r="L79" s="89">
        <v>0</v>
      </c>
      <c r="M79" s="89"/>
      <c r="N79" s="89">
        <v>4.0000000000000001E-3</v>
      </c>
      <c r="O79" s="89"/>
      <c r="P79" s="212">
        <v>5.0000000000000001E-3</v>
      </c>
      <c r="Q79" s="212"/>
      <c r="R79" s="212">
        <v>5.0000000000000001E-3</v>
      </c>
      <c r="S79" s="212"/>
      <c r="T79" s="212">
        <v>0.01</v>
      </c>
      <c r="U79" s="212"/>
      <c r="V79" s="212">
        <v>6.0000000000000001E-3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0.5</v>
      </c>
      <c r="G81" s="28"/>
      <c r="H81" s="40">
        <v>0.6</v>
      </c>
      <c r="I81" s="28"/>
      <c r="J81" s="28">
        <v>0.3</v>
      </c>
      <c r="K81" s="28"/>
      <c r="L81" s="28">
        <v>0.5</v>
      </c>
      <c r="M81" s="28"/>
      <c r="N81" s="28">
        <v>0.5</v>
      </c>
      <c r="O81" s="28"/>
      <c r="P81" s="191">
        <v>0.6</v>
      </c>
      <c r="Q81" s="191"/>
      <c r="R81" s="191">
        <v>0.6</v>
      </c>
      <c r="S81" s="191"/>
      <c r="T81" s="191">
        <v>0.4</v>
      </c>
      <c r="U81" s="191"/>
      <c r="V81" s="191">
        <v>0.5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>
        <v>6.1224039999999995</v>
      </c>
      <c r="E82" s="27"/>
      <c r="F82" s="28">
        <v>6.5407874000000001</v>
      </c>
      <c r="G82" s="28"/>
      <c r="H82" s="40">
        <v>6.8459270000000005</v>
      </c>
      <c r="I82" s="28"/>
      <c r="J82" s="28">
        <v>6.9157897999999998</v>
      </c>
      <c r="K82" s="28"/>
      <c r="L82" s="28">
        <v>20.309091800000001</v>
      </c>
      <c r="M82" s="28"/>
      <c r="N82" s="28">
        <v>18.2635611</v>
      </c>
      <c r="O82" s="28"/>
      <c r="P82" s="191">
        <v>15.345902000000001</v>
      </c>
      <c r="Q82" s="191"/>
      <c r="R82" s="191">
        <v>15.2258184</v>
      </c>
      <c r="S82" s="191"/>
      <c r="T82" s="191">
        <v>14.3812496</v>
      </c>
      <c r="U82" s="191"/>
      <c r="V82" s="191">
        <v>15.2287903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>
        <v>0</v>
      </c>
      <c r="E83" s="272">
        <f t="shared" ref="E83:O83" si="15">D83/1000</f>
        <v>0</v>
      </c>
      <c r="F83" s="89">
        <v>0</v>
      </c>
      <c r="G83" s="272">
        <f t="shared" si="15"/>
        <v>0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>
        <v>0</v>
      </c>
      <c r="M83" s="272">
        <f t="shared" si="15"/>
        <v>0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>
        <v>0</v>
      </c>
      <c r="W83" s="309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>
        <v>30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7.2</v>
      </c>
      <c r="G91" s="28"/>
      <c r="H91" s="40">
        <v>7.1</v>
      </c>
      <c r="I91" s="28"/>
      <c r="J91" s="28">
        <v>7.2</v>
      </c>
      <c r="K91" s="28"/>
      <c r="L91" s="28">
        <v>6.8</v>
      </c>
      <c r="M91" s="28"/>
      <c r="N91" s="28">
        <v>7.1</v>
      </c>
      <c r="O91" s="28"/>
      <c r="P91" s="191">
        <v>7.4</v>
      </c>
      <c r="Q91" s="191"/>
      <c r="R91" s="191">
        <v>7.3</v>
      </c>
      <c r="S91" s="191"/>
      <c r="T91" s="191">
        <v>7.4</v>
      </c>
      <c r="U91" s="191"/>
      <c r="V91" s="191">
        <v>7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>
        <v>0</v>
      </c>
      <c r="E95" s="272">
        <f t="shared" ref="E95" si="20">D95/1000</f>
        <v>0</v>
      </c>
      <c r="F95" s="100">
        <v>0</v>
      </c>
      <c r="G95" s="272">
        <f t="shared" ref="G95" si="21">F95/1000</f>
        <v>0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>
        <v>0</v>
      </c>
      <c r="M95" s="272">
        <f t="shared" ref="M95" si="24">L95/1000</f>
        <v>0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>
        <v>40</v>
      </c>
      <c r="W95" s="309">
        <f t="shared" ref="W95" si="29">V95/1000</f>
        <v>0.04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4.5</v>
      </c>
      <c r="E100" s="27"/>
      <c r="F100" s="28">
        <v>4.7</v>
      </c>
      <c r="G100" s="28"/>
      <c r="H100" s="40">
        <v>5.3</v>
      </c>
      <c r="I100" s="28"/>
      <c r="J100" s="28">
        <v>5.2</v>
      </c>
      <c r="K100" s="28"/>
      <c r="L100" s="28">
        <v>9.1</v>
      </c>
      <c r="M100" s="28"/>
      <c r="N100" s="28">
        <v>7.6</v>
      </c>
      <c r="O100" s="28"/>
      <c r="P100" s="191">
        <v>5.8</v>
      </c>
      <c r="Q100" s="191"/>
      <c r="R100" s="191">
        <v>5.9</v>
      </c>
      <c r="S100" s="191"/>
      <c r="T100" s="191">
        <v>6.1</v>
      </c>
      <c r="U100" s="191"/>
      <c r="V100" s="191">
        <v>5.4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0.1</v>
      </c>
      <c r="E101" s="27"/>
      <c r="F101" s="28">
        <v>0.11</v>
      </c>
      <c r="G101" s="28"/>
      <c r="H101" s="40">
        <v>0.3</v>
      </c>
      <c r="I101" s="28"/>
      <c r="J101" s="28">
        <v>0.31</v>
      </c>
      <c r="K101" s="28"/>
      <c r="L101" s="28">
        <v>0.38</v>
      </c>
      <c r="M101" s="28"/>
      <c r="N101" s="28">
        <v>0.28999999999999998</v>
      </c>
      <c r="O101" s="28"/>
      <c r="P101" s="191">
        <v>0.21</v>
      </c>
      <c r="Q101" s="191"/>
      <c r="R101" s="191">
        <v>0.21</v>
      </c>
      <c r="S101" s="191"/>
      <c r="T101" s="191">
        <v>0.23</v>
      </c>
      <c r="U101" s="191"/>
      <c r="V101" s="191">
        <v>0.22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45139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45139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45140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45141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45142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45143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45144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45145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45146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45147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45148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45149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45150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45151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45152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45153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45154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45155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45156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45157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45158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45159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45160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45161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45162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45163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45164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45165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45166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45167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45168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45169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1</v>
      </c>
      <c r="BE5">
        <v>1</v>
      </c>
      <c r="BF5">
        <v>2</v>
      </c>
      <c r="BG5">
        <v>2</v>
      </c>
      <c r="BH5">
        <v>2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2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2023-11-29T03:55:08Z</cp:lastPrinted>
  <dcterms:created xsi:type="dcterms:W3CDTF">2020-11-06T01:25:08Z</dcterms:created>
  <dcterms:modified xsi:type="dcterms:W3CDTF">2023-12-25T07:16:33Z</dcterms:modified>
</cp:coreProperties>
</file>