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05E6C4AF-2C3E-4486-BD77-B9853623D8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Q12" i="5" s="1"/>
  <c r="P12" i="5" s="1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<sst xmlns="http://schemas.openxmlformats.org/spreadsheetml/2006/main" count="5042" uniqueCount="438">
  <si>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</si>
  <si>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</si>
  <si>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</si>
  <si>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</si>
  <si>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</si>
  <si>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</si>
  <si>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</si>
  <si>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</si>
  <si>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</si>
  <si>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</si>
  <si>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</si>
  <si>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</si>
  <si>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</si>
  <si>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</si>
  <si>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</si>
  <si>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</si>
  <si>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</si>
  <si>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</si>
  <si>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</si>
  <si>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</si>
  <si>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</si>
  <si>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</si>
  <si>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</si>
  <si>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</si>
  <si>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</si>
  <si>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</si>
  <si>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</si>
  <si>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</si>
  <si>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</si>
  <si>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</si>
  <si>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</si>
  <si>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</si>
  <si>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</si>
  <si>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</si>
  <si>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</si>
  <si>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</si>
  <si>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</si>
  <si>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</si>
  <si>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</si>
  <si>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</si>
  <si>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</si>
  <si>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</si>
  <si>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</si>
  <si>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</si>
  <si>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</si>
  <si>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</si>
  <si>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</si>
  <si>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</si>
  <si>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</si>
  <si>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</si>
  <si>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</si>
  <si>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</si>
  <si>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</si>
  <si>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</si>
  <si>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</si>
  <si>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</si>
  <si>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</si>
  <si>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</si>
  <si>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</si>
  <si>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</si>
  <si>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</si>
  <si>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</si>
  <si>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</si>
  <si>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</si>
  <si>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</si>
  <si>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</si>
  <si>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</si>
  <si>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</si>
  <si>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</si>
  <si>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</si>
  <si>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</si>
  <si>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</si>
  <si>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</si>
  <si>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</si>
  <si>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</si>
  <si>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</si>
  <si>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</si>
  <si>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</si>
  <si>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</si>
  <si>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</si>
  <si>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</si>
  <si>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</si>
  <si>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</si>
  <si>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</si>
  <si>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</si>
  <si>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</si>
  <si>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</si>
  <si>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</si>
  <si>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</si>
  <si>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</si>
  <si>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</si>
  <si>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</si>
  <si>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</si>
  <si>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</si>
  <si>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</si>
  <si>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</si>
  <si>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</si>
  <si>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</si>
  <si>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</si>
  <si>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</si>
  <si>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</si>
  <si>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</si>
  <si>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</si>
  <si>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</si>
  <si>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</si>
  <si>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</si>
  <si>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</si>
  <si>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</si>
  <si>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</si>
  <si>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</si>
  <si>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</si>
  <si>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</si>
  <si>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</si>
  <si>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</si>
  <si>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</si>
  <si>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</si>
  <si>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</si>
  <si>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</si>
  <si>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</si>
  <si>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</si>
  <si>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</si>
  <si>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</si>
  <si>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</si>
  <si>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</si>
  <si>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</si>
  <si>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</si>
  <si>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</si>
  <si>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</si>
  <si>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</si>
  <si>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</si>
  <si>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</si>
  <si>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</si>
  <si>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</si>
  <si>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</si>
  <si>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</si>
  <si>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</si>
  <si>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</si>
  <si>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</si>
  <si>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</si>
  <si>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</si>
  <si>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</si>
  <si>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</si>
  <si>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</si>
  <si>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</si>
  <si>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</si>
  <si>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</si>
  <si>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</si>
  <si>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</si>
  <si>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</si>
  <si>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</si>
  <si>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</si>
  <si>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</si>
  <si>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</si>
  <si>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</si>
  <si>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</si>
  <si>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</si>
  <si>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</si>
  <si>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</si>
  <si>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</si>
  <si>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</si>
  <si>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</si>
  <si>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</si>
  <si>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</si>
  <si>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</si>
  <si>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</si>
  <si>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</si>
  <si>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</si>
  <si>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</si>
  <si>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</si>
  <si>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</si>
  <si>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</si>
  <si>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</si>
  <si>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</si>
  <si>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</si>
  <si>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</si>
  <si>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</si>
  <si>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</si>
  <si>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</si>
  <si>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</si>
  <si>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</si>
  <si>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</si>
  <si>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</si>
  <si>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</si>
  <si>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</si>
  <si>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</si>
  <si>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</si>
  <si>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</si>
  <si>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</si>
  <si>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</si>
  <si>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</si>
  <si>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</si>
  <si>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</si>
  <si>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</si>
  <si>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</si>
  <si>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</si>
  <si>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</si>
  <si>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</si>
  <si>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</si>
  <si>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</si>
  <si>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</si>
  <si>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</si>
  <si>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</si>
  <si>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</si>
  <si>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</si>
  <si>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</si>
  <si>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</si>
  <si>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</si>
  <si>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</si>
  <si>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</si>
  <si>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</si>
  <si>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</si>
  <si>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</si>
  <si>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</si>
  <si>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</si>
  <si>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</si>
  <si>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</si>
  <si>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</si>
  <si>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</si>
  <si>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</si>
  <si>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</si>
  <si>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</si>
  <si>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</si>
  <si>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</si>
  <si>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</si>
  <si>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</si>
  <si>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</si>
  <si>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</si>
  <si>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</si>
  <si>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</si>
  <si>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</si>
  <si>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</si>
  <si>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</si>
  <si>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</si>
  <si>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</si>
  <si>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</si>
  <si>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</si>
  <si>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</si>
  <si>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</si>
  <si>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</si>
  <si>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</si>
  <si>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</si>
  <si>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</si>
  <si>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</si>
  <si>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</si>
  <si>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</si>
  <si>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</si>
  <si>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</si>
  <si>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</si>
  <si>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</si>
  <si>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</si>
  <si>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</si>
  <si>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</si>
  <si>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</si>
  <si>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</si>
  <si>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</si>
  <si>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</si>
  <si>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</si>
  <si>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</si>
  <si>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</si>
  <si>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</si>
  <si>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</si>
  <si>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</si>
  <si>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</si>
  <si>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</si>
  <si>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</si>
  <si>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</si>
  <si>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</si>
  <si>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</si>
  <si>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</si>
  <si>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</si>
  <si>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</si>
  <si>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</si>
  <si>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</si>
  <si>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</si>
  <si>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</si>
  <si>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</si>
  <si>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</si>
  <si>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</si>
  <si>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</si>
  <si>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</si>
  <si>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</si>
  <si>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</si>
  <si>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</si>
  <si>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</si>
  <si>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</si>
  <si>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</si>
  <si>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</si>
  <si>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</si>
  <si>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</si>
  <si>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</si>
  <si>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</si>
  <si>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</si>
  <si>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</si>
  <si>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</si>
  <si>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</si>
  <si>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</si>
  <si>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</si>
  <si>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</si>
  <si>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</si>
  <si>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</si>
  <si>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</si>
  <si>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</si>
  <si>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</si>
  <si>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</si>
  <si>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</si>
  <si>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</si>
  <si>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</si>
  <si>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</si>
  <si>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</si>
  <si>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</si>
  <si>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</si>
  <si>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</si>
  <si>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</si>
  <si>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</si>
  <si>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</si>
  <si>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</si>
  <si>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</si>
  <si>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</si>
  <si>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</si>
  <si>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</si>
  <si>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</si>
  <si>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</si>
  <si>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</si>
  <si>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</si>
  <si>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</si>
  <si>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</si>
  <si>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</si>
  <si>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</si>
  <si>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</si>
  <si>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</si>
  <si>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</si>
  <si>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</si>
  <si>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</si>
  <si>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</si>
  <si>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</si>
  <si>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</si>
  <si>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</si>
  <si>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</si>
  <si>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</si>
  <si>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</si>
  <si>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</si>
  <si>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</si>
  <si>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</si>
  <si>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</si>
  <si>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</si>
  <si>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</si>
  <si>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</si>
  <si>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</si>
  <si>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</si>
  <si>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</si>
  <si>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</si>
  <si>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</si>
  <si>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</si>
  <si>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</si>
  <si>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</si>
  <si>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</si>
  <si>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</si>
  <si>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</si>
  <si>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</si>
  <si>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</si>
  <si>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</si>
  <si>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</si>
  <si>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</si>
  <si>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</si>
  <si>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</si>
  <si>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</si>
  <si>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</si>
  <si>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</si>
  <si>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</si>
  <si>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</si>
  <si>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</si>
  <si>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</si>
  <si>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</si>
  <si>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</si>
  <si>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</si>
  <si>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</si>
  <si>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</si>
  <si>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</si>
  <si>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</si>
  <si>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</si>
  <si>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</si>
  <si>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</si>
  <si>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</si>
  <si>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</si>
  <si>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</si>
  <si>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</si>
  <si>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</si>
  <si>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</si>
  <si>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</si>
  <si>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</si>
  <si>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</si>
  <si>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</si>
  <si>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</si>
  <si>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</si>
  <si>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</si>
  <si>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</si>
  <si>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</si>
  <si>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</si>
  <si>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</si>
  <si>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</si>
  <si>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</si>
  <si>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</si>
  <si>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</si>
  <si>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</si>
  <si>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</si>
  <si>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</si>
  <si>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</si>
  <si>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</si>
  <si>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</si>
  <si>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</si>
  <si>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</si>
  <si>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</si>
  <si>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</si>
  <si>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</si>
  <si>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</si>
  <si>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</si>
  <si>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2023/07/18</t>
  </si>
  <si>
    <t>2023/07/04</t>
  </si>
  <si>
    <t>09:40</t>
  </si>
  <si>
    <t>10:12</t>
  </si>
  <si>
    <t>09:55</t>
  </si>
  <si>
    <t>10:26</t>
  </si>
  <si>
    <t>09:23</t>
  </si>
  <si>
    <t>09:12</t>
  </si>
  <si>
    <t>10:36</t>
  </si>
  <si>
    <t>09:47</t>
  </si>
  <si>
    <t>11:38</t>
  </si>
  <si>
    <t>10:53</t>
  </si>
  <si>
    <t>0.00005未満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</si>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</sst>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N23" sqref="N23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36" width="3.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.25">
      <c r="A2" s="346">
        <v>45017</v>
      </c>
      <c r="B2" s="346"/>
      <c r="C2" s="347">
        <v>45108</v>
      </c>
      <c r="D2" s="34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2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" customHeight="1">
      <c r="A4" s="160"/>
      <c r="B4" s="161"/>
      <c r="C4" s="162" t="s">
        <v>87</v>
      </c>
      <c r="D4" s="348" t="s">
        <v>352</v>
      </c>
      <c r="E4" s="340" t="s">
        <v>353</v>
      </c>
      <c r="F4" s="338" t="s">
        <v>358</v>
      </c>
      <c r="G4" s="320" t="s">
        <v>364</v>
      </c>
      <c r="H4" s="314" t="s">
        <v>366</v>
      </c>
      <c r="I4" s="320" t="s">
        <v>369</v>
      </c>
      <c r="J4" s="314" t="s">
        <v>395</v>
      </c>
      <c r="K4" s="320" t="s">
        <v>396</v>
      </c>
      <c r="L4" s="314" t="s">
        <v>397</v>
      </c>
      <c r="M4" s="320" t="s">
        <v>401</v>
      </c>
      <c r="N4" s="328"/>
      <c r="O4" s="330"/>
      <c r="P4" s="344"/>
      <c r="Q4" s="32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" customHeight="1">
      <c r="A5" s="163"/>
      <c r="B5" s="164"/>
      <c r="C5" s="165"/>
      <c r="D5" s="349"/>
      <c r="E5" s="341"/>
      <c r="F5" s="339"/>
      <c r="G5" s="321"/>
      <c r="H5" s="315"/>
      <c r="I5" s="321"/>
      <c r="J5" s="315"/>
      <c r="K5" s="321"/>
      <c r="L5" s="315"/>
      <c r="M5" s="321"/>
      <c r="N5" s="329"/>
      <c r="O5" s="331"/>
      <c r="P5" s="345"/>
      <c r="Q5" s="32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" customHeight="1">
      <c r="A6" s="163"/>
      <c r="B6" s="166"/>
      <c r="C6" s="167" t="s">
        <v>88</v>
      </c>
      <c r="D6" s="354" t="s">
        <v>350</v>
      </c>
      <c r="E6" s="336" t="s">
        <v>356</v>
      </c>
      <c r="F6" s="352" t="s">
        <v>359</v>
      </c>
      <c r="G6" s="350" t="s">
        <v>363</v>
      </c>
      <c r="H6" s="352" t="s">
        <v>367</v>
      </c>
      <c r="I6" s="350" t="s">
        <v>372</v>
      </c>
      <c r="J6" s="352" t="s">
        <v>398</v>
      </c>
      <c r="K6" s="350" t="s">
        <v>399</v>
      </c>
      <c r="L6" s="318" t="s">
        <v>400</v>
      </c>
      <c r="M6" s="316" t="s">
        <v>404</v>
      </c>
      <c r="N6" s="332"/>
      <c r="O6" s="334"/>
      <c r="P6" s="324"/>
      <c r="Q6" s="32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" customHeight="1" thickBot="1">
      <c r="A7" s="168" t="s">
        <v>85</v>
      </c>
      <c r="B7" s="169" t="s">
        <v>86</v>
      </c>
      <c r="C7" s="170"/>
      <c r="D7" s="355"/>
      <c r="E7" s="337"/>
      <c r="F7" s="353"/>
      <c r="G7" s="351"/>
      <c r="H7" s="353"/>
      <c r="I7" s="351"/>
      <c r="J7" s="353"/>
      <c r="K7" s="351"/>
      <c r="L7" s="319"/>
      <c r="M7" s="317"/>
      <c r="N7" s="333"/>
      <c r="O7" s="335"/>
      <c r="P7" s="325"/>
      <c r="Q7" s="32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416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425</v>
      </c>
      <c r="L10" s="188" t="s">
        <v>426</v>
      </c>
      <c r="M10" s="188" t="s">
        <v>427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" customHeight="1">
      <c r="A11" s="183">
        <v>3</v>
      </c>
      <c r="B11" s="184" t="s">
        <v>82</v>
      </c>
      <c r="C11" s="185" t="s">
        <v>75</v>
      </c>
      <c r="D11" s="187" t="s">
        <v>407</v>
      </c>
      <c r="E11" s="188" t="s">
        <v>407</v>
      </c>
      <c r="F11" s="188" t="s">
        <v>407</v>
      </c>
      <c r="G11" s="188" t="s">
        <v>407</v>
      </c>
      <c r="H11" s="188" t="s">
        <v>407</v>
      </c>
      <c r="I11" s="188" t="s">
        <v>407</v>
      </c>
      <c r="J11" s="188" t="s">
        <v>408</v>
      </c>
      <c r="K11" s="188" t="s">
        <v>408</v>
      </c>
      <c r="L11" s="188" t="s">
        <v>408</v>
      </c>
      <c r="M11" s="188" t="s">
        <v>407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" customHeight="1">
      <c r="A12" s="183">
        <v>4</v>
      </c>
      <c r="B12" s="184" t="s">
        <v>83</v>
      </c>
      <c r="C12" s="185" t="s">
        <v>75</v>
      </c>
      <c r="D12" s="187" t="s">
        <v>407</v>
      </c>
      <c r="E12" s="188" t="s">
        <v>407</v>
      </c>
      <c r="F12" s="188" t="s">
        <v>407</v>
      </c>
      <c r="G12" s="188" t="s">
        <v>407</v>
      </c>
      <c r="H12" s="188" t="s">
        <v>407</v>
      </c>
      <c r="I12" s="188" t="s">
        <v>407</v>
      </c>
      <c r="J12" s="188" t="s">
        <v>407</v>
      </c>
      <c r="K12" s="188" t="s">
        <v>407</v>
      </c>
      <c r="L12" s="188" t="s">
        <v>407</v>
      </c>
      <c r="M12" s="188" t="s">
        <v>407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" customHeight="1">
      <c r="A13" s="183">
        <v>5</v>
      </c>
      <c r="B13" s="184" t="s">
        <v>44</v>
      </c>
      <c r="C13" s="185" t="s">
        <v>84</v>
      </c>
      <c r="D13" s="190">
        <v>27.3</v>
      </c>
      <c r="E13" s="191">
        <v>31.3</v>
      </c>
      <c r="F13" s="191">
        <v>31.5</v>
      </c>
      <c r="G13" s="191">
        <v>32</v>
      </c>
      <c r="H13" s="191">
        <v>31.2</v>
      </c>
      <c r="I13" s="191">
        <v>29.8</v>
      </c>
      <c r="J13" s="191">
        <v>29.1</v>
      </c>
      <c r="K13" s="191">
        <v>30.4</v>
      </c>
      <c r="L13" s="191">
        <v>32.299999999999997</v>
      </c>
      <c r="M13" s="191">
        <v>31.8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" customHeight="1" thickBot="1">
      <c r="A14" s="195">
        <v>6</v>
      </c>
      <c r="B14" s="196" t="s">
        <v>45</v>
      </c>
      <c r="C14" s="197" t="s">
        <v>84</v>
      </c>
      <c r="D14" s="198">
        <v>21.7</v>
      </c>
      <c r="E14" s="199">
        <v>24.3</v>
      </c>
      <c r="F14" s="199">
        <v>23.2</v>
      </c>
      <c r="G14" s="199">
        <v>24</v>
      </c>
      <c r="H14" s="199">
        <v>23</v>
      </c>
      <c r="I14" s="199">
        <v>26.5</v>
      </c>
      <c r="J14" s="199">
        <v>21.5</v>
      </c>
      <c r="K14" s="199">
        <v>25.2</v>
      </c>
      <c r="L14" s="199">
        <v>24.7</v>
      </c>
      <c r="M14" s="199">
        <v>26.1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428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" customHeight="1">
      <c r="A24" s="207">
        <v>9</v>
      </c>
      <c r="B24" s="184" t="s">
        <v>7</v>
      </c>
      <c r="C24" s="209" t="s">
        <v>78</v>
      </c>
      <c r="D24" s="212" t="s">
        <v>429</v>
      </c>
      <c r="E24" s="212" t="s">
        <v>429</v>
      </c>
      <c r="F24" s="212" t="s">
        <v>429</v>
      </c>
      <c r="G24" s="212" t="s">
        <v>429</v>
      </c>
      <c r="H24" s="212" t="s">
        <v>429</v>
      </c>
      <c r="I24" s="212" t="s">
        <v>429</v>
      </c>
      <c r="J24" s="212" t="s">
        <v>429</v>
      </c>
      <c r="K24" s="212" t="s">
        <v>429</v>
      </c>
      <c r="L24" s="212" t="s">
        <v>429</v>
      </c>
      <c r="M24" s="212" t="s">
        <v>429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" customHeight="1">
      <c r="A25" s="207">
        <v>10</v>
      </c>
      <c r="B25" s="184" t="s">
        <v>8</v>
      </c>
      <c r="C25" s="209" t="s">
        <v>78</v>
      </c>
      <c r="D25" s="212" t="s">
        <v>430</v>
      </c>
      <c r="E25" s="212" t="s">
        <v>430</v>
      </c>
      <c r="F25" s="212" t="s">
        <v>430</v>
      </c>
      <c r="G25" s="212" t="s">
        <v>430</v>
      </c>
      <c r="H25" s="212" t="s">
        <v>430</v>
      </c>
      <c r="I25" s="212" t="s">
        <v>430</v>
      </c>
      <c r="J25" s="212" t="s">
        <v>430</v>
      </c>
      <c r="K25" s="212" t="s">
        <v>430</v>
      </c>
      <c r="L25" s="212" t="s">
        <v>430</v>
      </c>
      <c r="M25" s="212" t="s">
        <v>430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" customHeight="1">
      <c r="A26" s="207">
        <v>11</v>
      </c>
      <c r="B26" s="184" t="s">
        <v>9</v>
      </c>
      <c r="C26" s="209" t="s">
        <v>78</v>
      </c>
      <c r="D26" s="213">
        <v>0.1</v>
      </c>
      <c r="E26" s="213">
        <v>0.1</v>
      </c>
      <c r="F26" s="213">
        <v>0.14000000000000001</v>
      </c>
      <c r="G26" s="213">
        <v>0.13</v>
      </c>
      <c r="H26" s="213">
        <v>0.46</v>
      </c>
      <c r="I26" s="213">
        <v>0.35</v>
      </c>
      <c r="J26" s="213">
        <v>0.24</v>
      </c>
      <c r="K26" s="213">
        <v>0.24</v>
      </c>
      <c r="L26" s="213">
        <v>0.21</v>
      </c>
      <c r="M26" s="213">
        <v>0.21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" customHeight="1">
      <c r="A27" s="207">
        <v>12</v>
      </c>
      <c r="B27" s="184" t="s">
        <v>10</v>
      </c>
      <c r="C27" s="209" t="s">
        <v>78</v>
      </c>
      <c r="D27" s="213" t="s">
        <v>431</v>
      </c>
      <c r="E27" s="213" t="s">
        <v>431</v>
      </c>
      <c r="F27" s="213" t="s">
        <v>431</v>
      </c>
      <c r="G27" s="213" t="s">
        <v>431</v>
      </c>
      <c r="H27" s="213">
        <v>0.1</v>
      </c>
      <c r="I27" s="213">
        <v>0.08</v>
      </c>
      <c r="J27" s="213" t="s">
        <v>431</v>
      </c>
      <c r="K27" s="213" t="s">
        <v>431</v>
      </c>
      <c r="L27" s="213" t="s">
        <v>431</v>
      </c>
      <c r="M27" s="213" t="s">
        <v>431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" customHeight="1">
      <c r="A36" s="207">
        <v>21</v>
      </c>
      <c r="B36" s="184" t="s">
        <v>17</v>
      </c>
      <c r="C36" s="209" t="s">
        <v>78</v>
      </c>
      <c r="D36" s="213" t="s">
        <v>431</v>
      </c>
      <c r="E36" s="213" t="s">
        <v>431</v>
      </c>
      <c r="F36" s="213" t="s">
        <v>431</v>
      </c>
      <c r="G36" s="213" t="s">
        <v>431</v>
      </c>
      <c r="H36" s="213">
        <v>7.0000000000000007E-2</v>
      </c>
      <c r="I36" s="213">
        <v>0.05</v>
      </c>
      <c r="J36" s="213" t="s">
        <v>431</v>
      </c>
      <c r="K36" s="213" t="s">
        <v>431</v>
      </c>
      <c r="L36" s="213" t="s">
        <v>431</v>
      </c>
      <c r="M36" s="213" t="s">
        <v>431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" customHeight="1">
      <c r="A41" s="207">
        <v>26</v>
      </c>
      <c r="B41" s="184" t="s">
        <v>22</v>
      </c>
      <c r="C41" s="209" t="s">
        <v>78</v>
      </c>
      <c r="D41" s="212" t="s">
        <v>430</v>
      </c>
      <c r="E41" s="212" t="s">
        <v>430</v>
      </c>
      <c r="F41" s="212" t="s">
        <v>430</v>
      </c>
      <c r="G41" s="212" t="s">
        <v>430</v>
      </c>
      <c r="H41" s="212" t="s">
        <v>430</v>
      </c>
      <c r="I41" s="212" t="s">
        <v>430</v>
      </c>
      <c r="J41" s="212" t="s">
        <v>430</v>
      </c>
      <c r="K41" s="212" t="s">
        <v>430</v>
      </c>
      <c r="L41" s="212" t="s">
        <v>430</v>
      </c>
      <c r="M41" s="212" t="s">
        <v>430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" customHeight="1">
      <c r="A51" s="207">
        <v>36</v>
      </c>
      <c r="B51" s="184" t="s">
        <v>32</v>
      </c>
      <c r="C51" s="209" t="s">
        <v>78</v>
      </c>
      <c r="D51" s="191">
        <v>6.1</v>
      </c>
      <c r="E51" s="191">
        <v>6.1</v>
      </c>
      <c r="F51" s="191">
        <v>6.1</v>
      </c>
      <c r="G51" s="191">
        <v>6.1</v>
      </c>
      <c r="H51" s="191">
        <v>9.1999999999999993</v>
      </c>
      <c r="I51" s="191">
        <v>7.4</v>
      </c>
      <c r="J51" s="191">
        <v>4.5999999999999996</v>
      </c>
      <c r="K51" s="191">
        <v>4.5999999999999996</v>
      </c>
      <c r="L51" s="191">
        <v>5.0999999999999996</v>
      </c>
      <c r="M51" s="191">
        <v>4.9000000000000004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" customHeight="1">
      <c r="A53" s="207">
        <v>38</v>
      </c>
      <c r="B53" s="184" t="s">
        <v>35</v>
      </c>
      <c r="C53" s="209" t="s">
        <v>78</v>
      </c>
      <c r="D53" s="191">
        <v>5.3</v>
      </c>
      <c r="E53" s="191">
        <v>5.5</v>
      </c>
      <c r="F53" s="191">
        <v>4.8</v>
      </c>
      <c r="G53" s="191">
        <v>5</v>
      </c>
      <c r="H53" s="191">
        <v>9.1999999999999993</v>
      </c>
      <c r="I53" s="191">
        <v>7.6</v>
      </c>
      <c r="J53" s="191">
        <v>4.5</v>
      </c>
      <c r="K53" s="191">
        <v>4.5999999999999996</v>
      </c>
      <c r="L53" s="191">
        <v>5.9</v>
      </c>
      <c r="M53" s="191">
        <v>4.9000000000000004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" customHeight="1">
      <c r="A54" s="207">
        <v>39</v>
      </c>
      <c r="B54" s="184" t="s">
        <v>36</v>
      </c>
      <c r="C54" s="209" t="s">
        <v>78</v>
      </c>
      <c r="D54" s="191">
        <v>5.7930603999999999</v>
      </c>
      <c r="E54" s="191">
        <v>6.227608</v>
      </c>
      <c r="F54" s="191">
        <v>3.5878502000000001</v>
      </c>
      <c r="G54" s="191">
        <v>3.7215199000000001</v>
      </c>
      <c r="H54" s="191">
        <v>17.948600200000001</v>
      </c>
      <c r="I54" s="191">
        <v>15.885836900000001</v>
      </c>
      <c r="J54" s="191">
        <v>13.072543400000001</v>
      </c>
      <c r="K54" s="191">
        <v>13.147041600000001</v>
      </c>
      <c r="L54" s="191">
        <v>13.092720700000001</v>
      </c>
      <c r="M54" s="191">
        <v>13.299189100000001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" customHeight="1">
      <c r="A57" s="207">
        <v>42</v>
      </c>
      <c r="B57" s="184" t="s">
        <v>38</v>
      </c>
      <c r="C57" s="209" t="s">
        <v>78</v>
      </c>
      <c r="D57" s="216" t="s">
        <v>432</v>
      </c>
      <c r="E57" s="216" t="s">
        <v>432</v>
      </c>
      <c r="F57" s="216" t="s">
        <v>432</v>
      </c>
      <c r="G57" s="216" t="s">
        <v>432</v>
      </c>
      <c r="H57" s="216" t="s">
        <v>432</v>
      </c>
      <c r="I57" s="216" t="s">
        <v>432</v>
      </c>
      <c r="J57" s="216">
        <v>9.9999999999999995E-7</v>
      </c>
      <c r="K57" s="216" t="s">
        <v>432</v>
      </c>
      <c r="L57" s="216">
        <v>9.9999999999999995E-7</v>
      </c>
      <c r="M57" s="216">
        <v>9.9999999999999995E-7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" customHeight="1">
      <c r="A58" s="207">
        <v>43</v>
      </c>
      <c r="B58" s="184" t="s">
        <v>102</v>
      </c>
      <c r="C58" s="209" t="s">
        <v>78</v>
      </c>
      <c r="D58" s="216" t="s">
        <v>432</v>
      </c>
      <c r="E58" s="216" t="s">
        <v>432</v>
      </c>
      <c r="F58" s="216" t="s">
        <v>432</v>
      </c>
      <c r="G58" s="216" t="s">
        <v>432</v>
      </c>
      <c r="H58" s="216">
        <v>1.9999999999999999E-6</v>
      </c>
      <c r="I58" s="216">
        <v>9.9999999999999995E-7</v>
      </c>
      <c r="J58" s="216" t="s">
        <v>432</v>
      </c>
      <c r="K58" s="216" t="s">
        <v>432</v>
      </c>
      <c r="L58" s="216" t="s">
        <v>432</v>
      </c>
      <c r="M58" s="216" t="s">
        <v>432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433</v>
      </c>
      <c r="G59" s="212">
        <v>4.0000000000000001E-3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>
        <v>3.0000000000000001E-3</v>
      </c>
      <c r="M59" s="212">
        <v>3.0000000000000001E-3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0.5</v>
      </c>
      <c r="E61" s="191">
        <v>0.5</v>
      </c>
      <c r="F61" s="191">
        <v>0.5</v>
      </c>
      <c r="G61" s="191">
        <v>0.7</v>
      </c>
      <c r="H61" s="191">
        <v>1.2</v>
      </c>
      <c r="I61" s="191">
        <v>0.7</v>
      </c>
      <c r="J61" s="191">
        <v>0.5</v>
      </c>
      <c r="K61" s="191">
        <v>0.4</v>
      </c>
      <c r="L61" s="191">
        <v>0.4</v>
      </c>
      <c r="M61" s="191">
        <v>0.5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7.1</v>
      </c>
      <c r="F62" s="191">
        <v>7.2</v>
      </c>
      <c r="G62" s="191">
        <v>7.3</v>
      </c>
      <c r="H62" s="191">
        <v>7</v>
      </c>
      <c r="I62" s="191">
        <v>7.1</v>
      </c>
      <c r="J62" s="191">
        <v>7.4</v>
      </c>
      <c r="K62" s="191">
        <v>7.4</v>
      </c>
      <c r="L62" s="191">
        <v>7.4</v>
      </c>
      <c r="M62" s="191">
        <v>7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" customHeight="1">
      <c r="A63" s="207">
        <v>48</v>
      </c>
      <c r="B63" s="184" t="s">
        <v>33</v>
      </c>
      <c r="C63" s="217" t="s">
        <v>75</v>
      </c>
      <c r="D63" s="188" t="s">
        <v>434</v>
      </c>
      <c r="E63" s="188" t="s">
        <v>434</v>
      </c>
      <c r="F63" s="188" t="s">
        <v>434</v>
      </c>
      <c r="G63" s="188" t="s">
        <v>434</v>
      </c>
      <c r="H63" s="188" t="s">
        <v>434</v>
      </c>
      <c r="I63" s="188" t="s">
        <v>434</v>
      </c>
      <c r="J63" s="188" t="s">
        <v>434</v>
      </c>
      <c r="K63" s="188" t="s">
        <v>434</v>
      </c>
      <c r="L63" s="188" t="s">
        <v>434</v>
      </c>
      <c r="M63" s="188" t="s">
        <v>434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" customHeight="1">
      <c r="A64" s="207">
        <v>49</v>
      </c>
      <c r="B64" s="184" t="s">
        <v>41</v>
      </c>
      <c r="C64" s="217" t="s">
        <v>75</v>
      </c>
      <c r="D64" s="188" t="s">
        <v>434</v>
      </c>
      <c r="E64" s="188" t="s">
        <v>434</v>
      </c>
      <c r="F64" s="188" t="s">
        <v>434</v>
      </c>
      <c r="G64" s="188" t="s">
        <v>434</v>
      </c>
      <c r="H64" s="188" t="s">
        <v>434</v>
      </c>
      <c r="I64" s="188" t="s">
        <v>434</v>
      </c>
      <c r="J64" s="188" t="s">
        <v>434</v>
      </c>
      <c r="K64" s="188" t="s">
        <v>434</v>
      </c>
      <c r="L64" s="188" t="s">
        <v>434</v>
      </c>
      <c r="M64" s="188" t="s">
        <v>434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" customHeight="1">
      <c r="A65" s="207">
        <v>50</v>
      </c>
      <c r="B65" s="184" t="s">
        <v>42</v>
      </c>
      <c r="C65" s="209" t="s">
        <v>79</v>
      </c>
      <c r="D65" s="191" t="s">
        <v>435</v>
      </c>
      <c r="E65" s="191" t="s">
        <v>435</v>
      </c>
      <c r="F65" s="191" t="s">
        <v>435</v>
      </c>
      <c r="G65" s="191">
        <v>0.5</v>
      </c>
      <c r="H65" s="191" t="s">
        <v>435</v>
      </c>
      <c r="I65" s="191" t="s">
        <v>435</v>
      </c>
      <c r="J65" s="191" t="s">
        <v>435</v>
      </c>
      <c r="K65" s="191" t="s">
        <v>435</v>
      </c>
      <c r="L65" s="191" t="s">
        <v>435</v>
      </c>
      <c r="M65" s="191">
        <v>0.6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" customHeight="1" thickBot="1">
      <c r="A66" s="218">
        <v>51</v>
      </c>
      <c r="B66" s="219" t="s">
        <v>43</v>
      </c>
      <c r="C66" s="220" t="s">
        <v>79</v>
      </c>
      <c r="D66" s="221" t="s">
        <v>436</v>
      </c>
      <c r="E66" s="221" t="s">
        <v>436</v>
      </c>
      <c r="F66" s="221" t="s">
        <v>436</v>
      </c>
      <c r="G66" s="221" t="s">
        <v>436</v>
      </c>
      <c r="H66" s="221" t="s">
        <v>436</v>
      </c>
      <c r="I66" s="221" t="s">
        <v>436</v>
      </c>
      <c r="J66" s="221" t="s">
        <v>436</v>
      </c>
      <c r="K66" s="221" t="s">
        <v>436</v>
      </c>
      <c r="L66" s="221" t="s">
        <v>436</v>
      </c>
      <c r="M66" s="221">
        <v>0.2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" customHeight="1" thickTop="1">
      <c r="A68" s="342">
        <v>45017</v>
      </c>
      <c r="B68" s="342"/>
      <c r="C68" s="343">
        <v>45108</v>
      </c>
      <c r="D68" s="34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0.3</v>
      </c>
      <c r="F81" s="191">
        <v>0.6</v>
      </c>
      <c r="G81" s="191">
        <v>0.3</v>
      </c>
      <c r="H81" s="191">
        <v>0.6</v>
      </c>
      <c r="I81" s="191">
        <v>0.5</v>
      </c>
      <c r="J81" s="191">
        <v>0.6</v>
      </c>
      <c r="K81" s="191">
        <v>0.4</v>
      </c>
      <c r="L81" s="191">
        <v>0.3</v>
      </c>
      <c r="M81" s="191">
        <v>0.5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" customHeight="1">
      <c r="A82" s="207">
        <v>13</v>
      </c>
      <c r="B82" s="232" t="s">
        <v>64</v>
      </c>
      <c r="C82" s="209" t="s">
        <v>78</v>
      </c>
      <c r="D82" s="191">
        <v>5.7930603999999999</v>
      </c>
      <c r="E82" s="191">
        <v>6.227608</v>
      </c>
      <c r="F82" s="191">
        <v>3.5878502000000001</v>
      </c>
      <c r="G82" s="191">
        <v>3.7215199000000001</v>
      </c>
      <c r="H82" s="191">
        <v>17.948600200000001</v>
      </c>
      <c r="I82" s="191">
        <v>15.885836900000001</v>
      </c>
      <c r="J82" s="191">
        <v>13.072543400000001</v>
      </c>
      <c r="K82" s="191">
        <v>13.147041600000001</v>
      </c>
      <c r="L82" s="191">
        <v>13.092720700000001</v>
      </c>
      <c r="M82" s="191">
        <v>13.299189100000001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" customHeight="1">
      <c r="A88" s="207">
        <v>19</v>
      </c>
      <c r="B88" s="232" t="s">
        <v>98</v>
      </c>
      <c r="C88" s="217" t="s">
        <v>90</v>
      </c>
      <c r="D88" s="188" t="s">
        <v>437</v>
      </c>
      <c r="E88" s="188" t="s">
        <v>437</v>
      </c>
      <c r="F88" s="188" t="s">
        <v>437</v>
      </c>
      <c r="G88" s="188" t="s">
        <v>437</v>
      </c>
      <c r="H88" s="188" t="s">
        <v>437</v>
      </c>
      <c r="I88" s="188" t="s">
        <v>437</v>
      </c>
      <c r="J88" s="188" t="s">
        <v>437</v>
      </c>
      <c r="K88" s="188" t="s">
        <v>437</v>
      </c>
      <c r="L88" s="188" t="s">
        <v>437</v>
      </c>
      <c r="M88" s="188" t="s">
        <v>437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" customHeight="1">
      <c r="A90" s="207">
        <v>21</v>
      </c>
      <c r="B90" s="232" t="s">
        <v>43</v>
      </c>
      <c r="C90" s="233" t="s">
        <v>91</v>
      </c>
      <c r="D90" s="191" t="s">
        <v>436</v>
      </c>
      <c r="E90" s="191" t="s">
        <v>436</v>
      </c>
      <c r="F90" s="191" t="s">
        <v>436</v>
      </c>
      <c r="G90" s="191" t="s">
        <v>436</v>
      </c>
      <c r="H90" s="191" t="s">
        <v>436</v>
      </c>
      <c r="I90" s="191" t="s">
        <v>436</v>
      </c>
      <c r="J90" s="191" t="s">
        <v>436</v>
      </c>
      <c r="K90" s="191" t="s">
        <v>436</v>
      </c>
      <c r="L90" s="191" t="s">
        <v>436</v>
      </c>
      <c r="M90" s="191">
        <v>0.2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7.1</v>
      </c>
      <c r="F91" s="191">
        <v>7.2</v>
      </c>
      <c r="G91" s="191">
        <v>7.3</v>
      </c>
      <c r="H91" s="191">
        <v>7</v>
      </c>
      <c r="I91" s="191">
        <v>7.1</v>
      </c>
      <c r="J91" s="191">
        <v>7.4</v>
      </c>
      <c r="K91" s="191">
        <v>7.4</v>
      </c>
      <c r="L91" s="191">
        <v>7.4</v>
      </c>
      <c r="M91" s="191">
        <v>7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" customHeight="1">
      <c r="A100" s="207">
        <v>3</v>
      </c>
      <c r="B100" s="243" t="s">
        <v>59</v>
      </c>
      <c r="C100" s="244" t="s">
        <v>376</v>
      </c>
      <c r="D100" s="191">
        <v>4.5</v>
      </c>
      <c r="E100" s="191">
        <v>4.5999999999999996</v>
      </c>
      <c r="F100" s="191">
        <v>4</v>
      </c>
      <c r="G100" s="191">
        <v>4.0999999999999996</v>
      </c>
      <c r="H100" s="191">
        <v>8.9</v>
      </c>
      <c r="I100" s="191">
        <v>7.5</v>
      </c>
      <c r="J100" s="191">
        <v>5.3</v>
      </c>
      <c r="K100" s="191">
        <v>5.3</v>
      </c>
      <c r="L100" s="191">
        <v>5.6</v>
      </c>
      <c r="M100" s="191">
        <v>5.4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" customHeight="1">
      <c r="A101" s="207">
        <v>4</v>
      </c>
      <c r="B101" s="243" t="s">
        <v>219</v>
      </c>
      <c r="C101" s="244" t="s">
        <v>374</v>
      </c>
      <c r="D101" s="213">
        <v>0.1</v>
      </c>
      <c r="E101" s="213">
        <v>0.1</v>
      </c>
      <c r="F101" s="213">
        <v>0.14000000000000001</v>
      </c>
      <c r="G101" s="213">
        <v>0.13</v>
      </c>
      <c r="H101" s="213">
        <v>0.46</v>
      </c>
      <c r="I101" s="213">
        <v>0.35</v>
      </c>
      <c r="J101" s="213">
        <v>0.24</v>
      </c>
      <c r="K101" s="213">
        <v>0.24</v>
      </c>
      <c r="L101" s="213">
        <v>0.21</v>
      </c>
      <c r="M101" s="213">
        <v>0.21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42">
        <v>45017</v>
      </c>
      <c r="B130" s="342"/>
      <c r="C130" s="343">
        <v>45108</v>
      </c>
      <c r="D130" s="343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45108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56"/>
      <c r="B2" s="356"/>
      <c r="C2" s="357"/>
      <c r="D2" s="35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58" t="s">
        <v>349</v>
      </c>
      <c r="E4" s="359"/>
      <c r="F4" s="362" t="s">
        <v>354</v>
      </c>
      <c r="G4" s="363"/>
      <c r="H4" s="362" t="s">
        <v>357</v>
      </c>
      <c r="I4" s="366"/>
      <c r="J4" s="374" t="s">
        <v>361</v>
      </c>
      <c r="K4" s="380"/>
      <c r="L4" s="374" t="s">
        <v>365</v>
      </c>
      <c r="M4" s="380"/>
      <c r="N4" s="374" t="s">
        <v>370</v>
      </c>
      <c r="O4" s="380"/>
      <c r="P4" s="370" t="s">
        <v>392</v>
      </c>
      <c r="Q4" s="371"/>
      <c r="R4" s="370" t="s">
        <v>393</v>
      </c>
      <c r="S4" s="371"/>
      <c r="T4" s="370" t="s">
        <v>394</v>
      </c>
      <c r="U4" s="371"/>
      <c r="V4" s="370" t="s">
        <v>403</v>
      </c>
      <c r="W4" s="371"/>
      <c r="X4" s="374"/>
      <c r="Y4" s="37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60"/>
      <c r="E5" s="361"/>
      <c r="F5" s="364"/>
      <c r="G5" s="365"/>
      <c r="H5" s="364"/>
      <c r="I5" s="367"/>
      <c r="J5" s="376"/>
      <c r="K5" s="381"/>
      <c r="L5" s="376"/>
      <c r="M5" s="381"/>
      <c r="N5" s="376"/>
      <c r="O5" s="381"/>
      <c r="P5" s="372"/>
      <c r="Q5" s="373"/>
      <c r="R5" s="372"/>
      <c r="S5" s="373"/>
      <c r="T5" s="372"/>
      <c r="U5" s="373"/>
      <c r="V5" s="372"/>
      <c r="W5" s="373"/>
      <c r="X5" s="376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84" t="s">
        <v>351</v>
      </c>
      <c r="E6" s="113"/>
      <c r="F6" s="386" t="s">
        <v>355</v>
      </c>
      <c r="G6" s="118"/>
      <c r="H6" s="388" t="s">
        <v>360</v>
      </c>
      <c r="I6" s="113"/>
      <c r="J6" s="382" t="s">
        <v>362</v>
      </c>
      <c r="K6" s="113"/>
      <c r="L6" s="388" t="s">
        <v>368</v>
      </c>
      <c r="M6" s="113"/>
      <c r="N6" s="382" t="s">
        <v>371</v>
      </c>
      <c r="O6" s="113"/>
      <c r="P6" s="352"/>
      <c r="Q6" s="305"/>
      <c r="R6" s="350"/>
      <c r="S6" s="305"/>
      <c r="T6" s="318"/>
      <c r="U6" s="305"/>
      <c r="V6" s="316"/>
      <c r="W6" s="305"/>
      <c r="X6" s="36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85"/>
      <c r="E7" s="112" t="s">
        <v>124</v>
      </c>
      <c r="F7" s="387"/>
      <c r="G7" s="119" t="s">
        <v>124</v>
      </c>
      <c r="H7" s="389"/>
      <c r="I7" s="112" t="s">
        <v>124</v>
      </c>
      <c r="J7" s="383"/>
      <c r="K7" s="112" t="s">
        <v>124</v>
      </c>
      <c r="L7" s="389"/>
      <c r="M7" s="112" t="s">
        <v>124</v>
      </c>
      <c r="N7" s="383"/>
      <c r="O7" s="112" t="s">
        <v>124</v>
      </c>
      <c r="P7" s="353"/>
      <c r="Q7" s="306" t="s">
        <v>124</v>
      </c>
      <c r="R7" s="351"/>
      <c r="S7" s="306" t="s">
        <v>124</v>
      </c>
      <c r="T7" s="319"/>
      <c r="U7" s="306" t="s">
        <v>124</v>
      </c>
      <c r="V7" s="317"/>
      <c r="W7" s="306" t="s">
        <v>124</v>
      </c>
      <c r="X7" s="36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20230718</v>
      </c>
      <c r="E9" s="114" t="str">
        <f>IF(手入力!C3="",REPLACE(D9,5,0,"/"),REPLACE(手入力!C3,5,0,"/"))</f>
        <v>2023/0718</v>
      </c>
      <c r="F9" s="38">
        <v>20230718</v>
      </c>
      <c r="G9" s="114" t="str">
        <f>IF(手入力!D3="",REPLACE(F9,5,0,"/"),REPLACE(手入力!D3,5,0,"/"))</f>
        <v>2023/0718</v>
      </c>
      <c r="H9" s="38">
        <v>20230718</v>
      </c>
      <c r="I9" s="114" t="str">
        <f>IF(手入力!E3="",REPLACE(H9,5,0,"/"),REPLACE(手入力!E3,5,0,"/"))</f>
        <v>2023/0718</v>
      </c>
      <c r="J9" s="38">
        <v>20230718</v>
      </c>
      <c r="K9" s="114" t="str">
        <f>IF(手入力!F3="",REPLACE(J9,5,0,"/"),REPLACE(手入力!F3,5,0,"/"))</f>
        <v>2023/0718</v>
      </c>
      <c r="L9" s="38">
        <v>20230718</v>
      </c>
      <c r="M9" s="114" t="str">
        <f>IF(手入力!G3="",REPLACE(L9,5,0,"/"),REPLACE(手入力!G3,5,0,"/"))</f>
        <v>2023/0718</v>
      </c>
      <c r="N9" s="38">
        <v>20230718</v>
      </c>
      <c r="O9" s="114" t="str">
        <f>IF(手入力!H3="",REPLACE(N9,5,0,"/"),REPLACE(手入力!H3,5,0,"/"))</f>
        <v>2023/0718</v>
      </c>
      <c r="P9" s="252">
        <v>20230704</v>
      </c>
      <c r="Q9" s="307" t="str">
        <f>IF(手入力!I3="",REPLACE(P9,5,0,"/"),REPLACE(手入力!I3,5,0,"/"))</f>
        <v>2023/0704</v>
      </c>
      <c r="R9" s="252">
        <v>20230704</v>
      </c>
      <c r="S9" s="307" t="str">
        <f>IF(手入力!J3="",REPLACE(R9,5,0,"/"),REPLACE(手入力!J3,5,0,"/"))</f>
        <v>2023/0704</v>
      </c>
      <c r="T9" s="252">
        <v>20230704</v>
      </c>
      <c r="U9" s="307" t="str">
        <f>IF(手入力!K3="",REPLACE(T9,5,0,"/"),REPLACE(手入力!K3,5,0,"/"))</f>
        <v>2023/0704</v>
      </c>
      <c r="V9" s="252">
        <v>20230718</v>
      </c>
      <c r="W9" s="307" t="str">
        <f>IF(手入力!L3="",REPLACE(V9,5,0,"/"),REPLACE(手入力!L3,5,0,"/"))</f>
        <v>2023/0718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940</v>
      </c>
      <c r="E10" s="111" t="str">
        <f>TEXT(D10,"0000")</f>
        <v>0940</v>
      </c>
      <c r="F10" s="40">
        <v>1012</v>
      </c>
      <c r="G10" s="111" t="str">
        <f>TEXT(F10,"0000")</f>
        <v>1012</v>
      </c>
      <c r="H10" s="40">
        <v>955</v>
      </c>
      <c r="I10" s="111" t="str">
        <f>TEXT(H10,"0000")</f>
        <v>0955</v>
      </c>
      <c r="J10" s="40">
        <v>1026</v>
      </c>
      <c r="K10" s="111" t="str">
        <f>TEXT(J10,"0000")</f>
        <v>1026</v>
      </c>
      <c r="L10" s="40">
        <v>923</v>
      </c>
      <c r="M10" s="111" t="str">
        <f>TEXT(L10,"0000")</f>
        <v>0923</v>
      </c>
      <c r="N10" s="40">
        <v>912</v>
      </c>
      <c r="O10" s="111" t="str">
        <f>TEXT(N10,"0000")</f>
        <v>0912</v>
      </c>
      <c r="P10" s="188">
        <v>1036</v>
      </c>
      <c r="Q10" s="308" t="str">
        <f>TEXT(P10,"0000")</f>
        <v>1036</v>
      </c>
      <c r="R10" s="188">
        <v>947</v>
      </c>
      <c r="S10" s="308" t="str">
        <f>TEXT(R10,"0000")</f>
        <v>0947</v>
      </c>
      <c r="T10" s="188">
        <v>1138</v>
      </c>
      <c r="U10" s="308" t="str">
        <f>TEXT(T10,"0000")</f>
        <v>1138</v>
      </c>
      <c r="V10" s="188">
        <v>1053</v>
      </c>
      <c r="W10" s="308" t="str">
        <f>TEXT(V10,"0000")</f>
        <v>1053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17</v>
      </c>
      <c r="F11" s="40" t="str">
        <f>IF(F$9=0,"",HLOOKUP(G11,天気タグ!$B$3:$AG$39,35))</f>
        <v>晴</v>
      </c>
      <c r="G11" s="40">
        <f>IF(G9=0,"",(RIGHT(G9,2))-1)</f>
        <v>17</v>
      </c>
      <c r="H11" s="40" t="str">
        <f>IF(H$9=0,"",HLOOKUP(I11,天気タグ!$B$3:$AG$39,35))</f>
        <v>晴</v>
      </c>
      <c r="I11" s="40">
        <f>IF(I9=0,"",(RIGHT(I9,2))-1)</f>
        <v>17</v>
      </c>
      <c r="J11" s="40" t="str">
        <f>IF(J$9=0,"",HLOOKUP(K11,天気タグ!$B$3:$AG$39,35))</f>
        <v>晴</v>
      </c>
      <c r="K11" s="40">
        <f>IF(K9=0,"",(RIGHT(K9,2))-1)</f>
        <v>17</v>
      </c>
      <c r="L11" s="40" t="str">
        <f>IF(L$9=0,"",HLOOKUP(M11,天気タグ!$B$3:$AG$39,35))</f>
        <v>晴</v>
      </c>
      <c r="M11" s="40">
        <f>IF(M9=0,"",(RIGHT(M9,2))-1)</f>
        <v>17</v>
      </c>
      <c r="N11" s="40" t="str">
        <f>IF(N$9=0,"",HLOOKUP(O11,天気タグ!$B$3:$AG$39,35))</f>
        <v>晴</v>
      </c>
      <c r="O11" s="40">
        <f>IF(O9=0,"",(RIGHT(O9,2))-1)</f>
        <v>17</v>
      </c>
      <c r="P11" s="188" t="str">
        <f>IF(P$9=0,"",HLOOKUP(Q11,天気タグ!$B$3:$AG$39,35))</f>
        <v>雨|曇</v>
      </c>
      <c r="Q11" s="188">
        <f>IF(Q9=0,"",(RIGHT(Q9,2))-1)</f>
        <v>3</v>
      </c>
      <c r="R11" s="188" t="str">
        <f>IF(R$9=0,"",HLOOKUP(S11,天気タグ!$B$3:$AG$39,35))</f>
        <v>雨|曇</v>
      </c>
      <c r="S11" s="188">
        <f>IF(S9=0,"",(RIGHT(S9,2))-1)</f>
        <v>3</v>
      </c>
      <c r="T11" s="188" t="str">
        <f>IF(T$9=0,"",HLOOKUP(U11,天気タグ!$B$3:$AG$39,35))</f>
        <v>雨|曇</v>
      </c>
      <c r="U11" s="188">
        <f>IF(U9=0,"",(RIGHT(U9,2))-1)</f>
        <v>3</v>
      </c>
      <c r="V11" s="188" t="str">
        <f>IF(V$9=0,"",HLOOKUP(W11,天気タグ!$B$3:$AG$39,35))</f>
        <v>晴</v>
      </c>
      <c r="W11" s="188">
        <f>IF(W9=0,"",(RIGHT(W9,2))-1)</f>
        <v>17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</v>
      </c>
      <c r="E12" s="40">
        <f>IF(E9=0,"",RIGHT(E9,2)*1)</f>
        <v>18</v>
      </c>
      <c r="F12" s="40" t="str">
        <f>IF(F$9=0,"",HLOOKUP(G12,天気タグ!$B$3:$AG$39,35))</f>
        <v>晴</v>
      </c>
      <c r="G12" s="40">
        <f>IF(G9=0,"",RIGHT(G9,2)*1)</f>
        <v>18</v>
      </c>
      <c r="H12" s="40" t="str">
        <f>IF(H$9=0,"",HLOOKUP(I12,天気タグ!$B$3:$AG$39,35))</f>
        <v>晴</v>
      </c>
      <c r="I12" s="40">
        <f>IF(I9=0,"",RIGHT(I9,2)*1)</f>
        <v>18</v>
      </c>
      <c r="J12" s="40" t="str">
        <f>IF(J$9=0,"",HLOOKUP(K12,天気タグ!$B$3:$AG$39,35))</f>
        <v>晴</v>
      </c>
      <c r="K12" s="40">
        <f>IF(K9=0,"",RIGHT(K9,2)*1)</f>
        <v>18</v>
      </c>
      <c r="L12" s="40" t="str">
        <f>IF(L$9=0,"",HLOOKUP(M12,天気タグ!$B$3:$AG$39,35))</f>
        <v>晴</v>
      </c>
      <c r="M12" s="40">
        <f>IF(M9=0,"",RIGHT(M9,2)*1)</f>
        <v>18</v>
      </c>
      <c r="N12" s="40" t="str">
        <f>IF(N$9=0,"",HLOOKUP(O12,天気タグ!$B$3:$AG$39,35))</f>
        <v>晴</v>
      </c>
      <c r="O12" s="40">
        <f>IF(O9=0,"",RIGHT(O9,2)*1)</f>
        <v>18</v>
      </c>
      <c r="P12" s="188" t="str">
        <f>IF(P$9=0,"",HLOOKUP(Q12,天気タグ!$B$3:$AG$39,35))</f>
        <v>晴</v>
      </c>
      <c r="Q12" s="188">
        <f>IF(Q9=0,"",RIGHT(Q9,2)*1)</f>
        <v>4</v>
      </c>
      <c r="R12" s="188" t="str">
        <f>IF(R$9=0,"",HLOOKUP(S12,天気タグ!$B$3:$AG$39,35))</f>
        <v>晴</v>
      </c>
      <c r="S12" s="188">
        <f>IF(S9=0,"",RIGHT(S9,2)*1)</f>
        <v>4</v>
      </c>
      <c r="T12" s="188" t="str">
        <f>IF(T$9=0,"",HLOOKUP(U12,天気タグ!$B$3:$AG$39,35))</f>
        <v>晴</v>
      </c>
      <c r="U12" s="188">
        <f>IF(U9=0,"",RIGHT(U9,2)*1)</f>
        <v>4</v>
      </c>
      <c r="V12" s="188" t="str">
        <f>IF(V$9=0,"",HLOOKUP(W12,天気タグ!$B$3:$AG$39,35))</f>
        <v>晴</v>
      </c>
      <c r="W12" s="188">
        <f>IF(W9=0,"",RIGHT(W9,2)*1)</f>
        <v>18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27.3</v>
      </c>
      <c r="E13" s="28"/>
      <c r="F13" s="28">
        <v>31.3</v>
      </c>
      <c r="G13" s="28"/>
      <c r="H13" s="28">
        <v>31.5</v>
      </c>
      <c r="I13" s="40"/>
      <c r="J13" s="28">
        <v>32</v>
      </c>
      <c r="K13" s="28"/>
      <c r="L13" s="28">
        <v>31.2</v>
      </c>
      <c r="M13" s="28"/>
      <c r="N13" s="28">
        <v>29.8</v>
      </c>
      <c r="O13" s="28"/>
      <c r="P13" s="191">
        <v>29.1</v>
      </c>
      <c r="Q13" s="191"/>
      <c r="R13" s="191">
        <v>30.4</v>
      </c>
      <c r="S13" s="191"/>
      <c r="T13" s="191">
        <v>32.299999999999997</v>
      </c>
      <c r="U13" s="191"/>
      <c r="V13" s="191">
        <v>31.8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21.7</v>
      </c>
      <c r="E14" s="33"/>
      <c r="F14" s="34">
        <v>24.3</v>
      </c>
      <c r="G14" s="34"/>
      <c r="H14" s="34">
        <v>23.2</v>
      </c>
      <c r="I14" s="34"/>
      <c r="J14" s="34">
        <v>24</v>
      </c>
      <c r="K14" s="34"/>
      <c r="L14" s="34">
        <v>23</v>
      </c>
      <c r="M14" s="34"/>
      <c r="N14" s="34">
        <v>26.5</v>
      </c>
      <c r="O14" s="34"/>
      <c r="P14" s="199">
        <v>21.5</v>
      </c>
      <c r="Q14" s="199"/>
      <c r="R14" s="199">
        <v>25.2</v>
      </c>
      <c r="S14" s="199"/>
      <c r="T14" s="199">
        <v>24.7</v>
      </c>
      <c r="U14" s="199"/>
      <c r="V14" s="199">
        <v>26.1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>
        <v>0</v>
      </c>
      <c r="W19" s="308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08">
        <f>P25/1000</f>
        <v>0</v>
      </c>
      <c r="R25" s="188">
        <v>0</v>
      </c>
      <c r="S25" s="308">
        <f>R25/1000</f>
        <v>0</v>
      </c>
      <c r="T25" s="188">
        <v>0</v>
      </c>
      <c r="U25" s="308">
        <f>T25/1000</f>
        <v>0</v>
      </c>
      <c r="V25" s="188">
        <v>0</v>
      </c>
      <c r="W25" s="308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</v>
      </c>
      <c r="G26" s="100"/>
      <c r="H26" s="40">
        <v>0.14000000000000001</v>
      </c>
      <c r="I26" s="100"/>
      <c r="J26" s="40">
        <v>0.13</v>
      </c>
      <c r="K26" s="100"/>
      <c r="L26" s="40">
        <v>0.46</v>
      </c>
      <c r="M26" s="100"/>
      <c r="N26" s="40">
        <v>0.35</v>
      </c>
      <c r="O26" s="100"/>
      <c r="P26" s="188">
        <v>0.24</v>
      </c>
      <c r="Q26" s="213"/>
      <c r="R26" s="188">
        <v>0.24</v>
      </c>
      <c r="S26" s="213"/>
      <c r="T26" s="188">
        <v>0.21</v>
      </c>
      <c r="U26" s="213"/>
      <c r="V26" s="188">
        <v>0.21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</v>
      </c>
      <c r="M27" s="100"/>
      <c r="N27" s="40">
        <v>0.08</v>
      </c>
      <c r="O27" s="100"/>
      <c r="P27" s="188">
        <v>0</v>
      </c>
      <c r="Q27" s="213"/>
      <c r="R27" s="188">
        <v>0</v>
      </c>
      <c r="S27" s="213"/>
      <c r="T27" s="188">
        <v>0</v>
      </c>
      <c r="U27" s="213"/>
      <c r="V27" s="188">
        <v>0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7.0000000000000007E-2</v>
      </c>
      <c r="M36" s="100"/>
      <c r="N36" s="40">
        <v>0.05</v>
      </c>
      <c r="O36" s="100"/>
      <c r="P36" s="188">
        <v>0</v>
      </c>
      <c r="Q36" s="213"/>
      <c r="R36" s="188">
        <v>0</v>
      </c>
      <c r="S36" s="213"/>
      <c r="T36" s="188">
        <v>0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2"/>
      <c r="R41" s="188">
        <v>0</v>
      </c>
      <c r="S41" s="212"/>
      <c r="T41" s="188">
        <v>0</v>
      </c>
      <c r="U41" s="212"/>
      <c r="V41" s="188">
        <v>0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>
        <v>6.1</v>
      </c>
      <c r="E51" s="28"/>
      <c r="F51" s="28">
        <v>6.1</v>
      </c>
      <c r="G51" s="28"/>
      <c r="H51" s="40">
        <v>6.1</v>
      </c>
      <c r="I51" s="28"/>
      <c r="J51" s="40">
        <v>6.1</v>
      </c>
      <c r="K51" s="28"/>
      <c r="L51" s="40">
        <v>9.1999999999999993</v>
      </c>
      <c r="M51" s="28"/>
      <c r="N51" s="40">
        <v>7.4</v>
      </c>
      <c r="O51" s="28"/>
      <c r="P51" s="188">
        <v>4.5999999999999996</v>
      </c>
      <c r="Q51" s="191"/>
      <c r="R51" s="188">
        <v>4.5999999999999996</v>
      </c>
      <c r="S51" s="191"/>
      <c r="T51" s="188">
        <v>5.0999999999999996</v>
      </c>
      <c r="U51" s="191"/>
      <c r="V51" s="188">
        <v>4.9000000000000004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5.3</v>
      </c>
      <c r="E53" s="28"/>
      <c r="F53" s="28">
        <v>5.5</v>
      </c>
      <c r="G53" s="28"/>
      <c r="H53" s="40">
        <v>4.8</v>
      </c>
      <c r="I53" s="28"/>
      <c r="J53" s="40">
        <v>5</v>
      </c>
      <c r="K53" s="28"/>
      <c r="L53" s="40">
        <v>9.1999999999999993</v>
      </c>
      <c r="M53" s="28"/>
      <c r="N53" s="40">
        <v>7.6</v>
      </c>
      <c r="O53" s="28"/>
      <c r="P53" s="188">
        <v>4.5</v>
      </c>
      <c r="Q53" s="191"/>
      <c r="R53" s="188">
        <v>4.5999999999999996</v>
      </c>
      <c r="S53" s="191"/>
      <c r="T53" s="188">
        <v>5.9</v>
      </c>
      <c r="U53" s="191"/>
      <c r="V53" s="188">
        <v>4.9000000000000004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>
        <v>5.7930603999999999</v>
      </c>
      <c r="E54" s="28"/>
      <c r="F54" s="28">
        <v>6.227608</v>
      </c>
      <c r="G54" s="28"/>
      <c r="H54" s="40">
        <v>3.5878502000000001</v>
      </c>
      <c r="I54" s="28"/>
      <c r="J54" s="40">
        <v>3.7215199000000001</v>
      </c>
      <c r="K54" s="28"/>
      <c r="L54" s="40">
        <v>17.948600200000001</v>
      </c>
      <c r="M54" s="28"/>
      <c r="N54" s="40">
        <v>15.885836900000001</v>
      </c>
      <c r="O54" s="28"/>
      <c r="P54" s="188">
        <v>13.072543400000001</v>
      </c>
      <c r="Q54" s="191"/>
      <c r="R54" s="188">
        <v>13.147041600000001</v>
      </c>
      <c r="S54" s="191"/>
      <c r="T54" s="188">
        <v>13.092720700000001</v>
      </c>
      <c r="U54" s="191"/>
      <c r="V54" s="188">
        <v>13.299189100000001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>
        <v>0</v>
      </c>
      <c r="E57" s="111">
        <f>D57/1000</f>
        <v>0</v>
      </c>
      <c r="F57" s="102">
        <v>0</v>
      </c>
      <c r="G57" s="111">
        <f>F57/1000</f>
        <v>0</v>
      </c>
      <c r="H57" s="40">
        <v>0</v>
      </c>
      <c r="I57" s="111">
        <f>H57/1000</f>
        <v>0</v>
      </c>
      <c r="J57" s="40">
        <v>0</v>
      </c>
      <c r="K57" s="111">
        <f>J57/1000</f>
        <v>0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>
        <v>1E-3</v>
      </c>
      <c r="Q57" s="308">
        <f>P57/1000</f>
        <v>9.9999999999999995E-7</v>
      </c>
      <c r="R57" s="188">
        <v>0</v>
      </c>
      <c r="S57" s="308">
        <f>R57/1000</f>
        <v>0</v>
      </c>
      <c r="T57" s="188">
        <v>1E-3</v>
      </c>
      <c r="U57" s="308">
        <f>T57/1000</f>
        <v>9.9999999999999995E-7</v>
      </c>
      <c r="V57" s="188">
        <v>1E-3</v>
      </c>
      <c r="W57" s="308">
        <f>V57/1000</f>
        <v>9.9999999999999995E-7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>
        <v>0</v>
      </c>
      <c r="E58" s="111">
        <f>D58/1000</f>
        <v>0</v>
      </c>
      <c r="F58" s="102">
        <v>0</v>
      </c>
      <c r="G58" s="111">
        <f>F58/1000</f>
        <v>0</v>
      </c>
      <c r="H58" s="40">
        <v>0</v>
      </c>
      <c r="I58" s="111">
        <f>H58/1000</f>
        <v>0</v>
      </c>
      <c r="J58" s="40">
        <v>0</v>
      </c>
      <c r="K58" s="111">
        <f>J58/1000</f>
        <v>0</v>
      </c>
      <c r="L58" s="40">
        <v>2E-3</v>
      </c>
      <c r="M58" s="111">
        <f>L58/1000</f>
        <v>1.9999999999999999E-6</v>
      </c>
      <c r="N58" s="40">
        <v>1E-3</v>
      </c>
      <c r="O58" s="111">
        <f>N58/1000</f>
        <v>9.9999999999999995E-7</v>
      </c>
      <c r="P58" s="188">
        <v>0</v>
      </c>
      <c r="Q58" s="308">
        <f>P58/1000</f>
        <v>0</v>
      </c>
      <c r="R58" s="188">
        <v>0</v>
      </c>
      <c r="S58" s="308">
        <f>R58/1000</f>
        <v>0</v>
      </c>
      <c r="T58" s="188">
        <v>0</v>
      </c>
      <c r="U58" s="308">
        <f>T58/1000</f>
        <v>0</v>
      </c>
      <c r="V58" s="188">
        <v>0</v>
      </c>
      <c r="W58" s="308">
        <f>V58/1000</f>
        <v>0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>
        <v>0</v>
      </c>
      <c r="I59" s="89"/>
      <c r="J59" s="40">
        <v>4.0000000000000001E-3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>
        <v>3.0000000000000001E-3</v>
      </c>
      <c r="U59" s="212"/>
      <c r="V59" s="188">
        <v>3.0000000000000001E-3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0.5</v>
      </c>
      <c r="G61" s="28"/>
      <c r="H61" s="40">
        <v>0.5</v>
      </c>
      <c r="I61" s="28"/>
      <c r="J61" s="40">
        <v>0.7</v>
      </c>
      <c r="K61" s="28"/>
      <c r="L61" s="40">
        <v>1.2</v>
      </c>
      <c r="M61" s="28"/>
      <c r="N61" s="40">
        <v>0.7</v>
      </c>
      <c r="O61" s="28"/>
      <c r="P61" s="188">
        <v>0.5</v>
      </c>
      <c r="Q61" s="191"/>
      <c r="R61" s="188">
        <v>0.4</v>
      </c>
      <c r="S61" s="191"/>
      <c r="T61" s="188">
        <v>0.4</v>
      </c>
      <c r="U61" s="191"/>
      <c r="V61" s="188">
        <v>0.5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7.1</v>
      </c>
      <c r="G62" s="28"/>
      <c r="H62" s="40">
        <v>7.2</v>
      </c>
      <c r="I62" s="28"/>
      <c r="J62" s="40">
        <v>7.3</v>
      </c>
      <c r="K62" s="28"/>
      <c r="L62" s="40">
        <v>7</v>
      </c>
      <c r="M62" s="28"/>
      <c r="N62" s="40">
        <v>7.1</v>
      </c>
      <c r="O62" s="28"/>
      <c r="P62" s="188">
        <v>7.4</v>
      </c>
      <c r="Q62" s="191"/>
      <c r="R62" s="188">
        <v>7.4</v>
      </c>
      <c r="S62" s="191"/>
      <c r="T62" s="188">
        <v>7.4</v>
      </c>
      <c r="U62" s="191"/>
      <c r="V62" s="188">
        <v>7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0.6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0.2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78"/>
      <c r="B68" s="37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0.3</v>
      </c>
      <c r="G81" s="28"/>
      <c r="H81" s="40">
        <v>0.6</v>
      </c>
      <c r="I81" s="28"/>
      <c r="J81" s="28">
        <v>0.3</v>
      </c>
      <c r="K81" s="28"/>
      <c r="L81" s="28">
        <v>0.6</v>
      </c>
      <c r="M81" s="28"/>
      <c r="N81" s="28">
        <v>0.5</v>
      </c>
      <c r="O81" s="28"/>
      <c r="P81" s="191">
        <v>0.6</v>
      </c>
      <c r="Q81" s="191"/>
      <c r="R81" s="191">
        <v>0.4</v>
      </c>
      <c r="S81" s="191"/>
      <c r="T81" s="191">
        <v>0.3</v>
      </c>
      <c r="U81" s="191"/>
      <c r="V81" s="191">
        <v>0.5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>
        <v>5.7930603999999999</v>
      </c>
      <c r="E82" s="27"/>
      <c r="F82" s="28">
        <v>6.227608</v>
      </c>
      <c r="G82" s="28"/>
      <c r="H82" s="40">
        <v>3.5878502000000001</v>
      </c>
      <c r="I82" s="28"/>
      <c r="J82" s="28">
        <v>3.7215199000000001</v>
      </c>
      <c r="K82" s="28"/>
      <c r="L82" s="28">
        <v>17.948600200000001</v>
      </c>
      <c r="M82" s="28"/>
      <c r="N82" s="28">
        <v>15.885836900000001</v>
      </c>
      <c r="O82" s="28"/>
      <c r="P82" s="191">
        <v>13.072543400000001</v>
      </c>
      <c r="Q82" s="191"/>
      <c r="R82" s="191">
        <v>13.147041600000001</v>
      </c>
      <c r="S82" s="191"/>
      <c r="T82" s="191">
        <v>13.092720700000001</v>
      </c>
      <c r="U82" s="191"/>
      <c r="V82" s="191">
        <v>13.299189100000001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>
        <v>0</v>
      </c>
      <c r="E88" s="41"/>
      <c r="F88" s="40">
        <v>0</v>
      </c>
      <c r="G88" s="40"/>
      <c r="H88" s="40">
        <v>0</v>
      </c>
      <c r="I88" s="40"/>
      <c r="J88" s="40">
        <v>0</v>
      </c>
      <c r="K88" s="40"/>
      <c r="L88" s="40">
        <v>0</v>
      </c>
      <c r="M88" s="40"/>
      <c r="N88" s="40">
        <v>0</v>
      </c>
      <c r="O88" s="40"/>
      <c r="P88" s="188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0.2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7.1</v>
      </c>
      <c r="G91" s="28"/>
      <c r="H91" s="40">
        <v>7.2</v>
      </c>
      <c r="I91" s="28"/>
      <c r="J91" s="28">
        <v>7.3</v>
      </c>
      <c r="K91" s="28"/>
      <c r="L91" s="28">
        <v>7</v>
      </c>
      <c r="M91" s="28"/>
      <c r="N91" s="28">
        <v>7.1</v>
      </c>
      <c r="O91" s="28"/>
      <c r="P91" s="191">
        <v>7.4</v>
      </c>
      <c r="Q91" s="191"/>
      <c r="R91" s="191">
        <v>7.4</v>
      </c>
      <c r="S91" s="191"/>
      <c r="T91" s="191">
        <v>7.4</v>
      </c>
      <c r="U91" s="191"/>
      <c r="V91" s="191">
        <v>7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4.5</v>
      </c>
      <c r="E100" s="27"/>
      <c r="F100" s="28">
        <v>4.5999999999999996</v>
      </c>
      <c r="G100" s="28"/>
      <c r="H100" s="40">
        <v>4</v>
      </c>
      <c r="I100" s="28"/>
      <c r="J100" s="28">
        <v>4.0999999999999996</v>
      </c>
      <c r="K100" s="28"/>
      <c r="L100" s="28">
        <v>8.9</v>
      </c>
      <c r="M100" s="28"/>
      <c r="N100" s="28">
        <v>7.5</v>
      </c>
      <c r="O100" s="28"/>
      <c r="P100" s="191">
        <v>5.3</v>
      </c>
      <c r="Q100" s="191"/>
      <c r="R100" s="191">
        <v>5.3</v>
      </c>
      <c r="S100" s="191"/>
      <c r="T100" s="191">
        <v>5.6</v>
      </c>
      <c r="U100" s="191"/>
      <c r="V100" s="191">
        <v>5.4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</v>
      </c>
      <c r="E101" s="27"/>
      <c r="F101" s="28">
        <v>0.1</v>
      </c>
      <c r="G101" s="28"/>
      <c r="H101" s="40">
        <v>0.14000000000000001</v>
      </c>
      <c r="I101" s="28"/>
      <c r="J101" s="28">
        <v>0.13</v>
      </c>
      <c r="K101" s="28"/>
      <c r="L101" s="28">
        <v>0.46</v>
      </c>
      <c r="M101" s="28"/>
      <c r="N101" s="28">
        <v>0.35</v>
      </c>
      <c r="O101" s="28"/>
      <c r="P101" s="191">
        <v>0.24</v>
      </c>
      <c r="Q101" s="191"/>
      <c r="R101" s="191">
        <v>0.24</v>
      </c>
      <c r="S101" s="191"/>
      <c r="T101" s="191">
        <v>0.21</v>
      </c>
      <c r="U101" s="191"/>
      <c r="V101" s="191">
        <v>0.21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78"/>
      <c r="B132" s="378"/>
      <c r="C132" s="379"/>
      <c r="D132" s="37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45108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45108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45109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45110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45111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45112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45113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45114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45115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45116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45117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45118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45119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45120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45121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45122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45123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45124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45125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45126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45127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45128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45129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45130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45131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45132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45133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45134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45135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45136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45137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45138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2</v>
      </c>
      <c r="BH5">
        <v>2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9.5" thickBot="1">
      <c r="A5" t="s">
        <v>184</v>
      </c>
      <c r="B5">
        <v>12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77">
        <f>INDEX(C41:AG41,MATCH(MAX(C41:AG41)+1,C41:AG41,1))</f>
        <v>1</v>
      </c>
      <c r="AI6" s="277">
        <f>AH6*1</f>
        <v>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406</v>
      </c>
      <c r="D32" t="s">
        <v>407</v>
      </c>
      <c r="E32" t="s">
        <v>408</v>
      </c>
      <c r="F32" t="s">
        <v>407</v>
      </c>
      <c r="G32" t="s">
        <v>409</v>
      </c>
      <c r="H32" t="s">
        <v>407</v>
      </c>
      <c r="I32" t="s">
        <v>410</v>
      </c>
      <c r="J32" t="s">
        <v>411</v>
      </c>
      <c r="K32" t="s">
        <v>406</v>
      </c>
      <c r="L32" t="s">
        <v>412</v>
      </c>
      <c r="M32" t="s">
        <v>413</v>
      </c>
      <c r="N32" t="s">
        <v>414</v>
      </c>
      <c r="O32" t="s">
        <v>414</v>
      </c>
      <c r="P32" t="s">
        <v>411</v>
      </c>
      <c r="Q32" t="s">
        <v>415</v>
      </c>
      <c r="R32" t="s">
        <v>407</v>
      </c>
      <c r="S32" t="s">
        <v>407</v>
      </c>
      <c r="T32" t="s">
        <v>407</v>
      </c>
      <c r="U32" t="s">
        <v>414</v>
      </c>
      <c r="V32" t="s">
        <v>407</v>
      </c>
      <c r="W32" t="s">
        <v>407</v>
      </c>
      <c r="X32" t="s">
        <v>407</v>
      </c>
      <c r="Y32" t="s">
        <v>407</v>
      </c>
      <c r="Z32" t="s">
        <v>407</v>
      </c>
      <c r="AA32" t="s">
        <v>407</v>
      </c>
      <c r="AB32" t="s">
        <v>407</v>
      </c>
      <c r="AC32" t="s">
        <v>407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雨/曇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雨|曇</v>
      </c>
      <c r="F37" s="126" t="str">
        <f t="shared" si="0"/>
        <v>晴</v>
      </c>
      <c r="G37" s="126" t="str">
        <f t="shared" si="0"/>
        <v>曇/雨</v>
      </c>
      <c r="H37" s="126" t="str">
        <f t="shared" si="0"/>
        <v>晴</v>
      </c>
      <c r="I37" s="126" t="str">
        <f t="shared" si="0"/>
        <v>晴/曇</v>
      </c>
      <c r="J37" s="126" t="str">
        <f t="shared" si="0"/>
        <v>曇</v>
      </c>
      <c r="K37" s="126" t="str">
        <f t="shared" si="0"/>
        <v>雨/曇</v>
      </c>
      <c r="L37" s="126" t="str">
        <f t="shared" si="0"/>
        <v>晴|雨</v>
      </c>
      <c r="M37" s="126" t="str">
        <f t="shared" si="0"/>
        <v>晴|曇</v>
      </c>
      <c r="N37" s="126" t="str">
        <f t="shared" si="0"/>
        <v>曇|雨</v>
      </c>
      <c r="O37" s="126" t="str">
        <f t="shared" si="0"/>
        <v>曇|雨</v>
      </c>
      <c r="P37" s="126" t="str">
        <f t="shared" si="0"/>
        <v>曇</v>
      </c>
      <c r="Q37" s="126" t="str">
        <f t="shared" si="0"/>
        <v>曇|晴</v>
      </c>
      <c r="R37" s="126" t="str">
        <f t="shared" si="0"/>
        <v>晴</v>
      </c>
      <c r="S37" s="126" t="str">
        <f t="shared" si="0"/>
        <v>晴</v>
      </c>
      <c r="T37" s="126" t="str">
        <f t="shared" si="0"/>
        <v>晴</v>
      </c>
      <c r="U37" s="126" t="str">
        <f t="shared" si="0"/>
        <v>曇|雨</v>
      </c>
      <c r="V37" s="126" t="str">
        <f t="shared" si="0"/>
        <v>晴</v>
      </c>
      <c r="W37" s="126" t="str">
        <f t="shared" si="0"/>
        <v>晴</v>
      </c>
      <c r="X37" s="126" t="str">
        <f t="shared" si="0"/>
        <v>晴</v>
      </c>
      <c r="Y37" s="126" t="str">
        <f t="shared" si="0"/>
        <v>晴</v>
      </c>
      <c r="Z37" s="126" t="str">
        <f t="shared" si="0"/>
        <v>晴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>晴</v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12</v>
      </c>
      <c r="D41" s="126">
        <f>IF(D37="","",VLOOKUP(D37,変換!$B$31:$C$58,2,FALSE))</f>
        <v>1</v>
      </c>
      <c r="E41" s="126">
        <f>IF(E37="","",VLOOKUP(E37,変換!$B$31:$C$58,2,FALSE))</f>
        <v>24</v>
      </c>
      <c r="F41" s="126">
        <f>IF(F37="","",VLOOKUP(F37,変換!$B$31:$C$58,2,FALSE))</f>
        <v>1</v>
      </c>
      <c r="G41" s="126">
        <f>IF(G37="","",VLOOKUP(G37,変換!$B$31:$C$58,2,FALSE))</f>
        <v>9</v>
      </c>
      <c r="H41" s="126">
        <f>IF(H37="","",VLOOKUP(H37,変換!$B$31:$C$58,2,FALSE))</f>
        <v>1</v>
      </c>
      <c r="I41" s="126">
        <f>IF(I37="","",VLOOKUP(I37,変換!$B$31:$C$58,2,FALSE))</f>
        <v>5</v>
      </c>
      <c r="J41" s="126">
        <f>IF(J37="","",VLOOKUP(J37,変換!$B$31:$C$58,2,FALSE))</f>
        <v>2</v>
      </c>
      <c r="K41" s="126">
        <f>IF(K37="","",VLOOKUP(K37,変換!$B$31:$C$58,2,FALSE))</f>
        <v>12</v>
      </c>
      <c r="L41" s="126">
        <f>IF(L37="","",VLOOKUP(L37,変換!$B$31:$C$58,2,FALSE))</f>
        <v>18</v>
      </c>
      <c r="M41" s="126">
        <f>IF(M37="","",VLOOKUP(M37,変換!$B$31:$C$58,2,FALSE))</f>
        <v>17</v>
      </c>
      <c r="N41" s="126">
        <f>IF(N37="","",VLOOKUP(N37,変換!$B$31:$C$58,2,FALSE))</f>
        <v>21</v>
      </c>
      <c r="O41" s="126">
        <f>IF(O37="","",VLOOKUP(O37,変換!$B$31:$C$58,2,FALSE))</f>
        <v>21</v>
      </c>
      <c r="P41" s="126">
        <f>IF(P37="","",VLOOKUP(P37,変換!$B$31:$C$58,2,FALSE))</f>
        <v>2</v>
      </c>
      <c r="Q41" s="126">
        <f>IF(Q37="","",VLOOKUP(Q37,変換!$B$31:$C$58,2,FALSE))</f>
        <v>20</v>
      </c>
      <c r="R41" s="126">
        <f>IF(R37="","",VLOOKUP(R37,変換!$B$31:$C$58,2,FALSE))</f>
        <v>1</v>
      </c>
      <c r="S41" s="126">
        <f>IF(S37="","",VLOOKUP(S37,変換!$B$31:$C$58,2,FALSE))</f>
        <v>1</v>
      </c>
      <c r="T41" s="126">
        <f>IF(T37="","",VLOOKUP(T37,変換!$B$31:$C$58,2,FALSE))</f>
        <v>1</v>
      </c>
      <c r="U41" s="126">
        <f>IF(U37="","",VLOOKUP(U37,変換!$B$31:$C$58,2,FALSE))</f>
        <v>21</v>
      </c>
      <c r="V41" s="126">
        <f>IF(V37="","",VLOOKUP(V37,変換!$B$31:$C$58,2,FALSE))</f>
        <v>1</v>
      </c>
      <c r="W41" s="126">
        <f>IF(W37="","",VLOOKUP(W37,変換!$B$31:$C$58,2,FALSE))</f>
        <v>1</v>
      </c>
      <c r="X41" s="126">
        <f>IF(X37="","",VLOOKUP(X37,変換!$B$31:$C$58,2,FALSE))</f>
        <v>1</v>
      </c>
      <c r="Y41" s="126">
        <f>IF(Y37="","",VLOOKUP(Y37,変換!$B$31:$C$58,2,FALSE))</f>
        <v>1</v>
      </c>
      <c r="Z41" s="126">
        <f>IF(Z37="","",VLOOKUP(Z37,変換!$B$31:$C$58,2,FALSE))</f>
        <v>1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>
        <f>IF(AC37="","",VLOOKUP(AC37,変換!$B$31:$C$58,2,FALSE))</f>
        <v>1</v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2023-08-28T05:23:55Z</dcterms:modified>
</cp:coreProperties>
</file>