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40D51FA2-0BBA-4959-B7CF-610ED9FFD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V11" i="5" l="1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<sst xmlns="http://schemas.openxmlformats.org/spreadsheetml/2006/main" count="5953" uniqueCount="429">
  <si>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</si>
  <si>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</si>
  <si>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</si>
  <si>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</si>
  <si>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</si>
  <si>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</si>
  <si>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</si>
  <si>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</si>
  <si>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</si>
  <si>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</si>
  <si>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</si>
  <si>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</si>
  <si>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</si>
  <si>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</si>
  <si>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</si>
  <si>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</si>
  <si>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</si>
  <si>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</si>
  <si>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</si>
  <si>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</si>
  <si>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</si>
  <si>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</si>
  <si>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</si>
  <si>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</si>
  <si>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</si>
  <si>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</si>
  <si>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</si>
  <si>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</si>
  <si>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</si>
  <si>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</si>
  <si>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</si>
  <si>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</si>
  <si>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</si>
  <si>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</si>
  <si>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</si>
  <si>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</si>
  <si>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</si>
  <si>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</si>
  <si>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</si>
  <si>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</si>
  <si>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</si>
  <si>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</si>
  <si>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</si>
  <si>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</si>
  <si>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</si>
  <si>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</si>
  <si>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</si>
  <si>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</si>
  <si>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</si>
  <si>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</si>
  <si>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</si>
  <si>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</si>
  <si>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</si>
  <si>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</si>
  <si>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</si>
  <si>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</si>
  <si>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</si>
  <si>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</si>
  <si>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</si>
  <si>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</si>
  <si>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</si>
  <si>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</si>
  <si>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</si>
  <si>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</si>
  <si>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</si>
  <si>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</si>
  <si>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</si>
  <si>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</si>
  <si>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</si>
  <si>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</si>
  <si>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</si>
  <si>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</si>
  <si>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</si>
  <si>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</si>
  <si>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</si>
  <si>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</si>
  <si>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</si>
  <si>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</si>
  <si>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</si>
  <si>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</si>
  <si>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</si>
  <si>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</si>
  <si>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</si>
  <si>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</si>
  <si>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</si>
  <si>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</si>
  <si>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</si>
  <si>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</si>
  <si>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</si>
  <si>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</si>
  <si>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</si>
  <si>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</si>
  <si>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</si>
  <si>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</si>
  <si>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</si>
  <si>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</si>
  <si>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</si>
  <si>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</si>
  <si>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</si>
  <si>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</si>
  <si>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</si>
  <si>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</si>
  <si>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</si>
  <si>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</si>
  <si>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</si>
  <si>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</si>
  <si>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</si>
  <si>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</si>
  <si>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</si>
  <si>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</si>
  <si>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</si>
  <si>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</si>
  <si>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</si>
  <si>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</si>
  <si>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</si>
  <si>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</si>
  <si>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</si>
  <si>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</si>
  <si>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</si>
  <si>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</si>
  <si>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</si>
  <si>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</si>
  <si>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</si>
  <si>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</si>
  <si>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</si>
  <si>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</si>
  <si>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</si>
  <si>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</si>
  <si>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</si>
  <si>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</si>
  <si>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</si>
  <si>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</si>
  <si>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</si>
  <si>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</si>
  <si>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</si>
  <si>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</si>
  <si>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</si>
  <si>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</si>
  <si>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</si>
  <si>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</si>
  <si>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</si>
  <si>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</si>
  <si>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</si>
  <si>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</si>
  <si>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</si>
  <si>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</si>
  <si>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</si>
  <si>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</si>
  <si>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</si>
  <si>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</si>
  <si>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</si>
  <si>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</si>
  <si>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</si>
  <si>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</si>
  <si>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</si>
  <si>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</si>
  <si>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</si>
  <si>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</si>
  <si>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</si>
  <si>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</si>
  <si>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</si>
  <si>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</si>
  <si>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</si>
  <si>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</si>
  <si>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</si>
  <si>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</si>
  <si>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</si>
  <si>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</si>
  <si>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</si>
  <si>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</si>
  <si>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</si>
  <si>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</si>
  <si>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</si>
  <si>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</si>
  <si>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</si>
  <si>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</si>
  <si>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</si>
  <si>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</si>
  <si>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</si>
  <si>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</si>
  <si>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</si>
  <si>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</si>
  <si>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</si>
  <si>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</si>
  <si>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</si>
  <si>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</si>
  <si>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</si>
  <si>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</si>
  <si>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</si>
  <si>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</si>
  <si>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</si>
  <si>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</si>
  <si>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</si>
  <si>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</si>
  <si>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</si>
  <si>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</si>
  <si>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</si>
  <si>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</si>
  <si>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</si>
  <si>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</si>
  <si>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</si>
  <si>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</si>
  <si>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</si>
  <si>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</si>
  <si>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</si>
  <si>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</si>
  <si>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</si>
  <si>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</si>
  <si>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</si>
  <si>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</si>
  <si>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</si>
  <si>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</si>
  <si>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</si>
  <si>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</si>
  <si>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</si>
  <si>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</si>
  <si>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</si>
  <si>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</si>
  <si>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</si>
  <si>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</si>
  <si>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</si>
  <si>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</si>
  <si>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</si>
  <si>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</si>
  <si>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</si>
  <si>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</si>
  <si>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</si>
  <si>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</si>
  <si>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</si>
  <si>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</si>
  <si>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</si>
  <si>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</si>
  <si>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</si>
  <si>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</si>
  <si>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</si>
  <si>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</si>
  <si>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</si>
  <si>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</si>
  <si>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</si>
  <si>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</si>
  <si>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</si>
  <si>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</si>
  <si>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</si>
  <si>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</si>
  <si>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</si>
  <si>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</si>
  <si>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</si>
  <si>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</si>
  <si>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</si>
  <si>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</si>
  <si>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</si>
  <si>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</si>
  <si>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</si>
  <si>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</si>
  <si>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</si>
  <si>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</si>
  <si>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</si>
  <si>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</si>
  <si>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</si>
  <si>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</si>
  <si>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</si>
  <si>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</si>
  <si>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</si>
  <si>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</si>
  <si>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</si>
  <si>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</si>
  <si>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</si>
  <si>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</si>
  <si>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</si>
  <si>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</si>
  <si>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</si>
  <si>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</si>
  <si>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</si>
  <si>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</si>
  <si>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</si>
  <si>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</si>
  <si>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</si>
  <si>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</si>
  <si>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</si>
  <si>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</si>
  <si>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</si>
  <si>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</si>
  <si>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</si>
  <si>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</si>
  <si>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</si>
  <si>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</si>
  <si>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</si>
  <si>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</si>
  <si>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</si>
  <si>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</si>
  <si>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</si>
  <si>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</si>
  <si>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</si>
  <si>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</si>
  <si>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</si>
  <si>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</si>
  <si>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</si>
  <si>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</si>
  <si>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</si>
  <si>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</si>
  <si>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</si>
  <si>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</si>
  <si>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</si>
  <si>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</si>
  <si>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</si>
  <si>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</si>
  <si>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</si>
  <si>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</si>
  <si>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</si>
  <si>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</si>
  <si>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</si>
  <si>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</si>
  <si>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</si>
  <si>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</si>
  <si>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</si>
  <si>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</si>
  <si>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</si>
  <si>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</si>
  <si>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</si>
  <si>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</si>
  <si>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</si>
  <si>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</si>
  <si>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</si>
  <si>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</si>
  <si>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</si>
  <si>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</si>
  <si>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</si>
  <si>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</si>
  <si>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</si>
  <si>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</si>
  <si>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</si>
  <si>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</si>
  <si>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</si>
  <si>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</si>
  <si>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</si>
  <si>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</si>
  <si>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</si>
  <si>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</si>
  <si>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</si>
  <si>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</si>
  <si>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</si>
  <si>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</si>
  <si>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</si>
  <si>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</si>
  <si>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</si>
  <si>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</si>
  <si>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</si>
  <si>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</si>
  <si>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</si>
  <si>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</si>
  <si>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</si>
  <si>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</si>
  <si>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</si>
  <si>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</si>
  <si>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</si>
  <si>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</si>
  <si>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</si>
  <si>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</si>
  <si>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</si>
  <si>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</si>
  <si>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</si>
  <si>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</si>
  <si>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</si>
  <si>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</si>
  <si>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</si>
  <si>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</si>
  <si>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</si>
  <si>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</si>
  <si>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</si>
  <si>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</si>
  <si>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</si>
  <si>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</si>
  <si>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</si>
  <si>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</si>
  <si>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</si>
  <si>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</si>
  <si>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</si>
  <si>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</si>
  <si>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</si>
  <si>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</si>
  <si>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</si>
  <si>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</si>
  <si>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</si>
  <si>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</si>
  <si>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</si>
  <si>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</si>
  <si>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</si>
  <si>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</si>
  <si>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</si>
  <si>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</si>
  <si>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</si>
  <si>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</si>
  <si>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</si>
  <si>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</si>
  <si>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</si>
  <si>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</si>
  <si>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</si>
  <si>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</si>
  <si>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</si>
  <si>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</si>
  <si>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</si>
  <si>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</si>
  <si>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</si>
  <si>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</si>
  <si>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</si>
  <si>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</si>
  <si>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2024/06/06</t>
  </si>
  <si>
    <t>2024/06/11</t>
  </si>
  <si>
    <t>2024/06/05</t>
  </si>
  <si>
    <t>11:48</t>
  </si>
  <si>
    <t>09:30</t>
  </si>
  <si>
    <t>10:55</t>
  </si>
  <si>
    <t>10:00</t>
  </si>
  <si>
    <t>09:05</t>
  </si>
  <si>
    <t>10:23</t>
  </si>
  <si>
    <t>08:55</t>
  </si>
  <si>
    <t>09:55</t>
  </si>
  <si>
    <t>10:20</t>
  </si>
  <si>
    <t>08:31</t>
  </si>
  <si>
    <t>08:56</t>
  </si>
  <si>
    <t>10:54</t>
  </si>
  <si>
    <t>0.004未満</t>
  </si>
  <si>
    <t>0.001未満</t>
  </si>
  <si>
    <t>0.05未満</t>
  </si>
  <si>
    <t>0.0002未満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</si>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</sst>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5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2" width="12.625" style="159" customWidth="1"/>
    <col min="13" max="13" width="12.625" style="159" hidden="1" customWidth="1"/>
    <col min="1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16384" width="9" style="158"/>
  </cols>
  <sheetData>
    <row r="1" spans="1:35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5" ht="11.25">
      <c r="A2" s="364">
        <v>45352</v>
      </c>
      <c r="B2" s="364"/>
      <c r="C2" s="365">
        <v>45444</v>
      </c>
      <c r="D2" s="365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5" ht="11.1" customHeight="1">
      <c r="A4" s="161"/>
      <c r="B4" s="162"/>
      <c r="C4" s="163" t="s">
        <v>87</v>
      </c>
      <c r="D4" s="366" t="s">
        <v>90</v>
      </c>
      <c r="E4" s="334" t="s">
        <v>99</v>
      </c>
      <c r="F4" s="372" t="s">
        <v>89</v>
      </c>
      <c r="G4" s="370" t="s">
        <v>93</v>
      </c>
      <c r="H4" s="342" t="s">
        <v>94</v>
      </c>
      <c r="I4" s="344" t="s">
        <v>95</v>
      </c>
      <c r="J4" s="344" t="s">
        <v>384</v>
      </c>
      <c r="K4" s="334" t="s">
        <v>385</v>
      </c>
      <c r="L4" s="342" t="s">
        <v>386</v>
      </c>
      <c r="M4" s="344" t="s">
        <v>387</v>
      </c>
      <c r="N4" s="358" t="s">
        <v>378</v>
      </c>
      <c r="O4" s="350" t="s">
        <v>379</v>
      </c>
      <c r="P4" s="332" t="s">
        <v>380</v>
      </c>
      <c r="Q4" s="336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5" ht="11.1" customHeight="1">
      <c r="A5" s="164"/>
      <c r="B5" s="165"/>
      <c r="C5" s="166"/>
      <c r="D5" s="367"/>
      <c r="E5" s="359"/>
      <c r="F5" s="373"/>
      <c r="G5" s="371"/>
      <c r="H5" s="343"/>
      <c r="I5" s="345"/>
      <c r="J5" s="345"/>
      <c r="K5" s="335"/>
      <c r="L5" s="343"/>
      <c r="M5" s="345"/>
      <c r="N5" s="359"/>
      <c r="O5" s="351"/>
      <c r="P5" s="333"/>
      <c r="Q5" s="337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5" ht="11.1" customHeight="1">
      <c r="A6" s="164"/>
      <c r="B6" s="167"/>
      <c r="C6" s="168" t="s">
        <v>88</v>
      </c>
      <c r="D6" s="368" t="s">
        <v>91</v>
      </c>
      <c r="E6" s="352" t="s">
        <v>92</v>
      </c>
      <c r="F6" s="346" t="s">
        <v>100</v>
      </c>
      <c r="G6" s="360" t="s">
        <v>96</v>
      </c>
      <c r="H6" s="346" t="s">
        <v>97</v>
      </c>
      <c r="I6" s="348" t="s">
        <v>98</v>
      </c>
      <c r="J6" s="338" t="s">
        <v>388</v>
      </c>
      <c r="K6" s="360" t="s">
        <v>389</v>
      </c>
      <c r="L6" s="346" t="s">
        <v>390</v>
      </c>
      <c r="M6" s="348" t="s">
        <v>391</v>
      </c>
      <c r="N6" s="352" t="s">
        <v>381</v>
      </c>
      <c r="O6" s="354" t="s">
        <v>382</v>
      </c>
      <c r="P6" s="356" t="s">
        <v>383</v>
      </c>
      <c r="Q6" s="340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5" ht="11.1" customHeight="1" thickBot="1">
      <c r="A7" s="169" t="s">
        <v>85</v>
      </c>
      <c r="B7" s="170" t="s">
        <v>86</v>
      </c>
      <c r="C7" s="171"/>
      <c r="D7" s="369"/>
      <c r="E7" s="353"/>
      <c r="F7" s="347"/>
      <c r="G7" s="361"/>
      <c r="H7" s="347"/>
      <c r="I7" s="349"/>
      <c r="J7" s="339"/>
      <c r="K7" s="361"/>
      <c r="L7" s="347"/>
      <c r="M7" s="349"/>
      <c r="N7" s="353"/>
      <c r="O7" s="355"/>
      <c r="P7" s="357"/>
      <c r="Q7" s="341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5" ht="11.1" customHeight="1" thickBot="1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5" ht="11.1" customHeight="1">
      <c r="A9" s="176">
        <v>1</v>
      </c>
      <c r="B9" s="177" t="s">
        <v>80</v>
      </c>
      <c r="C9" s="178" t="s">
        <v>75</v>
      </c>
      <c r="D9" s="179" t="s">
        <v>406</v>
      </c>
      <c r="E9" s="179" t="s">
        <v>406</v>
      </c>
      <c r="F9" s="179" t="s">
        <v>406</v>
      </c>
      <c r="G9" s="179" t="s">
        <v>406</v>
      </c>
      <c r="H9" s="179" t="s">
        <v>406</v>
      </c>
      <c r="I9" s="179" t="s">
        <v>406</v>
      </c>
      <c r="J9" s="300" t="s">
        <v>407</v>
      </c>
      <c r="K9" s="320" t="s">
        <v>407</v>
      </c>
      <c r="L9" s="179" t="s">
        <v>407</v>
      </c>
      <c r="M9" s="300" t="s">
        <v>361</v>
      </c>
      <c r="N9" s="320" t="s">
        <v>408</v>
      </c>
      <c r="O9" s="300" t="s">
        <v>408</v>
      </c>
      <c r="P9" s="294" t="s">
        <v>408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5" ht="11.1" customHeight="1">
      <c r="A10" s="184">
        <v>2</v>
      </c>
      <c r="B10" s="185" t="s">
        <v>81</v>
      </c>
      <c r="C10" s="186" t="s">
        <v>75</v>
      </c>
      <c r="D10" s="187" t="s">
        <v>409</v>
      </c>
      <c r="E10" s="188" t="s">
        <v>410</v>
      </c>
      <c r="F10" s="188" t="s">
        <v>411</v>
      </c>
      <c r="G10" s="188" t="s">
        <v>412</v>
      </c>
      <c r="H10" s="188" t="s">
        <v>413</v>
      </c>
      <c r="I10" s="188" t="s">
        <v>414</v>
      </c>
      <c r="J10" s="221" t="s">
        <v>415</v>
      </c>
      <c r="K10" s="188" t="s">
        <v>416</v>
      </c>
      <c r="L10" s="188" t="s">
        <v>417</v>
      </c>
      <c r="M10" s="221" t="s">
        <v>361</v>
      </c>
      <c r="N10" s="188" t="s">
        <v>418</v>
      </c>
      <c r="O10" s="221" t="s">
        <v>419</v>
      </c>
      <c r="P10" s="189" t="s">
        <v>420</v>
      </c>
      <c r="Q10" s="330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5" ht="11.1" customHeight="1">
      <c r="A11" s="184">
        <v>3</v>
      </c>
      <c r="B11" s="185" t="s">
        <v>82</v>
      </c>
      <c r="C11" s="186" t="s">
        <v>75</v>
      </c>
      <c r="D11" s="187" t="s">
        <v>393</v>
      </c>
      <c r="E11" s="188" t="s">
        <v>393</v>
      </c>
      <c r="F11" s="188" t="s">
        <v>393</v>
      </c>
      <c r="G11" s="188" t="s">
        <v>393</v>
      </c>
      <c r="H11" s="188" t="s">
        <v>393</v>
      </c>
      <c r="I11" s="188" t="s">
        <v>393</v>
      </c>
      <c r="J11" s="221" t="s">
        <v>398</v>
      </c>
      <c r="K11" s="188" t="s">
        <v>398</v>
      </c>
      <c r="L11" s="188" t="s">
        <v>398</v>
      </c>
      <c r="M11" s="221" t="s">
        <v>361</v>
      </c>
      <c r="N11" s="188" t="s">
        <v>393</v>
      </c>
      <c r="O11" s="221" t="s">
        <v>393</v>
      </c>
      <c r="P11" s="189" t="s">
        <v>393</v>
      </c>
      <c r="Q11" s="314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5" ht="11.1" customHeight="1">
      <c r="A12" s="184">
        <v>4</v>
      </c>
      <c r="B12" s="185" t="s">
        <v>83</v>
      </c>
      <c r="C12" s="186" t="s">
        <v>75</v>
      </c>
      <c r="D12" s="187" t="s">
        <v>395</v>
      </c>
      <c r="E12" s="188" t="s">
        <v>395</v>
      </c>
      <c r="F12" s="188" t="s">
        <v>395</v>
      </c>
      <c r="G12" s="188" t="s">
        <v>395</v>
      </c>
      <c r="H12" s="188" t="s">
        <v>395</v>
      </c>
      <c r="I12" s="188" t="s">
        <v>395</v>
      </c>
      <c r="J12" s="221" t="s">
        <v>393</v>
      </c>
      <c r="K12" s="188" t="s">
        <v>393</v>
      </c>
      <c r="L12" s="188" t="s">
        <v>393</v>
      </c>
      <c r="M12" s="221" t="s">
        <v>361</v>
      </c>
      <c r="N12" s="188" t="s">
        <v>393</v>
      </c>
      <c r="O12" s="221" t="s">
        <v>393</v>
      </c>
      <c r="P12" s="189" t="s">
        <v>393</v>
      </c>
      <c r="Q12" s="314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1.1" customHeight="1">
      <c r="A13" s="184">
        <v>5</v>
      </c>
      <c r="B13" s="185" t="s">
        <v>44</v>
      </c>
      <c r="C13" s="186" t="s">
        <v>84</v>
      </c>
      <c r="D13" s="190">
        <v>27.5</v>
      </c>
      <c r="E13" s="191">
        <v>26.8</v>
      </c>
      <c r="F13" s="191">
        <v>30.5</v>
      </c>
      <c r="G13" s="191">
        <v>25.5</v>
      </c>
      <c r="H13" s="191">
        <v>24.2</v>
      </c>
      <c r="I13" s="191">
        <v>27.5</v>
      </c>
      <c r="J13" s="301">
        <v>24.5</v>
      </c>
      <c r="K13" s="191">
        <v>24.2</v>
      </c>
      <c r="L13" s="191">
        <v>25.2</v>
      </c>
      <c r="M13" s="301" t="s">
        <v>361</v>
      </c>
      <c r="N13" s="191">
        <v>21.1</v>
      </c>
      <c r="O13" s="301">
        <v>21.5</v>
      </c>
      <c r="P13" s="192">
        <v>25.8</v>
      </c>
      <c r="Q13" s="315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18.399999999999999</v>
      </c>
      <c r="E14" s="198">
        <v>21.4</v>
      </c>
      <c r="F14" s="198">
        <v>18.899999999999999</v>
      </c>
      <c r="G14" s="198">
        <v>21.6</v>
      </c>
      <c r="H14" s="198">
        <v>17.7</v>
      </c>
      <c r="I14" s="198">
        <v>19.5</v>
      </c>
      <c r="J14" s="309">
        <v>19.600000000000001</v>
      </c>
      <c r="K14" s="217">
        <v>21.6</v>
      </c>
      <c r="L14" s="198">
        <v>21.1</v>
      </c>
      <c r="M14" s="302" t="s">
        <v>361</v>
      </c>
      <c r="N14" s="217">
        <v>17.8</v>
      </c>
      <c r="O14" s="309">
        <v>21.6</v>
      </c>
      <c r="P14" s="253">
        <v>23.8</v>
      </c>
      <c r="Q14" s="331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</row>
    <row r="15" spans="1:35" ht="11.1" customHeight="1" thickBot="1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1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3">
        <v>0</v>
      </c>
      <c r="K16" s="321">
        <v>0</v>
      </c>
      <c r="L16" s="204">
        <v>0</v>
      </c>
      <c r="M16" s="303" t="s">
        <v>361</v>
      </c>
      <c r="N16" s="204">
        <v>0</v>
      </c>
      <c r="O16" s="303">
        <v>0</v>
      </c>
      <c r="P16" s="295">
        <v>0</v>
      </c>
      <c r="Q16" s="326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</row>
    <row r="17" spans="1:35" ht="11.1" customHeight="1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221" t="s">
        <v>361</v>
      </c>
      <c r="N17" s="188" t="s">
        <v>239</v>
      </c>
      <c r="O17" s="221" t="s">
        <v>239</v>
      </c>
      <c r="P17" s="189" t="s">
        <v>239</v>
      </c>
      <c r="Q17" s="314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6"/>
    </row>
    <row r="18" spans="1:35" ht="11.1" customHeight="1">
      <c r="A18" s="205">
        <v>3</v>
      </c>
      <c r="B18" s="185" t="s">
        <v>1</v>
      </c>
      <c r="C18" s="207" t="s">
        <v>78</v>
      </c>
      <c r="D18" s="208" t="s">
        <v>361</v>
      </c>
      <c r="E18" s="208" t="s">
        <v>361</v>
      </c>
      <c r="F18" s="208" t="s">
        <v>361</v>
      </c>
      <c r="G18" s="208" t="s">
        <v>361</v>
      </c>
      <c r="H18" s="208" t="s">
        <v>361</v>
      </c>
      <c r="I18" s="208" t="s">
        <v>361</v>
      </c>
      <c r="J18" s="304" t="s">
        <v>361</v>
      </c>
      <c r="K18" s="208" t="s">
        <v>361</v>
      </c>
      <c r="L18" s="208" t="s">
        <v>361</v>
      </c>
      <c r="M18" s="304" t="s">
        <v>361</v>
      </c>
      <c r="N18" s="208" t="s">
        <v>361</v>
      </c>
      <c r="O18" s="304" t="s">
        <v>361</v>
      </c>
      <c r="P18" s="248" t="s">
        <v>361</v>
      </c>
      <c r="Q18" s="312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</row>
    <row r="19" spans="1:35" ht="11.1" customHeight="1">
      <c r="A19" s="205">
        <v>4</v>
      </c>
      <c r="B19" s="185" t="s">
        <v>2</v>
      </c>
      <c r="C19" s="207" t="s">
        <v>78</v>
      </c>
      <c r="D19" s="209" t="s">
        <v>361</v>
      </c>
      <c r="E19" s="209" t="s">
        <v>361</v>
      </c>
      <c r="F19" s="209" t="s">
        <v>361</v>
      </c>
      <c r="G19" s="209" t="s">
        <v>361</v>
      </c>
      <c r="H19" s="209" t="s">
        <v>361</v>
      </c>
      <c r="I19" s="209" t="s">
        <v>361</v>
      </c>
      <c r="J19" s="305" t="s">
        <v>361</v>
      </c>
      <c r="K19" s="209" t="s">
        <v>361</v>
      </c>
      <c r="L19" s="209" t="s">
        <v>361</v>
      </c>
      <c r="M19" s="305" t="s">
        <v>361</v>
      </c>
      <c r="N19" s="209" t="s">
        <v>361</v>
      </c>
      <c r="O19" s="305" t="s">
        <v>361</v>
      </c>
      <c r="P19" s="249" t="s">
        <v>361</v>
      </c>
      <c r="Q19" s="327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</row>
    <row r="20" spans="1:35" ht="11.1" customHeight="1">
      <c r="A20" s="205">
        <v>5</v>
      </c>
      <c r="B20" s="185" t="s">
        <v>3</v>
      </c>
      <c r="C20" s="207" t="s">
        <v>78</v>
      </c>
      <c r="D20" s="210" t="s">
        <v>361</v>
      </c>
      <c r="E20" s="210" t="s">
        <v>361</v>
      </c>
      <c r="F20" s="210" t="s">
        <v>361</v>
      </c>
      <c r="G20" s="210" t="s">
        <v>361</v>
      </c>
      <c r="H20" s="210" t="s">
        <v>361</v>
      </c>
      <c r="I20" s="210" t="s">
        <v>361</v>
      </c>
      <c r="J20" s="306" t="s">
        <v>361</v>
      </c>
      <c r="K20" s="210" t="s">
        <v>361</v>
      </c>
      <c r="L20" s="210" t="s">
        <v>361</v>
      </c>
      <c r="M20" s="306" t="s">
        <v>361</v>
      </c>
      <c r="N20" s="210" t="s">
        <v>361</v>
      </c>
      <c r="O20" s="306" t="s">
        <v>361</v>
      </c>
      <c r="P20" s="250" t="s">
        <v>361</v>
      </c>
      <c r="Q20" s="313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</row>
    <row r="21" spans="1:35" ht="11.1" customHeight="1">
      <c r="A21" s="205">
        <v>6</v>
      </c>
      <c r="B21" s="185" t="s">
        <v>4</v>
      </c>
      <c r="C21" s="207" t="s">
        <v>78</v>
      </c>
      <c r="D21" s="210" t="s">
        <v>361</v>
      </c>
      <c r="E21" s="210" t="s">
        <v>361</v>
      </c>
      <c r="F21" s="210" t="s">
        <v>361</v>
      </c>
      <c r="G21" s="210" t="s">
        <v>361</v>
      </c>
      <c r="H21" s="210" t="s">
        <v>361</v>
      </c>
      <c r="I21" s="210" t="s">
        <v>361</v>
      </c>
      <c r="J21" s="306" t="s">
        <v>361</v>
      </c>
      <c r="K21" s="210" t="s">
        <v>361</v>
      </c>
      <c r="L21" s="210" t="s">
        <v>361</v>
      </c>
      <c r="M21" s="306" t="s">
        <v>361</v>
      </c>
      <c r="N21" s="210" t="s">
        <v>361</v>
      </c>
      <c r="O21" s="306" t="s">
        <v>361</v>
      </c>
      <c r="P21" s="250" t="s">
        <v>361</v>
      </c>
      <c r="Q21" s="313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</row>
    <row r="22" spans="1:35" ht="11.1" customHeight="1">
      <c r="A22" s="205">
        <v>7</v>
      </c>
      <c r="B22" s="185" t="s">
        <v>5</v>
      </c>
      <c r="C22" s="207" t="s">
        <v>78</v>
      </c>
      <c r="D22" s="210" t="s">
        <v>361</v>
      </c>
      <c r="E22" s="210" t="s">
        <v>361</v>
      </c>
      <c r="F22" s="210" t="s">
        <v>361</v>
      </c>
      <c r="G22" s="210" t="s">
        <v>361</v>
      </c>
      <c r="H22" s="210" t="s">
        <v>361</v>
      </c>
      <c r="I22" s="210" t="s">
        <v>361</v>
      </c>
      <c r="J22" s="306" t="s">
        <v>361</v>
      </c>
      <c r="K22" s="210" t="s">
        <v>361</v>
      </c>
      <c r="L22" s="210" t="s">
        <v>361</v>
      </c>
      <c r="M22" s="306" t="s">
        <v>361</v>
      </c>
      <c r="N22" s="210" t="s">
        <v>361</v>
      </c>
      <c r="O22" s="306" t="s">
        <v>361</v>
      </c>
      <c r="P22" s="250" t="s">
        <v>361</v>
      </c>
      <c r="Q22" s="313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</row>
    <row r="23" spans="1:35" ht="11.1" customHeight="1">
      <c r="A23" s="205">
        <v>8</v>
      </c>
      <c r="B23" s="185" t="s">
        <v>6</v>
      </c>
      <c r="C23" s="207" t="s">
        <v>78</v>
      </c>
      <c r="D23" s="210" t="s">
        <v>361</v>
      </c>
      <c r="E23" s="210" t="s">
        <v>361</v>
      </c>
      <c r="F23" s="210" t="s">
        <v>361</v>
      </c>
      <c r="G23" s="210" t="s">
        <v>361</v>
      </c>
      <c r="H23" s="210" t="s">
        <v>361</v>
      </c>
      <c r="I23" s="210" t="s">
        <v>361</v>
      </c>
      <c r="J23" s="306" t="s">
        <v>361</v>
      </c>
      <c r="K23" s="210" t="s">
        <v>361</v>
      </c>
      <c r="L23" s="210" t="s">
        <v>361</v>
      </c>
      <c r="M23" s="306" t="s">
        <v>361</v>
      </c>
      <c r="N23" s="210" t="s">
        <v>361</v>
      </c>
      <c r="O23" s="306" t="s">
        <v>361</v>
      </c>
      <c r="P23" s="250" t="s">
        <v>361</v>
      </c>
      <c r="Q23" s="313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</row>
    <row r="24" spans="1:35" ht="11.1" customHeight="1">
      <c r="A24" s="205">
        <v>9</v>
      </c>
      <c r="B24" s="185" t="s">
        <v>7</v>
      </c>
      <c r="C24" s="207" t="s">
        <v>78</v>
      </c>
      <c r="D24" s="210" t="s">
        <v>421</v>
      </c>
      <c r="E24" s="210" t="s">
        <v>421</v>
      </c>
      <c r="F24" s="210" t="s">
        <v>421</v>
      </c>
      <c r="G24" s="210" t="s">
        <v>421</v>
      </c>
      <c r="H24" s="210" t="s">
        <v>421</v>
      </c>
      <c r="I24" s="210" t="s">
        <v>421</v>
      </c>
      <c r="J24" s="306" t="s">
        <v>421</v>
      </c>
      <c r="K24" s="210" t="s">
        <v>421</v>
      </c>
      <c r="L24" s="210" t="s">
        <v>421</v>
      </c>
      <c r="M24" s="306" t="s">
        <v>361</v>
      </c>
      <c r="N24" s="210" t="s">
        <v>421</v>
      </c>
      <c r="O24" s="306" t="s">
        <v>421</v>
      </c>
      <c r="P24" s="250" t="s">
        <v>421</v>
      </c>
      <c r="Q24" s="313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</row>
    <row r="25" spans="1:35" ht="11.1" customHeight="1">
      <c r="A25" s="205">
        <v>10</v>
      </c>
      <c r="B25" s="185" t="s">
        <v>8</v>
      </c>
      <c r="C25" s="207" t="s">
        <v>78</v>
      </c>
      <c r="D25" s="210" t="s">
        <v>361</v>
      </c>
      <c r="E25" s="210" t="s">
        <v>361</v>
      </c>
      <c r="F25" s="210" t="s">
        <v>361</v>
      </c>
      <c r="G25" s="210" t="s">
        <v>361</v>
      </c>
      <c r="H25" s="210" t="s">
        <v>361</v>
      </c>
      <c r="I25" s="210" t="s">
        <v>361</v>
      </c>
      <c r="J25" s="306" t="s">
        <v>422</v>
      </c>
      <c r="K25" s="210" t="s">
        <v>361</v>
      </c>
      <c r="L25" s="210" t="s">
        <v>361</v>
      </c>
      <c r="M25" s="306" t="s">
        <v>361</v>
      </c>
      <c r="N25" s="210" t="s">
        <v>361</v>
      </c>
      <c r="O25" s="306" t="s">
        <v>361</v>
      </c>
      <c r="P25" s="250" t="s">
        <v>361</v>
      </c>
      <c r="Q25" s="313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</row>
    <row r="26" spans="1:35" ht="11.1" customHeight="1">
      <c r="A26" s="205">
        <v>11</v>
      </c>
      <c r="B26" s="185" t="s">
        <v>9</v>
      </c>
      <c r="C26" s="207" t="s">
        <v>78</v>
      </c>
      <c r="D26" s="211">
        <v>0.21</v>
      </c>
      <c r="E26" s="211">
        <v>0.24</v>
      </c>
      <c r="F26" s="211">
        <v>0.76</v>
      </c>
      <c r="G26" s="211">
        <v>0.63</v>
      </c>
      <c r="H26" s="211">
        <v>0.22</v>
      </c>
      <c r="I26" s="211">
        <v>0.24</v>
      </c>
      <c r="J26" s="307">
        <v>0.42</v>
      </c>
      <c r="K26" s="211">
        <v>0.51</v>
      </c>
      <c r="L26" s="211">
        <v>0.51</v>
      </c>
      <c r="M26" s="307" t="s">
        <v>361</v>
      </c>
      <c r="N26" s="211">
        <v>0.24</v>
      </c>
      <c r="O26" s="307">
        <v>0.2</v>
      </c>
      <c r="P26" s="251">
        <v>0.21</v>
      </c>
      <c r="Q26" s="316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2" t="e">
        <v>#REF!</v>
      </c>
    </row>
    <row r="27" spans="1:35" ht="11.1" customHeight="1">
      <c r="A27" s="205">
        <v>12</v>
      </c>
      <c r="B27" s="185" t="s">
        <v>10</v>
      </c>
      <c r="C27" s="207" t="s">
        <v>78</v>
      </c>
      <c r="D27" s="211">
        <v>0.05</v>
      </c>
      <c r="E27" s="211">
        <v>0.06</v>
      </c>
      <c r="F27" s="211">
        <v>0.1</v>
      </c>
      <c r="G27" s="211">
        <v>0.09</v>
      </c>
      <c r="H27" s="211">
        <v>7.0000000000000007E-2</v>
      </c>
      <c r="I27" s="211">
        <v>0.08</v>
      </c>
      <c r="J27" s="307">
        <v>7.0000000000000007E-2</v>
      </c>
      <c r="K27" s="211">
        <v>0.06</v>
      </c>
      <c r="L27" s="211">
        <v>7.0000000000000007E-2</v>
      </c>
      <c r="M27" s="307" t="s">
        <v>361</v>
      </c>
      <c r="N27" s="211" t="s">
        <v>423</v>
      </c>
      <c r="O27" s="307">
        <v>0.06</v>
      </c>
      <c r="P27" s="251" t="s">
        <v>423</v>
      </c>
      <c r="Q27" s="316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</row>
    <row r="28" spans="1:35" ht="11.1" customHeight="1">
      <c r="A28" s="205">
        <v>13</v>
      </c>
      <c r="B28" s="185" t="s">
        <v>11</v>
      </c>
      <c r="C28" s="207" t="s">
        <v>78</v>
      </c>
      <c r="D28" s="211" t="s">
        <v>361</v>
      </c>
      <c r="E28" s="211" t="s">
        <v>361</v>
      </c>
      <c r="F28" s="211" t="s">
        <v>361</v>
      </c>
      <c r="G28" s="211" t="s">
        <v>361</v>
      </c>
      <c r="H28" s="211" t="s">
        <v>361</v>
      </c>
      <c r="I28" s="211" t="s">
        <v>361</v>
      </c>
      <c r="J28" s="307" t="s">
        <v>361</v>
      </c>
      <c r="K28" s="211" t="s">
        <v>361</v>
      </c>
      <c r="L28" s="211" t="s">
        <v>361</v>
      </c>
      <c r="M28" s="307" t="s">
        <v>361</v>
      </c>
      <c r="N28" s="211" t="s">
        <v>361</v>
      </c>
      <c r="O28" s="307" t="s">
        <v>361</v>
      </c>
      <c r="P28" s="251" t="s">
        <v>361</v>
      </c>
      <c r="Q28" s="316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</row>
    <row r="29" spans="1:35" ht="11.1" customHeight="1">
      <c r="A29" s="205">
        <v>14</v>
      </c>
      <c r="B29" s="185" t="s">
        <v>12</v>
      </c>
      <c r="C29" s="207" t="s">
        <v>78</v>
      </c>
      <c r="D29" s="208" t="s">
        <v>424</v>
      </c>
      <c r="E29" s="208" t="s">
        <v>424</v>
      </c>
      <c r="F29" s="208" t="s">
        <v>424</v>
      </c>
      <c r="G29" s="208" t="s">
        <v>424</v>
      </c>
      <c r="H29" s="208" t="s">
        <v>424</v>
      </c>
      <c r="I29" s="208" t="s">
        <v>424</v>
      </c>
      <c r="J29" s="304" t="s">
        <v>424</v>
      </c>
      <c r="K29" s="208" t="s">
        <v>424</v>
      </c>
      <c r="L29" s="208" t="s">
        <v>424</v>
      </c>
      <c r="M29" s="304" t="s">
        <v>361</v>
      </c>
      <c r="N29" s="208" t="s">
        <v>424</v>
      </c>
      <c r="O29" s="304" t="s">
        <v>424</v>
      </c>
      <c r="P29" s="248" t="s">
        <v>424</v>
      </c>
      <c r="Q29" s="312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</row>
    <row r="30" spans="1:35" ht="11.1" customHeight="1">
      <c r="A30" s="205">
        <v>15</v>
      </c>
      <c r="B30" s="185" t="s">
        <v>112</v>
      </c>
      <c r="C30" s="207" t="s">
        <v>78</v>
      </c>
      <c r="D30" s="210" t="s">
        <v>422</v>
      </c>
      <c r="E30" s="210" t="s">
        <v>422</v>
      </c>
      <c r="F30" s="210" t="s">
        <v>422</v>
      </c>
      <c r="G30" s="210" t="s">
        <v>422</v>
      </c>
      <c r="H30" s="210" t="s">
        <v>422</v>
      </c>
      <c r="I30" s="210" t="s">
        <v>422</v>
      </c>
      <c r="J30" s="306" t="s">
        <v>422</v>
      </c>
      <c r="K30" s="210" t="s">
        <v>422</v>
      </c>
      <c r="L30" s="210" t="s">
        <v>422</v>
      </c>
      <c r="M30" s="306" t="s">
        <v>361</v>
      </c>
      <c r="N30" s="210" t="s">
        <v>422</v>
      </c>
      <c r="O30" s="306" t="s">
        <v>422</v>
      </c>
      <c r="P30" s="250" t="s">
        <v>422</v>
      </c>
      <c r="Q30" s="313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</row>
    <row r="31" spans="1:35" ht="11.1" customHeight="1">
      <c r="A31" s="205">
        <v>16</v>
      </c>
      <c r="B31" s="185" t="s">
        <v>113</v>
      </c>
      <c r="C31" s="207" t="s">
        <v>78</v>
      </c>
      <c r="D31" s="210" t="s">
        <v>421</v>
      </c>
      <c r="E31" s="210" t="s">
        <v>421</v>
      </c>
      <c r="F31" s="210" t="s">
        <v>421</v>
      </c>
      <c r="G31" s="210" t="s">
        <v>421</v>
      </c>
      <c r="H31" s="210" t="s">
        <v>421</v>
      </c>
      <c r="I31" s="210" t="s">
        <v>421</v>
      </c>
      <c r="J31" s="306" t="s">
        <v>421</v>
      </c>
      <c r="K31" s="210" t="s">
        <v>421</v>
      </c>
      <c r="L31" s="210" t="s">
        <v>421</v>
      </c>
      <c r="M31" s="306" t="s">
        <v>361</v>
      </c>
      <c r="N31" s="210" t="s">
        <v>421</v>
      </c>
      <c r="O31" s="306" t="s">
        <v>421</v>
      </c>
      <c r="P31" s="250" t="s">
        <v>421</v>
      </c>
      <c r="Q31" s="313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</row>
    <row r="32" spans="1:35" ht="11.1" customHeight="1">
      <c r="A32" s="205">
        <v>17</v>
      </c>
      <c r="B32" s="185" t="s">
        <v>13</v>
      </c>
      <c r="C32" s="207" t="s">
        <v>78</v>
      </c>
      <c r="D32" s="210" t="s">
        <v>422</v>
      </c>
      <c r="E32" s="210" t="s">
        <v>422</v>
      </c>
      <c r="F32" s="210" t="s">
        <v>422</v>
      </c>
      <c r="G32" s="210" t="s">
        <v>422</v>
      </c>
      <c r="H32" s="210" t="s">
        <v>422</v>
      </c>
      <c r="I32" s="210" t="s">
        <v>422</v>
      </c>
      <c r="J32" s="306" t="s">
        <v>422</v>
      </c>
      <c r="K32" s="210" t="s">
        <v>422</v>
      </c>
      <c r="L32" s="210" t="s">
        <v>422</v>
      </c>
      <c r="M32" s="306" t="s">
        <v>361</v>
      </c>
      <c r="N32" s="210" t="s">
        <v>422</v>
      </c>
      <c r="O32" s="306" t="s">
        <v>422</v>
      </c>
      <c r="P32" s="250" t="s">
        <v>422</v>
      </c>
      <c r="Q32" s="313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</row>
    <row r="33" spans="1:35" ht="11.1" customHeight="1">
      <c r="A33" s="205">
        <v>18</v>
      </c>
      <c r="B33" s="185" t="s">
        <v>14</v>
      </c>
      <c r="C33" s="207" t="s">
        <v>78</v>
      </c>
      <c r="D33" s="210" t="s">
        <v>422</v>
      </c>
      <c r="E33" s="210" t="s">
        <v>422</v>
      </c>
      <c r="F33" s="210" t="s">
        <v>422</v>
      </c>
      <c r="G33" s="210" t="s">
        <v>422</v>
      </c>
      <c r="H33" s="210" t="s">
        <v>422</v>
      </c>
      <c r="I33" s="210" t="s">
        <v>422</v>
      </c>
      <c r="J33" s="306" t="s">
        <v>422</v>
      </c>
      <c r="K33" s="210" t="s">
        <v>422</v>
      </c>
      <c r="L33" s="210" t="s">
        <v>422</v>
      </c>
      <c r="M33" s="306" t="s">
        <v>361</v>
      </c>
      <c r="N33" s="210" t="s">
        <v>422</v>
      </c>
      <c r="O33" s="306" t="s">
        <v>422</v>
      </c>
      <c r="P33" s="250" t="s">
        <v>422</v>
      </c>
      <c r="Q33" s="313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</row>
    <row r="34" spans="1:35" ht="11.1" customHeight="1">
      <c r="A34" s="205">
        <v>19</v>
      </c>
      <c r="B34" s="185" t="s">
        <v>15</v>
      </c>
      <c r="C34" s="207" t="s">
        <v>78</v>
      </c>
      <c r="D34" s="210" t="s">
        <v>422</v>
      </c>
      <c r="E34" s="210" t="s">
        <v>422</v>
      </c>
      <c r="F34" s="210" t="s">
        <v>422</v>
      </c>
      <c r="G34" s="210" t="s">
        <v>422</v>
      </c>
      <c r="H34" s="210" t="s">
        <v>422</v>
      </c>
      <c r="I34" s="210" t="s">
        <v>422</v>
      </c>
      <c r="J34" s="306" t="s">
        <v>422</v>
      </c>
      <c r="K34" s="210" t="s">
        <v>422</v>
      </c>
      <c r="L34" s="210" t="s">
        <v>422</v>
      </c>
      <c r="M34" s="306" t="s">
        <v>361</v>
      </c>
      <c r="N34" s="210" t="s">
        <v>422</v>
      </c>
      <c r="O34" s="306" t="s">
        <v>422</v>
      </c>
      <c r="P34" s="250" t="s">
        <v>422</v>
      </c>
      <c r="Q34" s="313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</row>
    <row r="35" spans="1:35" ht="11.1" customHeight="1">
      <c r="A35" s="205">
        <v>20</v>
      </c>
      <c r="B35" s="185" t="s">
        <v>16</v>
      </c>
      <c r="C35" s="207" t="s">
        <v>78</v>
      </c>
      <c r="D35" s="210" t="s">
        <v>422</v>
      </c>
      <c r="E35" s="210" t="s">
        <v>422</v>
      </c>
      <c r="F35" s="210" t="s">
        <v>422</v>
      </c>
      <c r="G35" s="210" t="s">
        <v>422</v>
      </c>
      <c r="H35" s="210" t="s">
        <v>422</v>
      </c>
      <c r="I35" s="210" t="s">
        <v>422</v>
      </c>
      <c r="J35" s="306" t="s">
        <v>422</v>
      </c>
      <c r="K35" s="210" t="s">
        <v>422</v>
      </c>
      <c r="L35" s="210" t="s">
        <v>422</v>
      </c>
      <c r="M35" s="306" t="s">
        <v>361</v>
      </c>
      <c r="N35" s="210" t="s">
        <v>422</v>
      </c>
      <c r="O35" s="306" t="s">
        <v>422</v>
      </c>
      <c r="P35" s="250" t="s">
        <v>422</v>
      </c>
      <c r="Q35" s="313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</row>
    <row r="36" spans="1:35" ht="11.1" customHeight="1">
      <c r="A36" s="205">
        <v>21</v>
      </c>
      <c r="B36" s="185" t="s">
        <v>17</v>
      </c>
      <c r="C36" s="207" t="s">
        <v>78</v>
      </c>
      <c r="D36" s="211">
        <v>0.05</v>
      </c>
      <c r="E36" s="211">
        <v>0.05</v>
      </c>
      <c r="F36" s="211">
        <v>0.15</v>
      </c>
      <c r="G36" s="211">
        <v>0.11</v>
      </c>
      <c r="H36" s="211">
        <v>0.06</v>
      </c>
      <c r="I36" s="211">
        <v>7.0000000000000007E-2</v>
      </c>
      <c r="J36" s="307">
        <v>0.06</v>
      </c>
      <c r="K36" s="211">
        <v>7.0000000000000007E-2</v>
      </c>
      <c r="L36" s="211">
        <v>7.0000000000000007E-2</v>
      </c>
      <c r="M36" s="307" t="s">
        <v>361</v>
      </c>
      <c r="N36" s="211">
        <v>0.05</v>
      </c>
      <c r="O36" s="307" t="s">
        <v>423</v>
      </c>
      <c r="P36" s="251" t="s">
        <v>423</v>
      </c>
      <c r="Q36" s="316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</row>
    <row r="37" spans="1:35" ht="11.1" customHeight="1">
      <c r="A37" s="205">
        <v>22</v>
      </c>
      <c r="B37" s="185" t="s">
        <v>18</v>
      </c>
      <c r="C37" s="207" t="s">
        <v>78</v>
      </c>
      <c r="D37" s="210" t="s">
        <v>361</v>
      </c>
      <c r="E37" s="210" t="s">
        <v>361</v>
      </c>
      <c r="F37" s="210" t="s">
        <v>361</v>
      </c>
      <c r="G37" s="210" t="s">
        <v>361</v>
      </c>
      <c r="H37" s="210" t="s">
        <v>361</v>
      </c>
      <c r="I37" s="210" t="s">
        <v>361</v>
      </c>
      <c r="J37" s="306" t="s">
        <v>361</v>
      </c>
      <c r="K37" s="210" t="s">
        <v>361</v>
      </c>
      <c r="L37" s="210" t="s">
        <v>361</v>
      </c>
      <c r="M37" s="306" t="s">
        <v>361</v>
      </c>
      <c r="N37" s="210" t="s">
        <v>361</v>
      </c>
      <c r="O37" s="306" t="s">
        <v>361</v>
      </c>
      <c r="P37" s="250" t="s">
        <v>361</v>
      </c>
      <c r="Q37" s="313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</row>
    <row r="38" spans="1:35" ht="11.1" customHeight="1">
      <c r="A38" s="205">
        <v>23</v>
      </c>
      <c r="B38" s="185" t="s">
        <v>19</v>
      </c>
      <c r="C38" s="207" t="s">
        <v>78</v>
      </c>
      <c r="D38" s="210">
        <v>1.2999999999999999E-2</v>
      </c>
      <c r="E38" s="210">
        <v>1.4E-2</v>
      </c>
      <c r="F38" s="210" t="s">
        <v>422</v>
      </c>
      <c r="G38" s="210">
        <v>4.0000000000000001E-3</v>
      </c>
      <c r="H38" s="210">
        <v>1.2999999999999999E-2</v>
      </c>
      <c r="I38" s="210">
        <v>1.2999999999999999E-2</v>
      </c>
      <c r="J38" s="306">
        <v>1.2999999999999999E-2</v>
      </c>
      <c r="K38" s="210">
        <v>1.2999999999999999E-2</v>
      </c>
      <c r="L38" s="210">
        <v>1.4999999999999999E-2</v>
      </c>
      <c r="M38" s="306" t="s">
        <v>361</v>
      </c>
      <c r="N38" s="210">
        <v>1.2E-2</v>
      </c>
      <c r="O38" s="306">
        <v>1.4999999999999999E-2</v>
      </c>
      <c r="P38" s="250">
        <v>1.4999999999999999E-2</v>
      </c>
      <c r="Q38" s="313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</row>
    <row r="39" spans="1:35" ht="11.1" customHeight="1">
      <c r="A39" s="205">
        <v>24</v>
      </c>
      <c r="B39" s="185" t="s">
        <v>20</v>
      </c>
      <c r="C39" s="207" t="s">
        <v>78</v>
      </c>
      <c r="D39" s="210" t="s">
        <v>361</v>
      </c>
      <c r="E39" s="210" t="s">
        <v>361</v>
      </c>
      <c r="F39" s="210" t="s">
        <v>361</v>
      </c>
      <c r="G39" s="210" t="s">
        <v>361</v>
      </c>
      <c r="H39" s="210" t="s">
        <v>361</v>
      </c>
      <c r="I39" s="210" t="s">
        <v>361</v>
      </c>
      <c r="J39" s="306" t="s">
        <v>361</v>
      </c>
      <c r="K39" s="210" t="s">
        <v>361</v>
      </c>
      <c r="L39" s="210" t="s">
        <v>361</v>
      </c>
      <c r="M39" s="306" t="s">
        <v>361</v>
      </c>
      <c r="N39" s="210" t="s">
        <v>361</v>
      </c>
      <c r="O39" s="306" t="s">
        <v>361</v>
      </c>
      <c r="P39" s="250" t="s">
        <v>361</v>
      </c>
      <c r="Q39" s="313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</row>
    <row r="40" spans="1:35" ht="11.1" customHeight="1">
      <c r="A40" s="205">
        <v>25</v>
      </c>
      <c r="B40" s="185" t="s">
        <v>21</v>
      </c>
      <c r="C40" s="207" t="s">
        <v>78</v>
      </c>
      <c r="D40" s="210" t="s">
        <v>422</v>
      </c>
      <c r="E40" s="210" t="s">
        <v>422</v>
      </c>
      <c r="F40" s="210" t="s">
        <v>422</v>
      </c>
      <c r="G40" s="210">
        <v>1E-3</v>
      </c>
      <c r="H40" s="210" t="s">
        <v>422</v>
      </c>
      <c r="I40" s="210" t="s">
        <v>422</v>
      </c>
      <c r="J40" s="306" t="s">
        <v>422</v>
      </c>
      <c r="K40" s="210">
        <v>1E-3</v>
      </c>
      <c r="L40" s="210">
        <v>1E-3</v>
      </c>
      <c r="M40" s="306" t="s">
        <v>361</v>
      </c>
      <c r="N40" s="210" t="s">
        <v>422</v>
      </c>
      <c r="O40" s="306" t="s">
        <v>422</v>
      </c>
      <c r="P40" s="250" t="s">
        <v>422</v>
      </c>
      <c r="Q40" s="313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</row>
    <row r="41" spans="1:35" ht="11.1" customHeight="1">
      <c r="A41" s="205">
        <v>26</v>
      </c>
      <c r="B41" s="185" t="s">
        <v>22</v>
      </c>
      <c r="C41" s="207" t="s">
        <v>78</v>
      </c>
      <c r="D41" s="210" t="s">
        <v>361</v>
      </c>
      <c r="E41" s="210" t="s">
        <v>361</v>
      </c>
      <c r="F41" s="210" t="s">
        <v>361</v>
      </c>
      <c r="G41" s="210" t="s">
        <v>361</v>
      </c>
      <c r="H41" s="210" t="s">
        <v>361</v>
      </c>
      <c r="I41" s="210" t="s">
        <v>361</v>
      </c>
      <c r="J41" s="306" t="s">
        <v>361</v>
      </c>
      <c r="K41" s="210" t="s">
        <v>361</v>
      </c>
      <c r="L41" s="210" t="s">
        <v>361</v>
      </c>
      <c r="M41" s="306" t="s">
        <v>361</v>
      </c>
      <c r="N41" s="210" t="s">
        <v>361</v>
      </c>
      <c r="O41" s="306" t="s">
        <v>361</v>
      </c>
      <c r="P41" s="250" t="s">
        <v>361</v>
      </c>
      <c r="Q41" s="313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</row>
    <row r="42" spans="1:35" ht="11.1" customHeight="1">
      <c r="A42" s="205">
        <v>27</v>
      </c>
      <c r="B42" s="185" t="s">
        <v>23</v>
      </c>
      <c r="C42" s="207" t="s">
        <v>78</v>
      </c>
      <c r="D42" s="210">
        <v>1.4999999999999999E-2</v>
      </c>
      <c r="E42" s="210">
        <v>1.6E-2</v>
      </c>
      <c r="F42" s="210" t="s">
        <v>422</v>
      </c>
      <c r="G42" s="210">
        <v>6.0000000000000001E-3</v>
      </c>
      <c r="H42" s="210">
        <v>1.6E-2</v>
      </c>
      <c r="I42" s="210">
        <v>1.6E-2</v>
      </c>
      <c r="J42" s="306">
        <v>1.4999999999999999E-2</v>
      </c>
      <c r="K42" s="210">
        <v>1.7999999999999999E-2</v>
      </c>
      <c r="L42" s="210">
        <v>0.02</v>
      </c>
      <c r="M42" s="306" t="s">
        <v>361</v>
      </c>
      <c r="N42" s="210">
        <v>1.4E-2</v>
      </c>
      <c r="O42" s="306">
        <v>1.7999999999999999E-2</v>
      </c>
      <c r="P42" s="250">
        <v>1.7999999999999999E-2</v>
      </c>
      <c r="Q42" s="313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</row>
    <row r="43" spans="1:35" ht="11.1" customHeight="1">
      <c r="A43" s="205">
        <v>28</v>
      </c>
      <c r="B43" s="185" t="s">
        <v>24</v>
      </c>
      <c r="C43" s="207" t="s">
        <v>78</v>
      </c>
      <c r="D43" s="210" t="s">
        <v>361</v>
      </c>
      <c r="E43" s="210" t="s">
        <v>361</v>
      </c>
      <c r="F43" s="210" t="s">
        <v>361</v>
      </c>
      <c r="G43" s="210" t="s">
        <v>361</v>
      </c>
      <c r="H43" s="210" t="s">
        <v>361</v>
      </c>
      <c r="I43" s="210" t="s">
        <v>361</v>
      </c>
      <c r="J43" s="306" t="s">
        <v>361</v>
      </c>
      <c r="K43" s="210" t="s">
        <v>361</v>
      </c>
      <c r="L43" s="210" t="s">
        <v>361</v>
      </c>
      <c r="M43" s="306" t="s">
        <v>361</v>
      </c>
      <c r="N43" s="210" t="s">
        <v>361</v>
      </c>
      <c r="O43" s="306" t="s">
        <v>361</v>
      </c>
      <c r="P43" s="250" t="s">
        <v>361</v>
      </c>
      <c r="Q43" s="313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</row>
    <row r="44" spans="1:35" ht="11.1" customHeight="1">
      <c r="A44" s="205">
        <v>29</v>
      </c>
      <c r="B44" s="185" t="s">
        <v>25</v>
      </c>
      <c r="C44" s="207" t="s">
        <v>78</v>
      </c>
      <c r="D44" s="210">
        <v>2E-3</v>
      </c>
      <c r="E44" s="210">
        <v>2E-3</v>
      </c>
      <c r="F44" s="210" t="s">
        <v>422</v>
      </c>
      <c r="G44" s="210">
        <v>1E-3</v>
      </c>
      <c r="H44" s="210">
        <v>3.0000000000000001E-3</v>
      </c>
      <c r="I44" s="210">
        <v>3.0000000000000001E-3</v>
      </c>
      <c r="J44" s="306">
        <v>2E-3</v>
      </c>
      <c r="K44" s="210">
        <v>4.0000000000000001E-3</v>
      </c>
      <c r="L44" s="210">
        <v>4.0000000000000001E-3</v>
      </c>
      <c r="M44" s="306" t="s">
        <v>361</v>
      </c>
      <c r="N44" s="210">
        <v>2E-3</v>
      </c>
      <c r="O44" s="306">
        <v>3.0000000000000001E-3</v>
      </c>
      <c r="P44" s="250">
        <v>3.0000000000000001E-3</v>
      </c>
      <c r="Q44" s="313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</row>
    <row r="45" spans="1:35" ht="11.1" customHeight="1">
      <c r="A45" s="205">
        <v>30</v>
      </c>
      <c r="B45" s="185" t="s">
        <v>26</v>
      </c>
      <c r="C45" s="207" t="s">
        <v>78</v>
      </c>
      <c r="D45" s="210" t="s">
        <v>422</v>
      </c>
      <c r="E45" s="210" t="s">
        <v>422</v>
      </c>
      <c r="F45" s="210" t="s">
        <v>422</v>
      </c>
      <c r="G45" s="210" t="s">
        <v>422</v>
      </c>
      <c r="H45" s="210" t="s">
        <v>422</v>
      </c>
      <c r="I45" s="210" t="s">
        <v>422</v>
      </c>
      <c r="J45" s="306" t="s">
        <v>422</v>
      </c>
      <c r="K45" s="210" t="s">
        <v>422</v>
      </c>
      <c r="L45" s="210" t="s">
        <v>422</v>
      </c>
      <c r="M45" s="306" t="s">
        <v>361</v>
      </c>
      <c r="N45" s="210" t="s">
        <v>422</v>
      </c>
      <c r="O45" s="306" t="s">
        <v>422</v>
      </c>
      <c r="P45" s="250" t="s">
        <v>422</v>
      </c>
      <c r="Q45" s="313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</row>
    <row r="46" spans="1:35" ht="11.1" customHeight="1">
      <c r="A46" s="205">
        <v>31</v>
      </c>
      <c r="B46" s="185" t="s">
        <v>27</v>
      </c>
      <c r="C46" s="207" t="s">
        <v>78</v>
      </c>
      <c r="D46" s="210"/>
      <c r="E46" s="210"/>
      <c r="F46" s="210"/>
      <c r="G46" s="210"/>
      <c r="H46" s="210"/>
      <c r="I46" s="210"/>
      <c r="J46" s="306"/>
      <c r="K46" s="210"/>
      <c r="L46" s="210"/>
      <c r="M46" s="306" t="s">
        <v>361</v>
      </c>
      <c r="N46" s="210" t="s">
        <v>361</v>
      </c>
      <c r="O46" s="306" t="s">
        <v>361</v>
      </c>
      <c r="P46" s="250" t="s">
        <v>361</v>
      </c>
      <c r="Q46" s="313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</row>
    <row r="47" spans="1:35" ht="11.1" customHeight="1">
      <c r="A47" s="205">
        <v>32</v>
      </c>
      <c r="B47" s="185" t="s">
        <v>28</v>
      </c>
      <c r="C47" s="207" t="s">
        <v>78</v>
      </c>
      <c r="D47" s="210" t="s">
        <v>361</v>
      </c>
      <c r="E47" s="210" t="s">
        <v>361</v>
      </c>
      <c r="F47" s="210" t="s">
        <v>361</v>
      </c>
      <c r="G47" s="210" t="s">
        <v>361</v>
      </c>
      <c r="H47" s="210" t="s">
        <v>361</v>
      </c>
      <c r="I47" s="210" t="s">
        <v>361</v>
      </c>
      <c r="J47" s="306" t="s">
        <v>361</v>
      </c>
      <c r="K47" s="210" t="s">
        <v>361</v>
      </c>
      <c r="L47" s="210" t="s">
        <v>361</v>
      </c>
      <c r="M47" s="306" t="s">
        <v>361</v>
      </c>
      <c r="N47" s="210" t="s">
        <v>361</v>
      </c>
      <c r="O47" s="306" t="s">
        <v>361</v>
      </c>
      <c r="P47" s="250" t="s">
        <v>361</v>
      </c>
      <c r="Q47" s="313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</row>
    <row r="48" spans="1:35" ht="11.1" customHeight="1">
      <c r="A48" s="205">
        <v>33</v>
      </c>
      <c r="B48" s="185" t="s">
        <v>29</v>
      </c>
      <c r="C48" s="207" t="s">
        <v>78</v>
      </c>
      <c r="D48" s="211" t="s">
        <v>361</v>
      </c>
      <c r="E48" s="211" t="s">
        <v>361</v>
      </c>
      <c r="F48" s="211" t="s">
        <v>361</v>
      </c>
      <c r="G48" s="211" t="s">
        <v>361</v>
      </c>
      <c r="H48" s="211" t="s">
        <v>361</v>
      </c>
      <c r="I48" s="211" t="s">
        <v>361</v>
      </c>
      <c r="J48" s="307" t="s">
        <v>361</v>
      </c>
      <c r="K48" s="211" t="s">
        <v>361</v>
      </c>
      <c r="L48" s="211" t="s">
        <v>361</v>
      </c>
      <c r="M48" s="307" t="s">
        <v>361</v>
      </c>
      <c r="N48" s="211" t="s">
        <v>361</v>
      </c>
      <c r="O48" s="307" t="s">
        <v>361</v>
      </c>
      <c r="P48" s="251" t="s">
        <v>361</v>
      </c>
      <c r="Q48" s="316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</row>
    <row r="49" spans="1:35" ht="11.1" customHeight="1">
      <c r="A49" s="205">
        <v>34</v>
      </c>
      <c r="B49" s="185" t="s">
        <v>30</v>
      </c>
      <c r="C49" s="207" t="s">
        <v>78</v>
      </c>
      <c r="D49" s="211" t="s">
        <v>361</v>
      </c>
      <c r="E49" s="211" t="s">
        <v>361</v>
      </c>
      <c r="F49" s="211" t="s">
        <v>361</v>
      </c>
      <c r="G49" s="211" t="s">
        <v>361</v>
      </c>
      <c r="H49" s="211" t="s">
        <v>361</v>
      </c>
      <c r="I49" s="211" t="s">
        <v>361</v>
      </c>
      <c r="J49" s="307" t="s">
        <v>361</v>
      </c>
      <c r="K49" s="211" t="s">
        <v>361</v>
      </c>
      <c r="L49" s="211" t="s">
        <v>361</v>
      </c>
      <c r="M49" s="307" t="s">
        <v>361</v>
      </c>
      <c r="N49" s="211" t="s">
        <v>361</v>
      </c>
      <c r="O49" s="307" t="s">
        <v>361</v>
      </c>
      <c r="P49" s="251" t="s">
        <v>361</v>
      </c>
      <c r="Q49" s="316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</row>
    <row r="50" spans="1:35" ht="11.1" customHeight="1">
      <c r="A50" s="205">
        <v>35</v>
      </c>
      <c r="B50" s="185" t="s">
        <v>31</v>
      </c>
      <c r="C50" s="207" t="s">
        <v>78</v>
      </c>
      <c r="D50" s="210" t="s">
        <v>361</v>
      </c>
      <c r="E50" s="210" t="s">
        <v>361</v>
      </c>
      <c r="F50" s="210" t="s">
        <v>361</v>
      </c>
      <c r="G50" s="210" t="s">
        <v>361</v>
      </c>
      <c r="H50" s="210" t="s">
        <v>361</v>
      </c>
      <c r="I50" s="210" t="s">
        <v>361</v>
      </c>
      <c r="J50" s="306" t="s">
        <v>361</v>
      </c>
      <c r="K50" s="210" t="s">
        <v>361</v>
      </c>
      <c r="L50" s="210" t="s">
        <v>361</v>
      </c>
      <c r="M50" s="306" t="s">
        <v>361</v>
      </c>
      <c r="N50" s="210" t="s">
        <v>361</v>
      </c>
      <c r="O50" s="306" t="s">
        <v>361</v>
      </c>
      <c r="P50" s="250" t="s">
        <v>361</v>
      </c>
      <c r="Q50" s="313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</row>
    <row r="51" spans="1:35" ht="11.1" customHeight="1">
      <c r="A51" s="205">
        <v>36</v>
      </c>
      <c r="B51" s="185" t="s">
        <v>32</v>
      </c>
      <c r="C51" s="207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1" t="s">
        <v>361</v>
      </c>
      <c r="K51" s="191" t="s">
        <v>361</v>
      </c>
      <c r="L51" s="191" t="s">
        <v>361</v>
      </c>
      <c r="M51" s="301" t="s">
        <v>361</v>
      </c>
      <c r="N51" s="191" t="s">
        <v>361</v>
      </c>
      <c r="O51" s="301" t="s">
        <v>361</v>
      </c>
      <c r="P51" s="192" t="s">
        <v>361</v>
      </c>
      <c r="Q51" s="315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</row>
    <row r="52" spans="1:35" ht="11.1" customHeight="1">
      <c r="A52" s="205">
        <v>37</v>
      </c>
      <c r="B52" s="185" t="s">
        <v>34</v>
      </c>
      <c r="C52" s="207" t="s">
        <v>78</v>
      </c>
      <c r="D52" s="210" t="s">
        <v>361</v>
      </c>
      <c r="E52" s="210" t="s">
        <v>361</v>
      </c>
      <c r="F52" s="210" t="s">
        <v>361</v>
      </c>
      <c r="G52" s="210" t="s">
        <v>361</v>
      </c>
      <c r="H52" s="210" t="s">
        <v>361</v>
      </c>
      <c r="I52" s="210" t="s">
        <v>361</v>
      </c>
      <c r="J52" s="306" t="s">
        <v>361</v>
      </c>
      <c r="K52" s="210" t="s">
        <v>361</v>
      </c>
      <c r="L52" s="210" t="s">
        <v>361</v>
      </c>
      <c r="M52" s="306" t="s">
        <v>361</v>
      </c>
      <c r="N52" s="210" t="s">
        <v>361</v>
      </c>
      <c r="O52" s="306" t="s">
        <v>361</v>
      </c>
      <c r="P52" s="250" t="s">
        <v>361</v>
      </c>
      <c r="Q52" s="313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</row>
    <row r="53" spans="1:35" ht="11.1" customHeight="1">
      <c r="A53" s="205">
        <v>38</v>
      </c>
      <c r="B53" s="185" t="s">
        <v>35</v>
      </c>
      <c r="C53" s="207" t="s">
        <v>78</v>
      </c>
      <c r="D53" s="191">
        <v>4.5</v>
      </c>
      <c r="E53" s="191">
        <v>5.0999999999999996</v>
      </c>
      <c r="F53" s="191">
        <v>11.6</v>
      </c>
      <c r="G53" s="191">
        <v>8.9</v>
      </c>
      <c r="H53" s="191">
        <v>4.2</v>
      </c>
      <c r="I53" s="191">
        <v>4.5</v>
      </c>
      <c r="J53" s="301">
        <v>5.4</v>
      </c>
      <c r="K53" s="191">
        <v>6.3</v>
      </c>
      <c r="L53" s="191">
        <v>6.3</v>
      </c>
      <c r="M53" s="301" t="s">
        <v>361</v>
      </c>
      <c r="N53" s="191">
        <v>4.8</v>
      </c>
      <c r="O53" s="301">
        <v>5.3</v>
      </c>
      <c r="P53" s="192">
        <v>5.3</v>
      </c>
      <c r="Q53" s="315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</row>
    <row r="54" spans="1:35" ht="11.1" customHeight="1">
      <c r="A54" s="205">
        <v>39</v>
      </c>
      <c r="B54" s="185" t="s">
        <v>36</v>
      </c>
      <c r="C54" s="207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1" t="s">
        <v>361</v>
      </c>
      <c r="K54" s="191" t="s">
        <v>361</v>
      </c>
      <c r="L54" s="191" t="s">
        <v>361</v>
      </c>
      <c r="M54" s="301" t="s">
        <v>361</v>
      </c>
      <c r="N54" s="191" t="s">
        <v>361</v>
      </c>
      <c r="O54" s="301" t="s">
        <v>361</v>
      </c>
      <c r="P54" s="192" t="s">
        <v>361</v>
      </c>
      <c r="Q54" s="315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</row>
    <row r="55" spans="1:35" ht="11.1" customHeight="1">
      <c r="A55" s="205">
        <v>40</v>
      </c>
      <c r="B55" s="185" t="s">
        <v>48</v>
      </c>
      <c r="C55" s="207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1" t="s">
        <v>361</v>
      </c>
      <c r="K55" s="188" t="s">
        <v>361</v>
      </c>
      <c r="L55" s="188" t="s">
        <v>361</v>
      </c>
      <c r="M55" s="221" t="s">
        <v>361</v>
      </c>
      <c r="N55" s="188" t="s">
        <v>361</v>
      </c>
      <c r="O55" s="221" t="s">
        <v>361</v>
      </c>
      <c r="P55" s="189" t="s">
        <v>361</v>
      </c>
      <c r="Q55" s="314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</row>
    <row r="56" spans="1:35" ht="11.1" customHeight="1">
      <c r="A56" s="205">
        <v>41</v>
      </c>
      <c r="B56" s="185" t="s">
        <v>37</v>
      </c>
      <c r="C56" s="207" t="s">
        <v>78</v>
      </c>
      <c r="D56" s="211" t="s">
        <v>361</v>
      </c>
      <c r="E56" s="211" t="s">
        <v>361</v>
      </c>
      <c r="F56" s="211" t="s">
        <v>361</v>
      </c>
      <c r="G56" s="211" t="s">
        <v>361</v>
      </c>
      <c r="H56" s="211" t="s">
        <v>361</v>
      </c>
      <c r="I56" s="211" t="s">
        <v>361</v>
      </c>
      <c r="J56" s="307" t="s">
        <v>361</v>
      </c>
      <c r="K56" s="211" t="s">
        <v>361</v>
      </c>
      <c r="L56" s="211" t="s">
        <v>361</v>
      </c>
      <c r="M56" s="307" t="s">
        <v>361</v>
      </c>
      <c r="N56" s="211" t="s">
        <v>361</v>
      </c>
      <c r="O56" s="307" t="s">
        <v>361</v>
      </c>
      <c r="P56" s="251" t="s">
        <v>361</v>
      </c>
      <c r="Q56" s="316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</row>
    <row r="57" spans="1:35" ht="11.1" customHeight="1">
      <c r="A57" s="205">
        <v>42</v>
      </c>
      <c r="B57" s="185" t="s">
        <v>38</v>
      </c>
      <c r="C57" s="207" t="s">
        <v>78</v>
      </c>
      <c r="D57" s="213">
        <v>9.9999999999999995E-7</v>
      </c>
      <c r="E57" s="213" t="s">
        <v>425</v>
      </c>
      <c r="F57" s="213" t="s">
        <v>361</v>
      </c>
      <c r="G57" s="213" t="s">
        <v>361</v>
      </c>
      <c r="H57" s="213" t="s">
        <v>425</v>
      </c>
      <c r="I57" s="213" t="s">
        <v>425</v>
      </c>
      <c r="J57" s="308" t="s">
        <v>361</v>
      </c>
      <c r="K57" s="213" t="s">
        <v>361</v>
      </c>
      <c r="L57" s="213" t="s">
        <v>361</v>
      </c>
      <c r="M57" s="308" t="s">
        <v>361</v>
      </c>
      <c r="N57" s="213" t="s">
        <v>361</v>
      </c>
      <c r="O57" s="308" t="s">
        <v>361</v>
      </c>
      <c r="P57" s="252" t="s">
        <v>361</v>
      </c>
      <c r="Q57" s="328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</row>
    <row r="58" spans="1:35" ht="11.1" customHeight="1">
      <c r="A58" s="205">
        <v>43</v>
      </c>
      <c r="B58" s="185" t="s">
        <v>114</v>
      </c>
      <c r="C58" s="207" t="s">
        <v>78</v>
      </c>
      <c r="D58" s="213" t="s">
        <v>425</v>
      </c>
      <c r="E58" s="213" t="s">
        <v>425</v>
      </c>
      <c r="F58" s="213" t="s">
        <v>361</v>
      </c>
      <c r="G58" s="213" t="s">
        <v>361</v>
      </c>
      <c r="H58" s="213" t="s">
        <v>425</v>
      </c>
      <c r="I58" s="213" t="s">
        <v>425</v>
      </c>
      <c r="J58" s="308" t="s">
        <v>361</v>
      </c>
      <c r="K58" s="213" t="s">
        <v>361</v>
      </c>
      <c r="L58" s="213" t="s">
        <v>361</v>
      </c>
      <c r="M58" s="308" t="s">
        <v>361</v>
      </c>
      <c r="N58" s="213" t="s">
        <v>361</v>
      </c>
      <c r="O58" s="308" t="s">
        <v>361</v>
      </c>
      <c r="P58" s="252" t="s">
        <v>361</v>
      </c>
      <c r="Q58" s="328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</row>
    <row r="59" spans="1:35" ht="11.1" customHeight="1">
      <c r="A59" s="205">
        <v>44</v>
      </c>
      <c r="B59" s="185" t="s">
        <v>39</v>
      </c>
      <c r="C59" s="207" t="s">
        <v>78</v>
      </c>
      <c r="D59" s="210" t="s">
        <v>361</v>
      </c>
      <c r="E59" s="210" t="s">
        <v>361</v>
      </c>
      <c r="F59" s="210" t="s">
        <v>361</v>
      </c>
      <c r="G59" s="210" t="s">
        <v>361</v>
      </c>
      <c r="H59" s="210" t="s">
        <v>361</v>
      </c>
      <c r="I59" s="210" t="s">
        <v>361</v>
      </c>
      <c r="J59" s="306" t="s">
        <v>361</v>
      </c>
      <c r="K59" s="210" t="s">
        <v>361</v>
      </c>
      <c r="L59" s="210" t="s">
        <v>361</v>
      </c>
      <c r="M59" s="306" t="s">
        <v>361</v>
      </c>
      <c r="N59" s="210" t="s">
        <v>361</v>
      </c>
      <c r="O59" s="306" t="s">
        <v>361</v>
      </c>
      <c r="P59" s="250" t="s">
        <v>361</v>
      </c>
      <c r="Q59" s="313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</row>
    <row r="60" spans="1:35" ht="11.1" customHeight="1">
      <c r="A60" s="205">
        <v>45</v>
      </c>
      <c r="B60" s="185" t="s">
        <v>40</v>
      </c>
      <c r="C60" s="207" t="s">
        <v>78</v>
      </c>
      <c r="D60" s="208" t="s">
        <v>361</v>
      </c>
      <c r="E60" s="208" t="s">
        <v>361</v>
      </c>
      <c r="F60" s="208" t="s">
        <v>361</v>
      </c>
      <c r="G60" s="208" t="s">
        <v>361</v>
      </c>
      <c r="H60" s="208" t="s">
        <v>361</v>
      </c>
      <c r="I60" s="208" t="s">
        <v>361</v>
      </c>
      <c r="J60" s="304" t="s">
        <v>361</v>
      </c>
      <c r="K60" s="208" t="s">
        <v>361</v>
      </c>
      <c r="L60" s="208" t="s">
        <v>361</v>
      </c>
      <c r="M60" s="304" t="s">
        <v>361</v>
      </c>
      <c r="N60" s="208" t="s">
        <v>361</v>
      </c>
      <c r="O60" s="304" t="s">
        <v>361</v>
      </c>
      <c r="P60" s="248" t="s">
        <v>361</v>
      </c>
      <c r="Q60" s="312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</row>
    <row r="61" spans="1:35" ht="10.5" customHeight="1">
      <c r="A61" s="205">
        <v>46</v>
      </c>
      <c r="B61" s="185" t="s">
        <v>360</v>
      </c>
      <c r="C61" s="207" t="s">
        <v>78</v>
      </c>
      <c r="D61" s="191">
        <v>0.5</v>
      </c>
      <c r="E61" s="191">
        <v>0.5</v>
      </c>
      <c r="F61" s="191">
        <v>0.3</v>
      </c>
      <c r="G61" s="191">
        <v>0.4</v>
      </c>
      <c r="H61" s="191">
        <v>0.5</v>
      </c>
      <c r="I61" s="191">
        <v>0.4</v>
      </c>
      <c r="J61" s="301">
        <v>0.6</v>
      </c>
      <c r="K61" s="191">
        <v>0.5</v>
      </c>
      <c r="L61" s="191">
        <v>0.5</v>
      </c>
      <c r="M61" s="301" t="s">
        <v>361</v>
      </c>
      <c r="N61" s="191">
        <v>0.5</v>
      </c>
      <c r="O61" s="301">
        <v>0.4</v>
      </c>
      <c r="P61" s="192">
        <v>0.4</v>
      </c>
      <c r="Q61" s="315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</row>
    <row r="62" spans="1:35" ht="11.1" customHeight="1">
      <c r="A62" s="205">
        <v>47</v>
      </c>
      <c r="B62" s="185" t="s">
        <v>72</v>
      </c>
      <c r="C62" s="214" t="s">
        <v>75</v>
      </c>
      <c r="D62" s="191">
        <v>7.6</v>
      </c>
      <c r="E62" s="191">
        <v>7.3</v>
      </c>
      <c r="F62" s="191">
        <v>6.4</v>
      </c>
      <c r="G62" s="191">
        <v>6.5</v>
      </c>
      <c r="H62" s="191">
        <v>7.1</v>
      </c>
      <c r="I62" s="191">
        <v>7.2</v>
      </c>
      <c r="J62" s="301">
        <v>7</v>
      </c>
      <c r="K62" s="191">
        <v>7</v>
      </c>
      <c r="L62" s="191">
        <v>7.5</v>
      </c>
      <c r="M62" s="301" t="s">
        <v>361</v>
      </c>
      <c r="N62" s="191">
        <v>7.3</v>
      </c>
      <c r="O62" s="301">
        <v>7.4</v>
      </c>
      <c r="P62" s="192">
        <v>7.4</v>
      </c>
      <c r="Q62" s="315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</row>
    <row r="63" spans="1:35" ht="11.1" customHeight="1">
      <c r="A63" s="205">
        <v>48</v>
      </c>
      <c r="B63" s="185" t="s">
        <v>33</v>
      </c>
      <c r="C63" s="214" t="s">
        <v>75</v>
      </c>
      <c r="D63" s="188" t="s">
        <v>426</v>
      </c>
      <c r="E63" s="188" t="s">
        <v>426</v>
      </c>
      <c r="F63" s="188" t="s">
        <v>426</v>
      </c>
      <c r="G63" s="188" t="s">
        <v>426</v>
      </c>
      <c r="H63" s="188" t="s">
        <v>426</v>
      </c>
      <c r="I63" s="188" t="s">
        <v>426</v>
      </c>
      <c r="J63" s="221" t="s">
        <v>426</v>
      </c>
      <c r="K63" s="188" t="s">
        <v>426</v>
      </c>
      <c r="L63" s="188" t="s">
        <v>426</v>
      </c>
      <c r="M63" s="221" t="s">
        <v>361</v>
      </c>
      <c r="N63" s="188" t="s">
        <v>426</v>
      </c>
      <c r="O63" s="221" t="s">
        <v>426</v>
      </c>
      <c r="P63" s="189" t="s">
        <v>426</v>
      </c>
      <c r="Q63" s="314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6"/>
    </row>
    <row r="64" spans="1:35" ht="11.1" customHeight="1">
      <c r="A64" s="205">
        <v>49</v>
      </c>
      <c r="B64" s="185" t="s">
        <v>41</v>
      </c>
      <c r="C64" s="214" t="s">
        <v>75</v>
      </c>
      <c r="D64" s="188" t="s">
        <v>426</v>
      </c>
      <c r="E64" s="188" t="s">
        <v>426</v>
      </c>
      <c r="F64" s="188" t="s">
        <v>426</v>
      </c>
      <c r="G64" s="188" t="s">
        <v>426</v>
      </c>
      <c r="H64" s="188" t="s">
        <v>426</v>
      </c>
      <c r="I64" s="188" t="s">
        <v>426</v>
      </c>
      <c r="J64" s="221" t="s">
        <v>426</v>
      </c>
      <c r="K64" s="188" t="s">
        <v>426</v>
      </c>
      <c r="L64" s="188" t="s">
        <v>426</v>
      </c>
      <c r="M64" s="221" t="s">
        <v>361</v>
      </c>
      <c r="N64" s="188" t="s">
        <v>426</v>
      </c>
      <c r="O64" s="221" t="s">
        <v>426</v>
      </c>
      <c r="P64" s="189" t="s">
        <v>426</v>
      </c>
      <c r="Q64" s="314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6"/>
    </row>
    <row r="65" spans="1:35" ht="11.1" customHeight="1">
      <c r="A65" s="205">
        <v>50</v>
      </c>
      <c r="B65" s="185" t="s">
        <v>42</v>
      </c>
      <c r="C65" s="207" t="s">
        <v>79</v>
      </c>
      <c r="D65" s="191" t="s">
        <v>427</v>
      </c>
      <c r="E65" s="191" t="s">
        <v>427</v>
      </c>
      <c r="F65" s="191">
        <v>0.5</v>
      </c>
      <c r="G65" s="191" t="s">
        <v>427</v>
      </c>
      <c r="H65" s="191" t="s">
        <v>427</v>
      </c>
      <c r="I65" s="191" t="s">
        <v>427</v>
      </c>
      <c r="J65" s="301" t="s">
        <v>427</v>
      </c>
      <c r="K65" s="191" t="s">
        <v>427</v>
      </c>
      <c r="L65" s="191" t="s">
        <v>427</v>
      </c>
      <c r="M65" s="301" t="s">
        <v>361</v>
      </c>
      <c r="N65" s="191" t="s">
        <v>427</v>
      </c>
      <c r="O65" s="301" t="s">
        <v>427</v>
      </c>
      <c r="P65" s="192" t="s">
        <v>427</v>
      </c>
      <c r="Q65" s="315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</row>
    <row r="66" spans="1:35" ht="11.1" customHeight="1" thickBot="1">
      <c r="A66" s="215">
        <v>51</v>
      </c>
      <c r="B66" s="247" t="s">
        <v>43</v>
      </c>
      <c r="C66" s="216" t="s">
        <v>79</v>
      </c>
      <c r="D66" s="217" t="s">
        <v>428</v>
      </c>
      <c r="E66" s="217" t="s">
        <v>428</v>
      </c>
      <c r="F66" s="217" t="s">
        <v>428</v>
      </c>
      <c r="G66" s="217" t="s">
        <v>428</v>
      </c>
      <c r="H66" s="217" t="s">
        <v>428</v>
      </c>
      <c r="I66" s="217" t="s">
        <v>428</v>
      </c>
      <c r="J66" s="309" t="s">
        <v>428</v>
      </c>
      <c r="K66" s="217" t="s">
        <v>428</v>
      </c>
      <c r="L66" s="217" t="s">
        <v>428</v>
      </c>
      <c r="M66" s="309" t="s">
        <v>361</v>
      </c>
      <c r="N66" s="217" t="s">
        <v>428</v>
      </c>
      <c r="O66" s="309" t="s">
        <v>428</v>
      </c>
      <c r="P66" s="253" t="s">
        <v>428</v>
      </c>
      <c r="Q66" s="329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</row>
    <row r="67" spans="1:35" ht="11.1" customHeight="1" thickBot="1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9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62">
        <v>45352</v>
      </c>
      <c r="B68" s="362"/>
      <c r="C68" s="363">
        <v>45444</v>
      </c>
      <c r="D68" s="36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/>
      <c r="R68" s="220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1"/>
    </row>
    <row r="69" spans="1:35" ht="11.1" customHeight="1" thickBot="1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6"/>
      <c r="Q69" s="226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2">
        <v>1</v>
      </c>
      <c r="B70" s="241" t="s">
        <v>61</v>
      </c>
      <c r="C70" s="203" t="s">
        <v>78</v>
      </c>
      <c r="D70" s="210" t="s">
        <v>361</v>
      </c>
      <c r="E70" s="210" t="s">
        <v>361</v>
      </c>
      <c r="F70" s="210" t="s">
        <v>361</v>
      </c>
      <c r="G70" s="210" t="s">
        <v>361</v>
      </c>
      <c r="H70" s="210" t="s">
        <v>361</v>
      </c>
      <c r="I70" s="210" t="s">
        <v>361</v>
      </c>
      <c r="J70" s="310" t="s">
        <v>361</v>
      </c>
      <c r="K70" s="322" t="s">
        <v>361</v>
      </c>
      <c r="L70" s="210" t="s">
        <v>361</v>
      </c>
      <c r="M70" s="310" t="s">
        <v>361</v>
      </c>
      <c r="N70" s="210" t="s">
        <v>361</v>
      </c>
      <c r="O70" s="310" t="s">
        <v>361</v>
      </c>
      <c r="P70" s="296" t="s">
        <v>361</v>
      </c>
      <c r="Q70" s="313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5" ht="11.1" customHeight="1">
      <c r="A71" s="205">
        <v>2</v>
      </c>
      <c r="B71" s="227" t="s">
        <v>62</v>
      </c>
      <c r="C71" s="207" t="s">
        <v>78</v>
      </c>
      <c r="D71" s="208" t="s">
        <v>361</v>
      </c>
      <c r="E71" s="208" t="s">
        <v>361</v>
      </c>
      <c r="F71" s="208" t="s">
        <v>361</v>
      </c>
      <c r="G71" s="208" t="s">
        <v>361</v>
      </c>
      <c r="H71" s="208" t="s">
        <v>361</v>
      </c>
      <c r="I71" s="208" t="s">
        <v>361</v>
      </c>
      <c r="J71" s="304" t="s">
        <v>361</v>
      </c>
      <c r="K71" s="208" t="s">
        <v>361</v>
      </c>
      <c r="L71" s="208" t="s">
        <v>361</v>
      </c>
      <c r="M71" s="304" t="s">
        <v>361</v>
      </c>
      <c r="N71" s="208" t="s">
        <v>361</v>
      </c>
      <c r="O71" s="304" t="s">
        <v>361</v>
      </c>
      <c r="P71" s="248" t="s">
        <v>361</v>
      </c>
      <c r="Q71" s="312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5" ht="11.1" customHeight="1">
      <c r="A72" s="205">
        <v>3</v>
      </c>
      <c r="B72" s="227" t="s">
        <v>63</v>
      </c>
      <c r="C72" s="207" t="s">
        <v>78</v>
      </c>
      <c r="D72" s="210" t="s">
        <v>361</v>
      </c>
      <c r="E72" s="210" t="s">
        <v>361</v>
      </c>
      <c r="F72" s="210" t="s">
        <v>361</v>
      </c>
      <c r="G72" s="210" t="s">
        <v>361</v>
      </c>
      <c r="H72" s="210" t="s">
        <v>361</v>
      </c>
      <c r="I72" s="210" t="s">
        <v>361</v>
      </c>
      <c r="J72" s="306" t="s">
        <v>361</v>
      </c>
      <c r="K72" s="210" t="s">
        <v>361</v>
      </c>
      <c r="L72" s="210" t="s">
        <v>361</v>
      </c>
      <c r="M72" s="306" t="s">
        <v>361</v>
      </c>
      <c r="N72" s="210" t="s">
        <v>361</v>
      </c>
      <c r="O72" s="306" t="s">
        <v>361</v>
      </c>
      <c r="P72" s="250" t="s">
        <v>361</v>
      </c>
      <c r="Q72" s="313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5" ht="11.1" customHeight="1">
      <c r="A73" s="205">
        <v>4</v>
      </c>
      <c r="B73" s="227" t="s">
        <v>109</v>
      </c>
      <c r="C73" s="207" t="s">
        <v>78</v>
      </c>
      <c r="D73" s="208" t="s">
        <v>424</v>
      </c>
      <c r="E73" s="208" t="s">
        <v>424</v>
      </c>
      <c r="F73" s="208" t="s">
        <v>424</v>
      </c>
      <c r="G73" s="208" t="s">
        <v>424</v>
      </c>
      <c r="H73" s="208" t="s">
        <v>424</v>
      </c>
      <c r="I73" s="208" t="s">
        <v>424</v>
      </c>
      <c r="J73" s="304" t="s">
        <v>424</v>
      </c>
      <c r="K73" s="208" t="s">
        <v>424</v>
      </c>
      <c r="L73" s="208" t="s">
        <v>424</v>
      </c>
      <c r="M73" s="304" t="s">
        <v>361</v>
      </c>
      <c r="N73" s="208" t="s">
        <v>424</v>
      </c>
      <c r="O73" s="304" t="s">
        <v>424</v>
      </c>
      <c r="P73" s="248" t="s">
        <v>424</v>
      </c>
      <c r="Q73" s="312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5" ht="11.1" customHeight="1">
      <c r="A74" s="205">
        <v>5</v>
      </c>
      <c r="B74" s="227" t="s">
        <v>49</v>
      </c>
      <c r="C74" s="207" t="s">
        <v>78</v>
      </c>
      <c r="D74" s="210" t="s">
        <v>422</v>
      </c>
      <c r="E74" s="210" t="s">
        <v>422</v>
      </c>
      <c r="F74" s="210" t="s">
        <v>422</v>
      </c>
      <c r="G74" s="210" t="s">
        <v>422</v>
      </c>
      <c r="H74" s="210" t="s">
        <v>422</v>
      </c>
      <c r="I74" s="210" t="s">
        <v>422</v>
      </c>
      <c r="J74" s="306" t="s">
        <v>422</v>
      </c>
      <c r="K74" s="210" t="s">
        <v>422</v>
      </c>
      <c r="L74" s="210" t="s">
        <v>422</v>
      </c>
      <c r="M74" s="306" t="s">
        <v>361</v>
      </c>
      <c r="N74" s="210" t="s">
        <v>422</v>
      </c>
      <c r="O74" s="306" t="s">
        <v>422</v>
      </c>
      <c r="P74" s="250" t="s">
        <v>422</v>
      </c>
      <c r="Q74" s="313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5" ht="11.1" customHeight="1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6" t="s">
        <v>361</v>
      </c>
      <c r="K75" s="210" t="s">
        <v>361</v>
      </c>
      <c r="L75" s="210" t="s">
        <v>361</v>
      </c>
      <c r="M75" s="306" t="s">
        <v>361</v>
      </c>
      <c r="N75" s="210" t="s">
        <v>361</v>
      </c>
      <c r="O75" s="306" t="s">
        <v>361</v>
      </c>
      <c r="P75" s="250" t="s">
        <v>361</v>
      </c>
      <c r="Q75" s="313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5" ht="11.1" customHeight="1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221"/>
      <c r="N76" s="188"/>
      <c r="O76" s="221"/>
      <c r="P76" s="189"/>
      <c r="Q76" s="314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5" ht="11.1" customHeight="1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221"/>
      <c r="N77" s="188"/>
      <c r="O77" s="221"/>
      <c r="P77" s="189"/>
      <c r="Q77" s="314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5" ht="11.1" customHeight="1">
      <c r="A78" s="205">
        <v>9</v>
      </c>
      <c r="B78" s="227" t="s">
        <v>52</v>
      </c>
      <c r="C78" s="207" t="s">
        <v>78</v>
      </c>
      <c r="D78" s="210" t="s">
        <v>361</v>
      </c>
      <c r="E78" s="210" t="s">
        <v>361</v>
      </c>
      <c r="F78" s="210" t="s">
        <v>361</v>
      </c>
      <c r="G78" s="210" t="s">
        <v>361</v>
      </c>
      <c r="H78" s="210" t="s">
        <v>361</v>
      </c>
      <c r="I78" s="210" t="s">
        <v>361</v>
      </c>
      <c r="J78" s="306" t="s">
        <v>361</v>
      </c>
      <c r="K78" s="210" t="s">
        <v>361</v>
      </c>
      <c r="L78" s="210" t="s">
        <v>361</v>
      </c>
      <c r="M78" s="306" t="s">
        <v>361</v>
      </c>
      <c r="N78" s="210" t="s">
        <v>361</v>
      </c>
      <c r="O78" s="306" t="s">
        <v>361</v>
      </c>
      <c r="P78" s="250" t="s">
        <v>361</v>
      </c>
      <c r="Q78" s="313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5" ht="11.1" customHeight="1">
      <c r="A79" s="205">
        <v>10</v>
      </c>
      <c r="B79" s="227" t="s">
        <v>53</v>
      </c>
      <c r="C79" s="207" t="s">
        <v>78</v>
      </c>
      <c r="D79" s="210" t="s">
        <v>361</v>
      </c>
      <c r="E79" s="210" t="s">
        <v>361</v>
      </c>
      <c r="F79" s="210" t="s">
        <v>361</v>
      </c>
      <c r="G79" s="210" t="s">
        <v>361</v>
      </c>
      <c r="H79" s="210" t="s">
        <v>361</v>
      </c>
      <c r="I79" s="210" t="s">
        <v>361</v>
      </c>
      <c r="J79" s="306" t="s">
        <v>361</v>
      </c>
      <c r="K79" s="210" t="s">
        <v>361</v>
      </c>
      <c r="L79" s="210" t="s">
        <v>361</v>
      </c>
      <c r="M79" s="306" t="s">
        <v>361</v>
      </c>
      <c r="N79" s="210" t="s">
        <v>361</v>
      </c>
      <c r="O79" s="306" t="s">
        <v>361</v>
      </c>
      <c r="P79" s="250" t="s">
        <v>361</v>
      </c>
      <c r="Q79" s="313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5" ht="11.1" customHeight="1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301" t="s">
        <v>361</v>
      </c>
      <c r="N80" s="191" t="s">
        <v>361</v>
      </c>
      <c r="O80" s="301" t="s">
        <v>361</v>
      </c>
      <c r="P80" s="192" t="s">
        <v>361</v>
      </c>
      <c r="Q80" s="315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5" ht="11.1" customHeight="1">
      <c r="A81" s="205">
        <v>12</v>
      </c>
      <c r="B81" s="227" t="s">
        <v>54</v>
      </c>
      <c r="C81" s="207" t="s">
        <v>78</v>
      </c>
      <c r="D81" s="191">
        <v>1</v>
      </c>
      <c r="E81" s="191">
        <v>0.6</v>
      </c>
      <c r="F81" s="191">
        <v>0.8</v>
      </c>
      <c r="G81" s="191">
        <v>0.8</v>
      </c>
      <c r="H81" s="191">
        <v>1</v>
      </c>
      <c r="I81" s="191">
        <v>0.6</v>
      </c>
      <c r="J81" s="301">
        <v>0.8</v>
      </c>
      <c r="K81" s="191">
        <v>0.6</v>
      </c>
      <c r="L81" s="191">
        <v>0.5</v>
      </c>
      <c r="M81" s="301" t="s">
        <v>361</v>
      </c>
      <c r="N81" s="191">
        <v>0.5</v>
      </c>
      <c r="O81" s="301">
        <v>0.5</v>
      </c>
      <c r="P81" s="192">
        <v>0.3</v>
      </c>
      <c r="Q81" s="315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5" ht="11.1" customHeight="1">
      <c r="A82" s="205">
        <v>13</v>
      </c>
      <c r="B82" s="227" t="s">
        <v>64</v>
      </c>
      <c r="C82" s="207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1" t="s">
        <v>361</v>
      </c>
      <c r="K82" s="191" t="s">
        <v>361</v>
      </c>
      <c r="L82" s="191" t="s">
        <v>361</v>
      </c>
      <c r="M82" s="301" t="s">
        <v>361</v>
      </c>
      <c r="N82" s="191" t="s">
        <v>361</v>
      </c>
      <c r="O82" s="301" t="s">
        <v>361</v>
      </c>
      <c r="P82" s="192" t="s">
        <v>361</v>
      </c>
      <c r="Q82" s="315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5" ht="11.1" customHeight="1">
      <c r="A83" s="205">
        <v>14</v>
      </c>
      <c r="B83" s="227" t="s">
        <v>65</v>
      </c>
      <c r="C83" s="207" t="s">
        <v>78</v>
      </c>
      <c r="D83" s="210" t="s">
        <v>361</v>
      </c>
      <c r="E83" s="210" t="s">
        <v>361</v>
      </c>
      <c r="F83" s="210" t="s">
        <v>361</v>
      </c>
      <c r="G83" s="210" t="s">
        <v>361</v>
      </c>
      <c r="H83" s="210" t="s">
        <v>361</v>
      </c>
      <c r="I83" s="210" t="s">
        <v>361</v>
      </c>
      <c r="J83" s="306" t="s">
        <v>361</v>
      </c>
      <c r="K83" s="210" t="s">
        <v>361</v>
      </c>
      <c r="L83" s="210" t="s">
        <v>361</v>
      </c>
      <c r="M83" s="306" t="s">
        <v>361</v>
      </c>
      <c r="N83" s="210" t="s">
        <v>361</v>
      </c>
      <c r="O83" s="306" t="s">
        <v>361</v>
      </c>
      <c r="P83" s="250" t="s">
        <v>361</v>
      </c>
      <c r="Q83" s="313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5" ht="11.1" customHeight="1">
      <c r="A84" s="205">
        <v>15</v>
      </c>
      <c r="B84" s="227" t="s">
        <v>55</v>
      </c>
      <c r="C84" s="207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1" t="s">
        <v>361</v>
      </c>
      <c r="K84" s="191" t="s">
        <v>361</v>
      </c>
      <c r="L84" s="191" t="s">
        <v>361</v>
      </c>
      <c r="M84" s="301" t="s">
        <v>361</v>
      </c>
      <c r="N84" s="191" t="s">
        <v>361</v>
      </c>
      <c r="O84" s="301" t="s">
        <v>361</v>
      </c>
      <c r="P84" s="192" t="s">
        <v>361</v>
      </c>
      <c r="Q84" s="315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5" ht="11.1" customHeight="1">
      <c r="A85" s="205">
        <v>16</v>
      </c>
      <c r="B85" s="227" t="s">
        <v>107</v>
      </c>
      <c r="C85" s="207" t="s">
        <v>78</v>
      </c>
      <c r="D85" s="210" t="s">
        <v>422</v>
      </c>
      <c r="E85" s="210" t="s">
        <v>422</v>
      </c>
      <c r="F85" s="210" t="s">
        <v>422</v>
      </c>
      <c r="G85" s="210" t="s">
        <v>422</v>
      </c>
      <c r="H85" s="210" t="s">
        <v>422</v>
      </c>
      <c r="I85" s="210" t="s">
        <v>422</v>
      </c>
      <c r="J85" s="306" t="s">
        <v>422</v>
      </c>
      <c r="K85" s="210" t="s">
        <v>422</v>
      </c>
      <c r="L85" s="210" t="s">
        <v>422</v>
      </c>
      <c r="M85" s="306" t="s">
        <v>361</v>
      </c>
      <c r="N85" s="210" t="s">
        <v>422</v>
      </c>
      <c r="O85" s="306" t="s">
        <v>422</v>
      </c>
      <c r="P85" s="250" t="s">
        <v>422</v>
      </c>
      <c r="Q85" s="313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5" ht="11.1" customHeight="1">
      <c r="A86" s="205">
        <v>17</v>
      </c>
      <c r="B86" s="227" t="s">
        <v>66</v>
      </c>
      <c r="C86" s="207" t="s">
        <v>78</v>
      </c>
      <c r="D86" s="210" t="s">
        <v>422</v>
      </c>
      <c r="E86" s="210" t="s">
        <v>422</v>
      </c>
      <c r="F86" s="210" t="s">
        <v>422</v>
      </c>
      <c r="G86" s="210" t="s">
        <v>422</v>
      </c>
      <c r="H86" s="210" t="s">
        <v>422</v>
      </c>
      <c r="I86" s="210" t="s">
        <v>422</v>
      </c>
      <c r="J86" s="306" t="s">
        <v>422</v>
      </c>
      <c r="K86" s="210" t="s">
        <v>422</v>
      </c>
      <c r="L86" s="210" t="s">
        <v>422</v>
      </c>
      <c r="M86" s="306" t="s">
        <v>361</v>
      </c>
      <c r="N86" s="210" t="s">
        <v>422</v>
      </c>
      <c r="O86" s="306" t="s">
        <v>422</v>
      </c>
      <c r="P86" s="250" t="s">
        <v>422</v>
      </c>
      <c r="Q86" s="313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5" ht="11.1" customHeight="1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301" t="s">
        <v>361</v>
      </c>
      <c r="N87" s="191" t="s">
        <v>361</v>
      </c>
      <c r="O87" s="301" t="s">
        <v>361</v>
      </c>
      <c r="P87" s="192" t="s">
        <v>361</v>
      </c>
      <c r="Q87" s="315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5" ht="11.1" customHeight="1">
      <c r="A88" s="205">
        <v>19</v>
      </c>
      <c r="B88" s="227" t="s">
        <v>110</v>
      </c>
      <c r="C88" s="214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1" t="s">
        <v>361</v>
      </c>
      <c r="K88" s="188" t="s">
        <v>361</v>
      </c>
      <c r="L88" s="188" t="s">
        <v>361</v>
      </c>
      <c r="M88" s="221" t="s">
        <v>361</v>
      </c>
      <c r="N88" s="188" t="s">
        <v>361</v>
      </c>
      <c r="O88" s="221" t="s">
        <v>361</v>
      </c>
      <c r="P88" s="189" t="s">
        <v>361</v>
      </c>
      <c r="Q88" s="314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5" ht="11.1" customHeight="1">
      <c r="A89" s="205">
        <v>20</v>
      </c>
      <c r="B89" s="227" t="s">
        <v>56</v>
      </c>
      <c r="C89" s="207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1" t="s">
        <v>361</v>
      </c>
      <c r="K89" s="188" t="s">
        <v>361</v>
      </c>
      <c r="L89" s="188" t="s">
        <v>361</v>
      </c>
      <c r="M89" s="221" t="s">
        <v>361</v>
      </c>
      <c r="N89" s="188" t="s">
        <v>361</v>
      </c>
      <c r="O89" s="221" t="s">
        <v>361</v>
      </c>
      <c r="P89" s="189" t="s">
        <v>361</v>
      </c>
      <c r="Q89" s="314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5" ht="11.1" customHeight="1">
      <c r="A90" s="205">
        <v>21</v>
      </c>
      <c r="B90" s="227" t="s">
        <v>43</v>
      </c>
      <c r="C90" s="228" t="s">
        <v>103</v>
      </c>
      <c r="D90" s="191" t="s">
        <v>428</v>
      </c>
      <c r="E90" s="191" t="s">
        <v>428</v>
      </c>
      <c r="F90" s="191" t="s">
        <v>428</v>
      </c>
      <c r="G90" s="191" t="s">
        <v>428</v>
      </c>
      <c r="H90" s="191" t="s">
        <v>428</v>
      </c>
      <c r="I90" s="191" t="s">
        <v>428</v>
      </c>
      <c r="J90" s="301" t="s">
        <v>428</v>
      </c>
      <c r="K90" s="191" t="s">
        <v>428</v>
      </c>
      <c r="L90" s="191" t="s">
        <v>428</v>
      </c>
      <c r="M90" s="301" t="s">
        <v>361</v>
      </c>
      <c r="N90" s="191" t="s">
        <v>428</v>
      </c>
      <c r="O90" s="301" t="s">
        <v>428</v>
      </c>
      <c r="P90" s="192" t="s">
        <v>428</v>
      </c>
      <c r="Q90" s="315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5" ht="11.1" customHeight="1">
      <c r="A91" s="205">
        <v>22</v>
      </c>
      <c r="B91" s="227" t="s">
        <v>115</v>
      </c>
      <c r="C91" s="214" t="s">
        <v>102</v>
      </c>
      <c r="D91" s="191">
        <v>7.6</v>
      </c>
      <c r="E91" s="191">
        <v>7.3</v>
      </c>
      <c r="F91" s="191">
        <v>6.4</v>
      </c>
      <c r="G91" s="191">
        <v>6.5</v>
      </c>
      <c r="H91" s="191">
        <v>7.1</v>
      </c>
      <c r="I91" s="191">
        <v>7.2</v>
      </c>
      <c r="J91" s="301">
        <v>7</v>
      </c>
      <c r="K91" s="191">
        <v>7</v>
      </c>
      <c r="L91" s="191">
        <v>7.5</v>
      </c>
      <c r="M91" s="301" t="s">
        <v>361</v>
      </c>
      <c r="N91" s="191">
        <v>7.3</v>
      </c>
      <c r="O91" s="301">
        <v>7.4</v>
      </c>
      <c r="P91" s="192">
        <v>7.4</v>
      </c>
      <c r="Q91" s="315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5" ht="11.1" customHeight="1">
      <c r="A92" s="205">
        <v>23</v>
      </c>
      <c r="B92" s="227" t="s">
        <v>187</v>
      </c>
      <c r="C92" s="214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1" t="s">
        <v>361</v>
      </c>
      <c r="K92" s="191" t="s">
        <v>361</v>
      </c>
      <c r="L92" s="191" t="s">
        <v>361</v>
      </c>
      <c r="M92" s="301" t="s">
        <v>361</v>
      </c>
      <c r="N92" s="191" t="s">
        <v>361</v>
      </c>
      <c r="O92" s="301" t="s">
        <v>361</v>
      </c>
      <c r="P92" s="192" t="s">
        <v>361</v>
      </c>
      <c r="Q92" s="315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5" ht="11.1" customHeight="1">
      <c r="A93" s="205">
        <v>24</v>
      </c>
      <c r="B93" s="242" t="s">
        <v>58</v>
      </c>
      <c r="C93" s="229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1" t="s">
        <v>361</v>
      </c>
      <c r="K93" s="188" t="s">
        <v>361</v>
      </c>
      <c r="L93" s="188" t="s">
        <v>361</v>
      </c>
      <c r="M93" s="221" t="s">
        <v>361</v>
      </c>
      <c r="N93" s="188" t="s">
        <v>361</v>
      </c>
      <c r="O93" s="221" t="s">
        <v>361</v>
      </c>
      <c r="P93" s="189" t="s">
        <v>361</v>
      </c>
      <c r="Q93" s="314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5" ht="11.1" customHeight="1">
      <c r="A94" s="205">
        <v>25</v>
      </c>
      <c r="B94" s="227" t="s">
        <v>116</v>
      </c>
      <c r="C94" s="207" t="s">
        <v>78</v>
      </c>
      <c r="D94" s="210" t="s">
        <v>422</v>
      </c>
      <c r="E94" s="210" t="s">
        <v>422</v>
      </c>
      <c r="F94" s="210" t="s">
        <v>422</v>
      </c>
      <c r="G94" s="210" t="s">
        <v>422</v>
      </c>
      <c r="H94" s="210" t="s">
        <v>422</v>
      </c>
      <c r="I94" s="210" t="s">
        <v>422</v>
      </c>
      <c r="J94" s="306" t="s">
        <v>422</v>
      </c>
      <c r="K94" s="210" t="s">
        <v>422</v>
      </c>
      <c r="L94" s="210" t="s">
        <v>422</v>
      </c>
      <c r="M94" s="306" t="s">
        <v>361</v>
      </c>
      <c r="N94" s="210" t="s">
        <v>422</v>
      </c>
      <c r="O94" s="306" t="s">
        <v>422</v>
      </c>
      <c r="P94" s="250" t="s">
        <v>422</v>
      </c>
      <c r="Q94" s="313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5" ht="11.1" customHeight="1">
      <c r="A95" s="205">
        <v>26</v>
      </c>
      <c r="B95" s="243" t="s">
        <v>68</v>
      </c>
      <c r="C95" s="207" t="s">
        <v>78</v>
      </c>
      <c r="D95" s="211" t="s">
        <v>361</v>
      </c>
      <c r="E95" s="211" t="s">
        <v>361</v>
      </c>
      <c r="F95" s="211" t="s">
        <v>361</v>
      </c>
      <c r="G95" s="211" t="s">
        <v>361</v>
      </c>
      <c r="H95" s="211" t="s">
        <v>361</v>
      </c>
      <c r="I95" s="211" t="s">
        <v>361</v>
      </c>
      <c r="J95" s="307" t="s">
        <v>361</v>
      </c>
      <c r="K95" s="211" t="s">
        <v>361</v>
      </c>
      <c r="L95" s="211" t="s">
        <v>361</v>
      </c>
      <c r="M95" s="307" t="s">
        <v>361</v>
      </c>
      <c r="N95" s="211" t="s">
        <v>361</v>
      </c>
      <c r="O95" s="307" t="s">
        <v>361</v>
      </c>
      <c r="P95" s="251" t="s">
        <v>361</v>
      </c>
      <c r="Q95" s="316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5" ht="11.1" customHeight="1" thickBot="1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1" t="s">
        <v>361</v>
      </c>
      <c r="K96" s="275" t="s">
        <v>361</v>
      </c>
      <c r="L96" s="275" t="s">
        <v>361</v>
      </c>
      <c r="M96" s="311" t="s">
        <v>361</v>
      </c>
      <c r="N96" s="275" t="s">
        <v>361</v>
      </c>
      <c r="O96" s="311" t="s">
        <v>361</v>
      </c>
      <c r="P96" s="276" t="s">
        <v>361</v>
      </c>
      <c r="Q96" s="317"/>
      <c r="R96" s="26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77"/>
    </row>
    <row r="97" spans="1:35" ht="11.1" customHeight="1" thickBot="1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5" ht="11.1" customHeight="1">
      <c r="A98" s="202">
        <v>1</v>
      </c>
      <c r="B98" s="245" t="s">
        <v>190</v>
      </c>
      <c r="C98" s="232" t="s">
        <v>60</v>
      </c>
      <c r="D98" s="233" t="s">
        <v>361</v>
      </c>
      <c r="E98" s="233" t="s">
        <v>361</v>
      </c>
      <c r="F98" s="233" t="s">
        <v>361</v>
      </c>
      <c r="G98" s="233" t="s">
        <v>361</v>
      </c>
      <c r="H98" s="233" t="s">
        <v>361</v>
      </c>
      <c r="I98" s="233" t="s">
        <v>361</v>
      </c>
      <c r="J98" s="318" t="s">
        <v>361</v>
      </c>
      <c r="K98" s="323" t="s">
        <v>361</v>
      </c>
      <c r="L98" s="233" t="s">
        <v>361</v>
      </c>
      <c r="M98" s="318" t="s">
        <v>361</v>
      </c>
      <c r="N98" s="233" t="s">
        <v>361</v>
      </c>
      <c r="O98" s="318" t="s">
        <v>361</v>
      </c>
      <c r="P98" s="297" t="s">
        <v>361</v>
      </c>
      <c r="Q98" s="324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5">
        <v>2</v>
      </c>
      <c r="B99" s="235" t="s">
        <v>191</v>
      </c>
      <c r="C99" s="234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1" t="s">
        <v>361</v>
      </c>
      <c r="K99" s="191" t="s">
        <v>361</v>
      </c>
      <c r="L99" s="191" t="s">
        <v>361</v>
      </c>
      <c r="M99" s="301" t="s">
        <v>361</v>
      </c>
      <c r="N99" s="191" t="s">
        <v>361</v>
      </c>
      <c r="O99" s="301" t="s">
        <v>361</v>
      </c>
      <c r="P99" s="192" t="s">
        <v>361</v>
      </c>
      <c r="Q99" s="315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5">
        <v>3</v>
      </c>
      <c r="B100" s="235" t="s">
        <v>59</v>
      </c>
      <c r="C100" s="234" t="s">
        <v>365</v>
      </c>
      <c r="D100" s="191">
        <v>5.3</v>
      </c>
      <c r="E100" s="191">
        <v>5.4</v>
      </c>
      <c r="F100" s="191">
        <v>19.600000000000001</v>
      </c>
      <c r="G100" s="191">
        <v>15.7</v>
      </c>
      <c r="H100" s="191">
        <v>5.4</v>
      </c>
      <c r="I100" s="191">
        <v>5.5</v>
      </c>
      <c r="J100" s="301">
        <v>8.1999999999999993</v>
      </c>
      <c r="K100" s="191">
        <v>8.1</v>
      </c>
      <c r="L100" s="191">
        <v>8.3000000000000007</v>
      </c>
      <c r="M100" s="301" t="s">
        <v>361</v>
      </c>
      <c r="N100" s="191">
        <v>5.4</v>
      </c>
      <c r="O100" s="301">
        <v>5.4</v>
      </c>
      <c r="P100" s="192">
        <v>5.5</v>
      </c>
      <c r="Q100" s="315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5">
        <v>4</v>
      </c>
      <c r="B101" s="235" t="s">
        <v>231</v>
      </c>
      <c r="C101" s="234" t="s">
        <v>363</v>
      </c>
      <c r="D101" s="211">
        <v>0.21</v>
      </c>
      <c r="E101" s="211">
        <v>0.24</v>
      </c>
      <c r="F101" s="211">
        <v>0.76</v>
      </c>
      <c r="G101" s="211">
        <v>0.63</v>
      </c>
      <c r="H101" s="211">
        <v>0.22</v>
      </c>
      <c r="I101" s="211">
        <v>0.24</v>
      </c>
      <c r="J101" s="307">
        <v>0.42</v>
      </c>
      <c r="K101" s="211">
        <v>0.51</v>
      </c>
      <c r="L101" s="211">
        <v>0.51</v>
      </c>
      <c r="M101" s="307" t="s">
        <v>361</v>
      </c>
      <c r="N101" s="211">
        <v>0.24</v>
      </c>
      <c r="O101" s="307">
        <v>0.2</v>
      </c>
      <c r="P101" s="251">
        <v>0.21</v>
      </c>
      <c r="Q101" s="316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221"/>
      <c r="N102" s="188"/>
      <c r="O102" s="221"/>
      <c r="P102" s="189"/>
      <c r="Q102" s="314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5" ht="11.1" customHeight="1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221"/>
      <c r="N103" s="188"/>
      <c r="O103" s="221"/>
      <c r="P103" s="189"/>
      <c r="Q103" s="314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5" ht="11.1" customHeight="1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221" t="s">
        <v>361</v>
      </c>
      <c r="N104" s="188" t="s">
        <v>361</v>
      </c>
      <c r="O104" s="221" t="s">
        <v>361</v>
      </c>
      <c r="P104" s="189" t="s">
        <v>361</v>
      </c>
      <c r="Q104" s="314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5" ht="11.1" customHeight="1" thickBot="1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9" t="s">
        <v>361</v>
      </c>
      <c r="K105" s="239" t="s">
        <v>361</v>
      </c>
      <c r="L105" s="239" t="s">
        <v>361</v>
      </c>
      <c r="M105" s="319" t="s">
        <v>361</v>
      </c>
      <c r="N105" s="239" t="s">
        <v>361</v>
      </c>
      <c r="O105" s="319" t="s">
        <v>361</v>
      </c>
      <c r="P105" s="255" t="s">
        <v>361</v>
      </c>
      <c r="Q105" s="325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5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62">
        <v>45352</v>
      </c>
      <c r="B130" s="362"/>
      <c r="C130" s="363">
        <v>45444</v>
      </c>
      <c r="D130" s="363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20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1"/>
    </row>
  </sheetData>
  <mergeCells count="34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N4:N5"/>
    <mergeCell ref="K6:K7"/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</mergeCells>
  <phoneticPr fontId="2"/>
  <conditionalFormatting sqref="D21:E21">
    <cfRule type="containsText" dxfId="144" priority="477" operator="containsText" text="0.001未満">
      <formula>NOT(ISERROR(SEARCH("0.001未満",D21)))</formula>
    </cfRule>
  </conditionalFormatting>
  <conditionalFormatting sqref="D20:M22">
    <cfRule type="containsText" dxfId="143" priority="41" operator="containsText" text="0.001未満">
      <formula>NOT(ISERROR(SEARCH("0.001未満",D20)))</formula>
    </cfRule>
  </conditionalFormatting>
  <conditionalFormatting sqref="D17:P17">
    <cfRule type="beginsWith" dxfId="142" priority="37" operator="beginsWith" text="検出">
      <formula>LEFT(D17,LEN("検出"))="検出"</formula>
    </cfRule>
  </conditionalFormatting>
  <conditionalFormatting sqref="D28:P28">
    <cfRule type="containsText" dxfId="141" priority="60" operator="containsText" text="0.01未満">
      <formula>NOT(ISERROR(SEARCH("0.01未満",D28)))</formula>
    </cfRule>
  </conditionalFormatting>
  <conditionalFormatting sqref="D29:P29">
    <cfRule type="containsText" dxfId="140" priority="59" operator="containsText" text="0.0002未満">
      <formula>NOT(ISERROR(SEARCH("0.0002未満",D29)))</formula>
    </cfRule>
  </conditionalFormatting>
  <conditionalFormatting sqref="D30:P30">
    <cfRule type="containsText" dxfId="139" priority="58" operator="containsText" text="0.001未満">
      <formula>NOT(ISERROR(SEARCH("0.001未満",D30)))</formula>
    </cfRule>
  </conditionalFormatting>
  <conditionalFormatting sqref="D31:P31">
    <cfRule type="containsText" dxfId="138" priority="57" operator="containsText" text="0.004未満">
      <formula>NOT(ISERROR(SEARCH("0.004未満",D31)))</formula>
    </cfRule>
  </conditionalFormatting>
  <conditionalFormatting sqref="D32:P35">
    <cfRule type="containsText" dxfId="137" priority="53" operator="containsText" text="0.001未満">
      <formula>NOT(ISERROR(SEARCH("0.001未満",D32)))</formula>
    </cfRule>
  </conditionalFormatting>
  <conditionalFormatting sqref="D40:P42">
    <cfRule type="containsText" dxfId="136" priority="46" operator="containsText" text="0.001未満">
      <formula>NOT(ISERROR(SEARCH("0.001未満",D40)))</formula>
    </cfRule>
  </conditionalFormatting>
  <conditionalFormatting sqref="D64:P64">
    <cfRule type="expression" priority="466">
      <formula>D$64=""</formula>
    </cfRule>
    <cfRule type="notContainsText" dxfId="135" priority="469" operator="notContains" text="異常なし">
      <formula>ISERROR(SEARCH("異常なし",D64))</formula>
    </cfRule>
  </conditionalFormatting>
  <conditionalFormatting sqref="D63:Q63">
    <cfRule type="containsText" dxfId="134" priority="38" operator="containsText" text="あり">
      <formula>NOT(ISERROR(SEARCH("あり",D63)))</formula>
    </cfRule>
  </conditionalFormatting>
  <conditionalFormatting sqref="D104:Q105">
    <cfRule type="beginsWith" dxfId="133" priority="5" operator="beginsWith" text="検出">
      <formula>LEFT(D104,LEN("検出"))="検出"</formula>
    </cfRule>
  </conditionalFormatting>
  <conditionalFormatting sqref="G21:I21">
    <cfRule type="containsText" dxfId="132" priority="471" operator="containsText" text="0.001未満">
      <formula>NOT(ISERROR(SEARCH("0.001未満",G21)))</formula>
    </cfRule>
  </conditionalFormatting>
  <conditionalFormatting sqref="J16:J67">
    <cfRule type="endsWith" dxfId="131" priority="39" operator="endsWith" text="未満">
      <formula>RIGHT(J16,LEN("未満"))="未満"</formula>
    </cfRule>
  </conditionalFormatting>
  <conditionalFormatting sqref="J16:P67 D16:I112">
    <cfRule type="containsBlanks" dxfId="130" priority="2">
      <formula>LEN(TRIM(D16))=0</formula>
    </cfRule>
  </conditionalFormatting>
  <conditionalFormatting sqref="J70:P105">
    <cfRule type="containsBlanks" dxfId="129" priority="1">
      <formula>LEN(TRIM(J70))=0</formula>
    </cfRule>
  </conditionalFormatting>
  <conditionalFormatting sqref="K16:P67 D16:I112 J70:P105">
    <cfRule type="endsWith" dxfId="128" priority="3" operator="endsWith" text="未満">
      <formula>RIGHT(D16,LEN("未満"))="未満"</formula>
    </cfRule>
  </conditionalFormatting>
  <conditionalFormatting sqref="L21">
    <cfRule type="containsText" dxfId="127" priority="330" operator="containsText" text="0.001未満">
      <formula>NOT(ISERROR(SEARCH("0.001未満",L21)))</formula>
    </cfRule>
  </conditionalFormatting>
  <conditionalFormatting sqref="N21:Q21">
    <cfRule type="containsText" dxfId="126" priority="333" operator="containsText" text="0.001未満">
      <formula>NOT(ISERROR(SEARCH("0.001未満",N21)))</formula>
    </cfRule>
  </conditionalFormatting>
  <conditionalFormatting sqref="D21:I21 K21:L21 N21:P21">
    <cfRule type="cellIs" dxfId="125" priority="1098" operator="greaterThan">
      <formula>#REF!</formula>
    </cfRule>
  </conditionalFormatting>
  <conditionalFormatting sqref="D21:I21 N21:P21 K21:L21">
    <cfRule type="cellIs" dxfId="124" priority="1101" operator="greaterThan">
      <formula>#REF!</formula>
    </cfRule>
  </conditionalFormatting>
  <conditionalFormatting sqref="D73:P75 D78:P81 D83:P88 D70:P71 D90:P95">
    <cfRule type="cellIs" dxfId="123" priority="1104" operator="greaterThan">
      <formula>#REF!</formula>
    </cfRule>
  </conditionalFormatting>
  <conditionalFormatting sqref="D78:P79">
    <cfRule type="cellIs" dxfId="122" priority="1105" operator="greaterThan">
      <formula>#REF!</formula>
    </cfRule>
  </conditionalFormatting>
  <conditionalFormatting sqref="D20:M20">
    <cfRule type="cellIs" dxfId="121" priority="1107" operator="greaterThan">
      <formula>#REF!</formula>
    </cfRule>
    <cfRule type="cellIs" dxfId="120" priority="1108" operator="greaterThan">
      <formula>#REF!</formula>
    </cfRule>
  </conditionalFormatting>
  <conditionalFormatting sqref="D22:M22">
    <cfRule type="cellIs" dxfId="119" priority="1109" operator="greaterThan">
      <formula>#REF!</formula>
    </cfRule>
    <cfRule type="cellIs" dxfId="118" priority="1110" operator="greaterThan">
      <formula>#REF!</formula>
    </cfRule>
  </conditionalFormatting>
  <conditionalFormatting sqref="D16:P16">
    <cfRule type="cellIs" dxfId="117" priority="1111" operator="greaterThan">
      <formula>#REF!</formula>
    </cfRule>
    <cfRule type="cellIs" dxfId="116" priority="1112" operator="greaterThan">
      <formula>#REF!</formula>
    </cfRule>
  </conditionalFormatting>
  <conditionalFormatting sqref="D18:P18">
    <cfRule type="containsText" dxfId="115" priority="1113" operator="containsText" text="0.0003未満">
      <formula>NOT(ISERROR(SEARCH("0.0003未満",D18)))</formula>
    </cfRule>
    <cfRule type="cellIs" dxfId="114" priority="1114" operator="greaterThan">
      <formula>#REF!</formula>
    </cfRule>
    <cfRule type="cellIs" dxfId="113" priority="1115" operator="greaterThan">
      <formula>#REF!</formula>
    </cfRule>
  </conditionalFormatting>
  <conditionalFormatting sqref="D19:P19">
    <cfRule type="containsText" dxfId="112" priority="1116" operator="containsText" text="0.00005未満">
      <formula>NOT(ISERROR(SEARCH("0.00005未満",D19)))</formula>
    </cfRule>
    <cfRule type="cellIs" dxfId="111" priority="1117" operator="greaterThan">
      <formula>#REF!</formula>
    </cfRule>
    <cfRule type="cellIs" dxfId="110" priority="1118" operator="greaterThan">
      <formula>#REF!</formula>
    </cfRule>
  </conditionalFormatting>
  <conditionalFormatting sqref="D23:P23">
    <cfRule type="containsText" dxfId="109" priority="1119" operator="containsText" text="0.005未満">
      <formula>NOT(ISERROR(SEARCH("0.005未満",D23)))</formula>
    </cfRule>
    <cfRule type="cellIs" dxfId="108" priority="1120" operator="greaterThan">
      <formula>#REF!</formula>
    </cfRule>
    <cfRule type="cellIs" dxfId="107" priority="1121" operator="greaterThan">
      <formula>#REF!</formula>
    </cfRule>
  </conditionalFormatting>
  <conditionalFormatting sqref="D24:P24">
    <cfRule type="containsText" dxfId="106" priority="1122" operator="containsText" text="0.004未満">
      <formula>NOT(ISERROR(SEARCH("0.004未満",D24)))</formula>
    </cfRule>
    <cfRule type="cellIs" dxfId="105" priority="1123" operator="greaterThan">
      <formula>#REF!</formula>
    </cfRule>
    <cfRule type="cellIs" dxfId="104" priority="1124" operator="greaterThan">
      <formula>#REF!</formula>
    </cfRule>
  </conditionalFormatting>
  <conditionalFormatting sqref="D25:P25">
    <cfRule type="containsText" dxfId="103" priority="1125" operator="containsText" text="0.001未満">
      <formula>NOT(ISERROR(SEARCH("0.001未満",D25)))</formula>
    </cfRule>
    <cfRule type="cellIs" dxfId="102" priority="1126" operator="greaterThan">
      <formula>#REF!</formula>
    </cfRule>
    <cfRule type="cellIs" dxfId="101" priority="1127" operator="greaterThan">
      <formula>#REF!</formula>
    </cfRule>
  </conditionalFormatting>
  <conditionalFormatting sqref="D26:P26">
    <cfRule type="containsText" dxfId="100" priority="1128" operator="containsText" text="0.02未満">
      <formula>NOT(ISERROR(SEARCH("0.02未満",D26)))</formula>
    </cfRule>
    <cfRule type="cellIs" dxfId="99" priority="1129" operator="greaterThan">
      <formula>#REF!</formula>
    </cfRule>
    <cfRule type="cellIs" dxfId="98" priority="1130" operator="greaterThan">
      <formula>#REF!</formula>
    </cfRule>
  </conditionalFormatting>
  <conditionalFormatting sqref="D27:P27">
    <cfRule type="containsText" dxfId="97" priority="1131" operator="containsText" text="0.05未満">
      <formula>NOT(ISERROR(SEARCH("0.05未満",D27)))</formula>
    </cfRule>
    <cfRule type="cellIs" dxfId="96" priority="1132" operator="greaterThan">
      <formula>#REF!</formula>
    </cfRule>
    <cfRule type="cellIs" dxfId="95" priority="1133" operator="greaterThan">
      <formula>#REF!</formula>
    </cfRule>
  </conditionalFormatting>
  <conditionalFormatting sqref="D36:P36">
    <cfRule type="containsText" dxfId="94" priority="1134" operator="containsText" text="0.05未満">
      <formula>NOT(ISERROR(SEARCH("0.05未満",D36)))</formula>
    </cfRule>
    <cfRule type="cellIs" dxfId="93" priority="1135" operator="greaterThan">
      <formula>#REF!</formula>
    </cfRule>
  </conditionalFormatting>
  <conditionalFormatting sqref="D37:P37">
    <cfRule type="containsText" dxfId="92" priority="1136" operator="containsText" text="0.002未満">
      <formula>NOT(ISERROR(SEARCH("0.002未満",D37)))</formula>
    </cfRule>
    <cfRule type="cellIs" dxfId="91" priority="1137" operator="greaterThan">
      <formula>#REF!</formula>
    </cfRule>
    <cfRule type="cellIs" dxfId="90" priority="1138" operator="greaterThan">
      <formula>#REF!</formula>
    </cfRule>
  </conditionalFormatting>
  <conditionalFormatting sqref="D38:P38">
    <cfRule type="containsText" dxfId="89" priority="1139" operator="containsText" text="0.001未満">
      <formula>NOT(ISERROR(SEARCH("0.001未満",D38)))</formula>
    </cfRule>
    <cfRule type="cellIs" dxfId="88" priority="1140" operator="greaterThan">
      <formula>#REF!</formula>
    </cfRule>
    <cfRule type="cellIs" dxfId="87" priority="1141" operator="greaterThan">
      <formula>#REF!</formula>
    </cfRule>
  </conditionalFormatting>
  <conditionalFormatting sqref="D39:P39">
    <cfRule type="containsText" dxfId="86" priority="1142" operator="containsText" text="0.002未満">
      <formula>NOT(ISERROR(SEARCH("0.002未満",D39)))</formula>
    </cfRule>
    <cfRule type="cellIs" dxfId="85" priority="1143" operator="greaterThan">
      <formula>#REF!</formula>
    </cfRule>
    <cfRule type="cellIs" dxfId="84" priority="1144" operator="greaterThan">
      <formula>#REF!</formula>
    </cfRule>
  </conditionalFormatting>
  <conditionalFormatting sqref="D40:P40">
    <cfRule type="cellIs" dxfId="83" priority="1145" operator="greaterThan">
      <formula>#REF!</formula>
    </cfRule>
    <cfRule type="cellIs" dxfId="82" priority="1146" operator="greaterThan">
      <formula>#REF!</formula>
    </cfRule>
  </conditionalFormatting>
  <conditionalFormatting sqref="D41:P41">
    <cfRule type="cellIs" dxfId="81" priority="1147" operator="greaterThan">
      <formula>#REF!</formula>
    </cfRule>
    <cfRule type="cellIs" dxfId="80" priority="1148" operator="greaterThan">
      <formula>#REF!</formula>
    </cfRule>
  </conditionalFormatting>
  <conditionalFormatting sqref="D42:P42">
    <cfRule type="cellIs" dxfId="79" priority="1149" operator="greaterThan">
      <formula>#REF!</formula>
    </cfRule>
    <cfRule type="cellIs" dxfId="78" priority="1150" operator="greaterThan">
      <formula>#REF!</formula>
    </cfRule>
  </conditionalFormatting>
  <conditionalFormatting sqref="D61:P61">
    <cfRule type="cellIs" dxfId="77" priority="1151" operator="greaterThan">
      <formula>#REF!</formula>
    </cfRule>
    <cfRule type="cellIs" dxfId="76" priority="1152" operator="greaterThan">
      <formula>#REF!</formula>
    </cfRule>
  </conditionalFormatting>
  <conditionalFormatting sqref="D62:P62">
    <cfRule type="cellIs" dxfId="75" priority="1153" operator="notBetween">
      <formula>#REF!</formula>
      <formula>#REF!</formula>
    </cfRule>
    <cfRule type="cellIs" dxfId="74" priority="1154" operator="greaterThan">
      <formula>#REF!</formula>
    </cfRule>
  </conditionalFormatting>
  <conditionalFormatting sqref="D72:P72 M78:M79">
    <cfRule type="cellIs" dxfId="73" priority="1156" operator="greaterThan">
      <formula>#REF!</formula>
    </cfRule>
    <cfRule type="cellIs" dxfId="72" priority="1157" operator="greaterThan">
      <formula>#REF!</formula>
    </cfRule>
  </conditionalFormatting>
  <conditionalFormatting sqref="D76:P76">
    <cfRule type="cellIs" dxfId="71" priority="1159" operator="greaterThan">
      <formula>#REF!</formula>
    </cfRule>
  </conditionalFormatting>
  <conditionalFormatting sqref="D77:P77">
    <cfRule type="cellIs" dxfId="70" priority="1160" operator="greaterThan">
      <formula>#REF!</formula>
    </cfRule>
  </conditionalFormatting>
  <conditionalFormatting sqref="D82:P82">
    <cfRule type="cellIs" dxfId="69" priority="1163" operator="notBetween">
      <formula>#REF!</formula>
      <formula>#REF!</formula>
    </cfRule>
  </conditionalFormatting>
  <conditionalFormatting sqref="D89:P89">
    <cfRule type="cellIs" dxfId="68" priority="1165" operator="notBetween">
      <formula>#REF!</formula>
      <formula>#REF!</formula>
    </cfRule>
  </conditionalFormatting>
  <conditionalFormatting sqref="D96:P96">
    <cfRule type="cellIs" dxfId="67" priority="1167" operator="greaterThan">
      <formula>#REF!</formula>
    </cfRule>
  </conditionalFormatting>
  <conditionalFormatting sqref="D28:Q28">
    <cfRule type="cellIs" dxfId="66" priority="1168" operator="greaterThan">
      <formula>#REF!</formula>
    </cfRule>
    <cfRule type="cellIs" dxfId="65" priority="1169" operator="greaterThan">
      <formula>#REF!</formula>
    </cfRule>
  </conditionalFormatting>
  <conditionalFormatting sqref="D29:Q29">
    <cfRule type="cellIs" dxfId="64" priority="1170" operator="greaterThan">
      <formula>#REF!</formula>
    </cfRule>
    <cfRule type="cellIs" dxfId="63" priority="1171" operator="greaterThan">
      <formula>#REF!</formula>
    </cfRule>
  </conditionalFormatting>
  <conditionalFormatting sqref="D30:Q30">
    <cfRule type="cellIs" dxfId="62" priority="1172" operator="greaterThan">
      <formula>#REF!</formula>
    </cfRule>
    <cfRule type="cellIs" dxfId="61" priority="1173" operator="greaterThan">
      <formula>#REF!</formula>
    </cfRule>
  </conditionalFormatting>
  <conditionalFormatting sqref="D31:Q31">
    <cfRule type="cellIs" dxfId="60" priority="1174" operator="greaterThan">
      <formula>#REF!</formula>
    </cfRule>
    <cfRule type="cellIs" dxfId="59" priority="1175" operator="greaterThan">
      <formula>#REF!</formula>
    </cfRule>
  </conditionalFormatting>
  <conditionalFormatting sqref="D32:Q32">
    <cfRule type="cellIs" dxfId="58" priority="1176" operator="greaterThan">
      <formula>#REF!</formula>
    </cfRule>
    <cfRule type="cellIs" dxfId="57" priority="1177" operator="greaterThan">
      <formula>#REF!</formula>
    </cfRule>
  </conditionalFormatting>
  <conditionalFormatting sqref="D33:Q33">
    <cfRule type="cellIs" dxfId="56" priority="1178" operator="greaterThan">
      <formula>#REF!</formula>
    </cfRule>
    <cfRule type="cellIs" dxfId="55" priority="1179" operator="greaterThan">
      <formula>#REF!</formula>
    </cfRule>
  </conditionalFormatting>
  <conditionalFormatting sqref="D34:Q34">
    <cfRule type="cellIs" dxfId="54" priority="1180" operator="greaterThan">
      <formula>#REF!</formula>
    </cfRule>
    <cfRule type="cellIs" dxfId="53" priority="1181" operator="greaterThan">
      <formula>#REF!</formula>
    </cfRule>
  </conditionalFormatting>
  <conditionalFormatting sqref="D35:Q35">
    <cfRule type="cellIs" dxfId="52" priority="1182" operator="greaterThan">
      <formula>#REF!</formula>
    </cfRule>
    <cfRule type="cellIs" dxfId="51" priority="1183" operator="greaterThan">
      <formula>#REF!</formula>
    </cfRule>
  </conditionalFormatting>
  <conditionalFormatting sqref="D36:Q36">
    <cfRule type="cellIs" dxfId="50" priority="1184" operator="greaterThan">
      <formula>#REF!</formula>
    </cfRule>
  </conditionalFormatting>
  <conditionalFormatting sqref="D43:Q43">
    <cfRule type="containsText" dxfId="49" priority="1185" operator="containsText" text="0.002未満">
      <formula>NOT(ISERROR(SEARCH("0.002未満",D43)))</formula>
    </cfRule>
    <cfRule type="cellIs" dxfId="48" priority="1186" operator="greaterThan">
      <formula>#REF!</formula>
    </cfRule>
    <cfRule type="cellIs" dxfId="47" priority="1187" operator="greaterThan">
      <formula>#REF!</formula>
    </cfRule>
  </conditionalFormatting>
  <conditionalFormatting sqref="D44:Q44">
    <cfRule type="containsText" dxfId="46" priority="1188" operator="containsText" text="0.001未満">
      <formula>NOT(ISERROR(SEARCH("0.001未満",D44)))</formula>
    </cfRule>
    <cfRule type="cellIs" dxfId="45" priority="1189" operator="greaterThan">
      <formula>#REF!</formula>
    </cfRule>
    <cfRule type="cellIs" dxfId="44" priority="1190" operator="greaterThan">
      <formula>#REF!</formula>
    </cfRule>
  </conditionalFormatting>
  <conditionalFormatting sqref="D45:Q45">
    <cfRule type="cellIs" dxfId="43" priority="1191" operator="greaterThan">
      <formula>#REF!</formula>
    </cfRule>
    <cfRule type="cellIs" dxfId="42" priority="1192" operator="greaterThan">
      <formula>#REF!</formula>
    </cfRule>
  </conditionalFormatting>
  <conditionalFormatting sqref="D46:Q46">
    <cfRule type="cellIs" dxfId="41" priority="1193" operator="greaterThan">
      <formula>#REF!</formula>
    </cfRule>
    <cfRule type="cellIs" dxfId="40" priority="1194" operator="greaterThan">
      <formula>#REF!</formula>
    </cfRule>
  </conditionalFormatting>
  <conditionalFormatting sqref="D47:Q47">
    <cfRule type="cellIs" dxfId="39" priority="1195" operator="greaterThan">
      <formula>#REF!</formula>
    </cfRule>
    <cfRule type="cellIs" dxfId="38" priority="1196" operator="greaterThan">
      <formula>#REF!</formula>
    </cfRule>
  </conditionalFormatting>
  <conditionalFormatting sqref="D48:Q48">
    <cfRule type="cellIs" dxfId="37" priority="1197" operator="greaterThan">
      <formula>#REF!</formula>
    </cfRule>
    <cfRule type="cellIs" dxfId="36" priority="1198" operator="greaterThan">
      <formula>#REF!</formula>
    </cfRule>
  </conditionalFormatting>
  <conditionalFormatting sqref="D49:Q49">
    <cfRule type="cellIs" dxfId="35" priority="1199" operator="greaterThan">
      <formula>#REF!</formula>
    </cfRule>
    <cfRule type="cellIs" dxfId="34" priority="1200" operator="greaterThan">
      <formula>#REF!</formula>
    </cfRule>
  </conditionalFormatting>
  <conditionalFormatting sqref="D50:Q50">
    <cfRule type="cellIs" dxfId="33" priority="1201" operator="greaterThan">
      <formula>#REF!</formula>
    </cfRule>
    <cfRule type="cellIs" dxfId="32" priority="1202" operator="greaterThan">
      <formula>#REF!</formula>
    </cfRule>
  </conditionalFormatting>
  <conditionalFormatting sqref="D51:Q51">
    <cfRule type="cellIs" dxfId="31" priority="1203" operator="greaterThan">
      <formula>#REF!</formula>
    </cfRule>
    <cfRule type="cellIs" dxfId="30" priority="1204" operator="greaterThan">
      <formula>#REF!</formula>
    </cfRule>
  </conditionalFormatting>
  <conditionalFormatting sqref="D52:Q52">
    <cfRule type="cellIs" dxfId="29" priority="1205" operator="greaterThan">
      <formula>#REF!</formula>
    </cfRule>
    <cfRule type="cellIs" dxfId="28" priority="1206" operator="greaterThan">
      <formula>#REF!</formula>
    </cfRule>
  </conditionalFormatting>
  <conditionalFormatting sqref="D53:Q53">
    <cfRule type="cellIs" dxfId="27" priority="1207" operator="greaterThan">
      <formula>#REF!</formula>
    </cfRule>
    <cfRule type="cellIs" dxfId="26" priority="1208" operator="greaterThan">
      <formula>#REF!</formula>
    </cfRule>
  </conditionalFormatting>
  <conditionalFormatting sqref="D54:Q54">
    <cfRule type="cellIs" dxfId="25" priority="1209" operator="greaterThan">
      <formula>#REF!</formula>
    </cfRule>
    <cfRule type="cellIs" dxfId="24" priority="1210" operator="greaterThan">
      <formula>#REF!</formula>
    </cfRule>
  </conditionalFormatting>
  <conditionalFormatting sqref="D55:Q55">
    <cfRule type="cellIs" dxfId="23" priority="1211" operator="greaterThan">
      <formula>#REF!</formula>
    </cfRule>
    <cfRule type="cellIs" dxfId="22" priority="1212" operator="greaterThan">
      <formula>#REF!</formula>
    </cfRule>
  </conditionalFormatting>
  <conditionalFormatting sqref="D56:Q56">
    <cfRule type="cellIs" dxfId="21" priority="1213" operator="greaterThan">
      <formula>#REF!</formula>
    </cfRule>
    <cfRule type="cellIs" dxfId="20" priority="1214" operator="greaterThan">
      <formula>#REF!</formula>
    </cfRule>
  </conditionalFormatting>
  <conditionalFormatting sqref="D57:Q57">
    <cfRule type="cellIs" dxfId="19" priority="1215" operator="greaterThan">
      <formula>#REF!</formula>
    </cfRule>
    <cfRule type="cellIs" dxfId="18" priority="1216" operator="greaterThan">
      <formula>#REF!</formula>
    </cfRule>
  </conditionalFormatting>
  <conditionalFormatting sqref="D58:Q58">
    <cfRule type="cellIs" dxfId="17" priority="1217" operator="greaterThan">
      <formula>#REF!</formula>
    </cfRule>
    <cfRule type="cellIs" dxfId="16" priority="1218" operator="greaterThan">
      <formula>#REF!</formula>
    </cfRule>
  </conditionalFormatting>
  <conditionalFormatting sqref="D59:Q59">
    <cfRule type="cellIs" dxfId="15" priority="1219" operator="greaterThan">
      <formula>#REF!</formula>
    </cfRule>
    <cfRule type="cellIs" dxfId="14" priority="1220" operator="greaterThan">
      <formula>#REF!</formula>
    </cfRule>
  </conditionalFormatting>
  <conditionalFormatting sqref="D60:Q60">
    <cfRule type="cellIs" dxfId="13" priority="1221" operator="greaterThan">
      <formula>#REF!</formula>
    </cfRule>
    <cfRule type="cellIs" dxfId="12" priority="1222" operator="greaterThan">
      <formula>#REF!</formula>
    </cfRule>
  </conditionalFormatting>
  <conditionalFormatting sqref="D65:Q65">
    <cfRule type="cellIs" dxfId="11" priority="1223" operator="greaterThan">
      <formula>#REF!</formula>
    </cfRule>
    <cfRule type="cellIs" dxfId="10" priority="1224" operator="greaterThan">
      <formula>#REF!</formula>
    </cfRule>
  </conditionalFormatting>
  <conditionalFormatting sqref="D66:Q67">
    <cfRule type="cellIs" dxfId="9" priority="1225" operator="greaterThan">
      <formula>#REF!</formula>
    </cfRule>
    <cfRule type="cellIs" dxfId="8" priority="1226" operator="greaterThan">
      <formula>#REF!</formula>
    </cfRule>
  </conditionalFormatting>
  <conditionalFormatting sqref="J21 M21">
    <cfRule type="cellIs" dxfId="7" priority="1227" operator="greaterThan">
      <formula>#REF!</formula>
    </cfRule>
    <cfRule type="cellIs" dxfId="6" priority="1228" operator="greaterThan">
      <formula>#REF!</formula>
    </cfRule>
  </conditionalFormatting>
  <conditionalFormatting sqref="N20:P20">
    <cfRule type="containsText" dxfId="5" priority="1236" operator="containsText" text="0.001未満">
      <formula>NOT(ISERROR(SEARCH("0.001未満",N20)))</formula>
    </cfRule>
    <cfRule type="cellIs" dxfId="4" priority="1237" operator="greaterThan">
      <formula>#REF!</formula>
    </cfRule>
    <cfRule type="cellIs" dxfId="3" priority="1238" operator="greaterThan">
      <formula>#REF!</formula>
    </cfRule>
  </conditionalFormatting>
  <conditionalFormatting sqref="N22:P22">
    <cfRule type="containsText" dxfId="2" priority="1239" operator="containsText" text="0.001未満">
      <formula>NOT(ISERROR(SEARCH("0.001未満",N22)))</formula>
    </cfRule>
    <cfRule type="cellIs" dxfId="1" priority="1240" operator="greaterThan">
      <formula>#REF!</formula>
    </cfRule>
    <cfRule type="cellIs" dxfId="0" priority="124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4" t="s">
        <v>192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7" t="s">
        <v>368</v>
      </c>
      <c r="AI3" s="273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8"/>
      <c r="AI4" s="273"/>
    </row>
    <row r="5" spans="1:35" ht="19.5" thickBot="1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4">
        <f>INDEX(C41:AG41,MATCH(MAX(C41:AG41)+1,C41:AG41,1))</f>
        <v>2</v>
      </c>
      <c r="AI6" s="274">
        <f>AH6*1</f>
        <v>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8">
      <c r="A17" t="s">
        <v>208</v>
      </c>
    </row>
    <row r="18" spans="1:28">
      <c r="A18" t="s">
        <v>209</v>
      </c>
    </row>
    <row r="19" spans="1:28">
      <c r="A19" t="s">
        <v>210</v>
      </c>
    </row>
    <row r="20" spans="1:28">
      <c r="A20" t="s">
        <v>211</v>
      </c>
    </row>
    <row r="21" spans="1:28">
      <c r="A21" t="s">
        <v>212</v>
      </c>
    </row>
    <row r="22" spans="1:28">
      <c r="A22" t="s">
        <v>213</v>
      </c>
    </row>
    <row r="23" spans="1:28">
      <c r="A23" t="s">
        <v>214</v>
      </c>
    </row>
    <row r="24" spans="1:28">
      <c r="A24" t="s">
        <v>215</v>
      </c>
    </row>
    <row r="25" spans="1:28">
      <c r="A25" t="s">
        <v>216</v>
      </c>
    </row>
    <row r="26" spans="1:28">
      <c r="A26" t="s">
        <v>217</v>
      </c>
    </row>
    <row r="27" spans="1:28">
      <c r="A27" t="s">
        <v>218</v>
      </c>
    </row>
    <row r="28" spans="1:28">
      <c r="A28" t="s">
        <v>219</v>
      </c>
    </row>
    <row r="29" spans="1:28">
      <c r="A29" t="s">
        <v>220</v>
      </c>
    </row>
    <row r="30" spans="1:28">
      <c r="A30" t="s">
        <v>221</v>
      </c>
    </row>
    <row r="31" spans="1:28">
      <c r="A31" t="s">
        <v>222</v>
      </c>
      <c r="C31" t="s">
        <v>393</v>
      </c>
      <c r="D31" t="s">
        <v>394</v>
      </c>
      <c r="E31" t="s">
        <v>393</v>
      </c>
      <c r="F31" t="s">
        <v>393</v>
      </c>
      <c r="G31" t="s">
        <v>393</v>
      </c>
      <c r="H31" t="s">
        <v>395</v>
      </c>
      <c r="I31" t="s">
        <v>396</v>
      </c>
      <c r="J31" t="s">
        <v>397</v>
      </c>
      <c r="K31" t="s">
        <v>394</v>
      </c>
      <c r="L31" t="s">
        <v>398</v>
      </c>
      <c r="M31" t="s">
        <v>393</v>
      </c>
      <c r="N31" t="s">
        <v>393</v>
      </c>
      <c r="O31" t="s">
        <v>399</v>
      </c>
      <c r="P31" t="s">
        <v>393</v>
      </c>
      <c r="Q31" t="s">
        <v>400</v>
      </c>
      <c r="R31" t="s">
        <v>401</v>
      </c>
      <c r="S31" t="s">
        <v>402</v>
      </c>
      <c r="T31" t="s">
        <v>398</v>
      </c>
      <c r="U31" t="s">
        <v>393</v>
      </c>
      <c r="V31" t="s">
        <v>400</v>
      </c>
      <c r="W31" t="s">
        <v>403</v>
      </c>
      <c r="X31" t="s">
        <v>404</v>
      </c>
      <c r="Y31" t="s">
        <v>405</v>
      </c>
      <c r="Z31" t="s">
        <v>403</v>
      </c>
      <c r="AA31" t="s">
        <v>400</v>
      </c>
      <c r="AB31" t="s">
        <v>400</v>
      </c>
    </row>
    <row r="32" spans="1:28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晴/曇</v>
      </c>
      <c r="I37" s="113" t="str">
        <f t="shared" si="0"/>
        <v>曇|晴</v>
      </c>
      <c r="J37" s="113" t="str">
        <f t="shared" si="0"/>
        <v>晴|曇</v>
      </c>
      <c r="K37" s="113" t="str">
        <f t="shared" si="0"/>
        <v>曇|雨</v>
      </c>
      <c r="L37" s="113" t="str">
        <f t="shared" si="0"/>
        <v>雨/晴</v>
      </c>
      <c r="M37" s="113" t="str">
        <f t="shared" si="0"/>
        <v>晴</v>
      </c>
      <c r="N37" s="113" t="str">
        <f t="shared" si="0"/>
        <v>晴</v>
      </c>
      <c r="O37" s="113" t="str">
        <f t="shared" si="0"/>
        <v>曇/晴</v>
      </c>
      <c r="P37" s="113" t="str">
        <f t="shared" si="0"/>
        <v>晴</v>
      </c>
      <c r="Q37" s="113" t="str">
        <f t="shared" si="0"/>
        <v>曇</v>
      </c>
      <c r="R37" s="113" t="str">
        <f t="shared" si="0"/>
        <v>雨|晴</v>
      </c>
      <c r="S37" s="113" t="str">
        <f t="shared" si="0"/>
        <v>曇/雨</v>
      </c>
      <c r="T37" s="113" t="str">
        <f t="shared" si="0"/>
        <v>雨/晴</v>
      </c>
      <c r="U37" s="113" t="str">
        <f t="shared" si="0"/>
        <v>晴</v>
      </c>
      <c r="V37" s="113" t="str">
        <f t="shared" si="0"/>
        <v>曇</v>
      </c>
      <c r="W37" s="113" t="str">
        <f t="shared" si="0"/>
        <v>雨/曇</v>
      </c>
      <c r="X37" s="113" t="str">
        <f t="shared" si="0"/>
        <v>晴/雨</v>
      </c>
      <c r="Y37" s="113" t="str">
        <f t="shared" si="0"/>
        <v>雨|曇</v>
      </c>
      <c r="Z37" s="113" t="str">
        <f t="shared" si="0"/>
        <v>雨/曇</v>
      </c>
      <c r="AA37" s="113" t="str">
        <f t="shared" si="0"/>
        <v>曇</v>
      </c>
      <c r="AB37" s="113" t="str">
        <f t="shared" si="0"/>
        <v>曇</v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2"/>
      <c r="C41" s="113">
        <f>IF(C37="","",VLOOKUP(C37,変換!$B$31:$C$58,2,FALSE))</f>
        <v>1</v>
      </c>
      <c r="D41" s="113">
        <f>IF(D37="","",VLOOKUP(D37,変換!$B$31:$C$58,2,FALSE))</f>
        <v>21</v>
      </c>
      <c r="E41" s="113">
        <f>IF(E37="","",VLOOKUP(E37,変換!$B$31:$C$58,2,FALSE))</f>
        <v>1</v>
      </c>
      <c r="F41" s="113">
        <f>IF(F37="","",VLOOKUP(F37,変換!$B$31:$C$58,2,FALSE))</f>
        <v>1</v>
      </c>
      <c r="G41" s="113">
        <f>IF(G37="","",VLOOKUP(G37,変換!$B$31:$C$58,2,FALSE))</f>
        <v>1</v>
      </c>
      <c r="H41" s="113">
        <f>IF(H37="","",VLOOKUP(H37,変換!$B$31:$C$58,2,FALSE))</f>
        <v>5</v>
      </c>
      <c r="I41" s="113">
        <f>IF(I37="","",VLOOKUP(I37,変換!$B$31:$C$58,2,FALSE))</f>
        <v>20</v>
      </c>
      <c r="J41" s="113">
        <f>IF(J37="","",VLOOKUP(J37,変換!$B$31:$C$58,2,FALSE))</f>
        <v>17</v>
      </c>
      <c r="K41" s="113">
        <f>IF(K37="","",VLOOKUP(K37,変換!$B$31:$C$58,2,FALSE))</f>
        <v>21</v>
      </c>
      <c r="L41" s="113">
        <f>IF(L37="","",VLOOKUP(L37,変換!$B$31:$C$58,2,FALSE))</f>
        <v>11</v>
      </c>
      <c r="M41" s="113">
        <f>IF(M37="","",VLOOKUP(M37,変換!$B$31:$C$58,2,FALSE))</f>
        <v>1</v>
      </c>
      <c r="N41" s="113">
        <f>IF(N37="","",VLOOKUP(N37,変換!$B$31:$C$58,2,FALSE))</f>
        <v>1</v>
      </c>
      <c r="O41" s="113">
        <f>IF(O37="","",VLOOKUP(O37,変換!$B$31:$C$58,2,FALSE))</f>
        <v>8</v>
      </c>
      <c r="P41" s="113">
        <f>IF(P37="","",VLOOKUP(P37,変換!$B$31:$C$58,2,FALSE))</f>
        <v>1</v>
      </c>
      <c r="Q41" s="113">
        <f>IF(Q37="","",VLOOKUP(Q37,変換!$B$31:$C$58,2,FALSE))</f>
        <v>2</v>
      </c>
      <c r="R41" s="113">
        <f>IF(R37="","",VLOOKUP(R37,変換!$B$31:$C$58,2,FALSE))</f>
        <v>23</v>
      </c>
      <c r="S41" s="113">
        <f>IF(S37="","",VLOOKUP(S37,変換!$B$31:$C$58,2,FALSE))</f>
        <v>9</v>
      </c>
      <c r="T41" s="113">
        <f>IF(T37="","",VLOOKUP(T37,変換!$B$31:$C$58,2,FALSE))</f>
        <v>11</v>
      </c>
      <c r="U41" s="113">
        <f>IF(U37="","",VLOOKUP(U37,変換!$B$31:$C$58,2,FALSE))</f>
        <v>1</v>
      </c>
      <c r="V41" s="113">
        <f>IF(V37="","",VLOOKUP(V37,変換!$B$31:$C$58,2,FALSE))</f>
        <v>2</v>
      </c>
      <c r="W41" s="113">
        <f>IF(W37="","",VLOOKUP(W37,変換!$B$31:$C$58,2,FALSE))</f>
        <v>12</v>
      </c>
      <c r="X41" s="113">
        <f>IF(X37="","",VLOOKUP(X37,変換!$B$31:$C$58,2,FALSE))</f>
        <v>6</v>
      </c>
      <c r="Y41" s="113">
        <f>IF(Y37="","",VLOOKUP(Y37,変換!$B$31:$C$58,2,FALSE))</f>
        <v>24</v>
      </c>
      <c r="Z41" s="113">
        <f>IF(Z37="","",VLOOKUP(Z37,変換!$B$31:$C$58,2,FALSE))</f>
        <v>12</v>
      </c>
      <c r="AA41" s="113">
        <f>IF(AA37="","",VLOOKUP(AA37,変換!$B$31:$C$58,2,FALSE))</f>
        <v>2</v>
      </c>
      <c r="AB41" s="113">
        <f>IF(AB37="","",VLOOKUP(AB37,変換!$B$31:$C$58,2,FALSE))</f>
        <v>2</v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19" t="s">
        <v>366</v>
      </c>
      <c r="B30" s="419"/>
      <c r="C30" s="41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45444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74"/>
      <c r="B2" s="374"/>
      <c r="C2" s="375"/>
      <c r="D2" s="37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76" t="s">
        <v>90</v>
      </c>
      <c r="E4" s="377"/>
      <c r="F4" s="380" t="s">
        <v>99</v>
      </c>
      <c r="G4" s="381"/>
      <c r="H4" s="380" t="s">
        <v>89</v>
      </c>
      <c r="I4" s="384"/>
      <c r="J4" s="410" t="s">
        <v>93</v>
      </c>
      <c r="K4" s="411"/>
      <c r="L4" s="410" t="s">
        <v>94</v>
      </c>
      <c r="M4" s="411"/>
      <c r="N4" s="410" t="s">
        <v>95</v>
      </c>
      <c r="O4" s="411"/>
      <c r="P4" s="398" t="s">
        <v>392</v>
      </c>
      <c r="Q4" s="399"/>
      <c r="R4" s="386" t="s">
        <v>385</v>
      </c>
      <c r="S4" s="387"/>
      <c r="T4" s="398" t="s">
        <v>386</v>
      </c>
      <c r="U4" s="399"/>
      <c r="V4" s="398" t="s">
        <v>387</v>
      </c>
      <c r="W4" s="399"/>
      <c r="X4" s="404" t="s">
        <v>371</v>
      </c>
      <c r="Y4" s="405"/>
      <c r="Z4" s="386" t="s">
        <v>373</v>
      </c>
      <c r="AA4" s="402"/>
      <c r="AB4" s="398" t="s">
        <v>374</v>
      </c>
      <c r="AC4" s="39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78"/>
      <c r="E5" s="379"/>
      <c r="F5" s="382"/>
      <c r="G5" s="383"/>
      <c r="H5" s="382"/>
      <c r="I5" s="385"/>
      <c r="J5" s="412"/>
      <c r="K5" s="413"/>
      <c r="L5" s="412"/>
      <c r="M5" s="413"/>
      <c r="N5" s="412"/>
      <c r="O5" s="413"/>
      <c r="P5" s="400"/>
      <c r="Q5" s="401"/>
      <c r="R5" s="388"/>
      <c r="S5" s="389"/>
      <c r="T5" s="400"/>
      <c r="U5" s="401"/>
      <c r="V5" s="400"/>
      <c r="W5" s="401"/>
      <c r="X5" s="406"/>
      <c r="Y5" s="407"/>
      <c r="Z5" s="388"/>
      <c r="AA5" s="403"/>
      <c r="AB5" s="400"/>
      <c r="AC5" s="40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0" t="s">
        <v>91</v>
      </c>
      <c r="E6" s="100"/>
      <c r="F6" s="392" t="s">
        <v>92</v>
      </c>
      <c r="G6" s="105"/>
      <c r="H6" s="394" t="s">
        <v>100</v>
      </c>
      <c r="I6" s="100"/>
      <c r="J6" s="396" t="s">
        <v>96</v>
      </c>
      <c r="K6" s="100"/>
      <c r="L6" s="394" t="s">
        <v>97</v>
      </c>
      <c r="M6" s="100"/>
      <c r="N6" s="396" t="s">
        <v>98</v>
      </c>
      <c r="O6" s="100"/>
      <c r="P6" s="360"/>
      <c r="Q6" s="281"/>
      <c r="R6" s="346"/>
      <c r="S6" s="281"/>
      <c r="T6" s="346"/>
      <c r="U6" s="281"/>
      <c r="V6" s="360"/>
      <c r="W6" s="281"/>
      <c r="X6" s="368"/>
      <c r="Y6" s="281"/>
      <c r="Z6" s="352"/>
      <c r="AA6" s="282"/>
      <c r="AB6" s="360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1"/>
      <c r="E7" s="99" t="s">
        <v>136</v>
      </c>
      <c r="F7" s="393"/>
      <c r="G7" s="106" t="s">
        <v>136</v>
      </c>
      <c r="H7" s="395"/>
      <c r="I7" s="99" t="s">
        <v>136</v>
      </c>
      <c r="J7" s="397"/>
      <c r="K7" s="99" t="s">
        <v>136</v>
      </c>
      <c r="L7" s="395"/>
      <c r="M7" s="99" t="s">
        <v>136</v>
      </c>
      <c r="N7" s="397"/>
      <c r="O7" s="99" t="s">
        <v>136</v>
      </c>
      <c r="P7" s="361"/>
      <c r="Q7" s="283" t="s">
        <v>136</v>
      </c>
      <c r="R7" s="347"/>
      <c r="S7" s="283" t="s">
        <v>136</v>
      </c>
      <c r="T7" s="347"/>
      <c r="U7" s="283" t="s">
        <v>136</v>
      </c>
      <c r="V7" s="361"/>
      <c r="W7" s="283" t="s">
        <v>136</v>
      </c>
      <c r="X7" s="369"/>
      <c r="Y7" s="283" t="s">
        <v>136</v>
      </c>
      <c r="Z7" s="353"/>
      <c r="AA7" s="284" t="s">
        <v>136</v>
      </c>
      <c r="AB7" s="361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20240606</v>
      </c>
      <c r="E9" s="101" t="str">
        <f>IF(手入力!C3="",REPLACE(D9,5,0,"/"),REPLACE(手入力!C3,5,0,"/"))</f>
        <v>2024/0606</v>
      </c>
      <c r="F9" s="36">
        <v>20240606</v>
      </c>
      <c r="G9" s="101" t="str">
        <f>IF(手入力!D3="",REPLACE(F9,5,0,"/"),REPLACE(手入力!D3,5,0,"/"))</f>
        <v>2024/0606</v>
      </c>
      <c r="H9" s="36">
        <v>20240606</v>
      </c>
      <c r="I9" s="101" t="str">
        <f>IF(手入力!E3="",REPLACE(H9,5,0,"/"),REPLACE(手入力!E3,5,0,"/"))</f>
        <v>2024/0606</v>
      </c>
      <c r="J9" s="36">
        <v>20240606</v>
      </c>
      <c r="K9" s="101" t="str">
        <f>IF(手入力!F3="",REPLACE(J9,5,0,"/"),REPLACE(手入力!F3,5,0,"/"))</f>
        <v>2024/0606</v>
      </c>
      <c r="L9" s="36">
        <v>20240606</v>
      </c>
      <c r="M9" s="101" t="str">
        <f>IF(手入力!G3="",REPLACE(L9,5,0,"/"),REPLACE(手入力!G3,5,0,"/"))</f>
        <v>2024/0606</v>
      </c>
      <c r="N9" s="36">
        <v>20240606</v>
      </c>
      <c r="O9" s="101" t="str">
        <f>IF(手入力!H3="",REPLACE(N9,5,0,"/"),REPLACE(手入力!H3,5,0,"/"))</f>
        <v>2024/0606</v>
      </c>
      <c r="P9" s="20">
        <v>20240611</v>
      </c>
      <c r="Q9" s="285" t="str">
        <f>IF(手入力!I3="",REPLACE(P9,5,0,"/"),REPLACE(手入力!I3,5,0,"/"))</f>
        <v>2024/0611</v>
      </c>
      <c r="R9" s="258">
        <v>20240611</v>
      </c>
      <c r="S9" s="285" t="str">
        <f>IF(手入力!J3="",REPLACE(R9,5,0,"/"),REPLACE(手入力!J3,5,0,"/"))</f>
        <v>2024/0611</v>
      </c>
      <c r="T9" s="258">
        <v>20240611</v>
      </c>
      <c r="U9" s="285" t="str">
        <f>IF(手入力!K3="",REPLACE(T9,5,0,"/"),REPLACE(手入力!K3,5,0,"/"))</f>
        <v>2024/0611</v>
      </c>
      <c r="V9" s="258">
        <v>0</v>
      </c>
      <c r="W9" s="285" t="str">
        <f>IF(手入力!L3="",REPLACE(V9,5,0,"/"),REPLACE(手入力!L3,5,0,"/"))</f>
        <v>0/</v>
      </c>
      <c r="X9" s="258">
        <v>20240605</v>
      </c>
      <c r="Y9" s="285" t="str">
        <f>IF(手入力!M3="",REPLACE(X9,5,0,"/"),REPLACE(手入力!M3,5,0,"/"))</f>
        <v>2024/0605</v>
      </c>
      <c r="Z9" s="258">
        <v>20240605</v>
      </c>
      <c r="AA9" s="285" t="str">
        <f>IF(手入力!N3="",REPLACE(Z9,5,0,"/"),REPLACE(手入力!N3,5,0,"/"))</f>
        <v>2024/0605</v>
      </c>
      <c r="AB9" s="258">
        <v>20240605</v>
      </c>
      <c r="AC9" s="285" t="str">
        <f>IF(手入力!O3="",REPLACE(AB9,5,0,"/"),REPLACE(手入力!O3,5,0,"/"))</f>
        <v>2024/0605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1148</v>
      </c>
      <c r="E10" s="98" t="str">
        <f>TEXT(D10,"0000")</f>
        <v>1148</v>
      </c>
      <c r="F10" s="38">
        <v>930</v>
      </c>
      <c r="G10" s="98" t="str">
        <f>TEXT(F10,"0000")</f>
        <v>0930</v>
      </c>
      <c r="H10" s="38">
        <v>1055</v>
      </c>
      <c r="I10" s="98" t="str">
        <f>TEXT(H10,"0000")</f>
        <v>1055</v>
      </c>
      <c r="J10" s="38">
        <v>1000</v>
      </c>
      <c r="K10" s="98" t="str">
        <f>TEXT(J10,"0000")</f>
        <v>1000</v>
      </c>
      <c r="L10" s="38">
        <v>905</v>
      </c>
      <c r="M10" s="98" t="str">
        <f>TEXT(L10,"0000")</f>
        <v>0905</v>
      </c>
      <c r="N10" s="38">
        <v>1023</v>
      </c>
      <c r="O10" s="98" t="str">
        <f>TEXT(N10,"0000")</f>
        <v>1023</v>
      </c>
      <c r="P10" s="20">
        <v>855</v>
      </c>
      <c r="Q10" s="286" t="str">
        <f>TEXT(P10,"0000")</f>
        <v>0855</v>
      </c>
      <c r="R10" s="188">
        <v>955</v>
      </c>
      <c r="S10" s="286" t="str">
        <f>TEXT(R10,"0000")</f>
        <v>0955</v>
      </c>
      <c r="T10" s="188">
        <v>1020</v>
      </c>
      <c r="U10" s="286" t="str">
        <f>TEXT(T10,"0000")</f>
        <v>1020</v>
      </c>
      <c r="V10" s="188">
        <v>0</v>
      </c>
      <c r="W10" s="286" t="str">
        <f>TEXT(V10,"0000")</f>
        <v>0000</v>
      </c>
      <c r="X10" s="187">
        <v>831</v>
      </c>
      <c r="Y10" s="286" t="str">
        <f>TEXT(X10,"0000")</f>
        <v>0831</v>
      </c>
      <c r="Z10" s="188">
        <v>856</v>
      </c>
      <c r="AA10" s="286" t="str">
        <f>TEXT(Z10,"0000")</f>
        <v>0856</v>
      </c>
      <c r="AB10" s="188">
        <v>1054</v>
      </c>
      <c r="AC10" s="286" t="str">
        <f>TEXT(AB10,"0000")</f>
        <v>1054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5</v>
      </c>
      <c r="F11" s="38" t="str">
        <f>IF(F$9=0,"",HLOOKUP(G11,天気タグ!$B$3:$AG$39,35))</f>
        <v>晴</v>
      </c>
      <c r="G11" s="38">
        <f>IF(G9=0,"",(RIGHT(G9,2))-1)</f>
        <v>5</v>
      </c>
      <c r="H11" s="38" t="str">
        <f>IF(H$9=0,"",HLOOKUP(I11,天気タグ!$B$3:$AG$39,35))</f>
        <v>晴</v>
      </c>
      <c r="I11" s="38">
        <f>IF(I9=0,"",(RIGHT(I9,2))-1)</f>
        <v>5</v>
      </c>
      <c r="J11" s="38" t="str">
        <f>IF(J$9=0,"",HLOOKUP(K11,天気タグ!$B$3:$AG$39,35))</f>
        <v>晴</v>
      </c>
      <c r="K11" s="38">
        <f>IF(K9=0,"",(RIGHT(K9,2))-1)</f>
        <v>5</v>
      </c>
      <c r="L11" s="38" t="str">
        <f>IF(L$9=0,"",HLOOKUP(M11,天気タグ!$B$3:$AG$39,35))</f>
        <v>晴</v>
      </c>
      <c r="M11" s="38">
        <f>IF(M9=0,"",(RIGHT(M9,2))-1)</f>
        <v>5</v>
      </c>
      <c r="N11" s="38" t="str">
        <f>IF(N$9=0,"",HLOOKUP(O11,天気タグ!$B$3:$AG$39,35))</f>
        <v>晴</v>
      </c>
      <c r="O11" s="38">
        <f>IF(O9=0,"",(RIGHT(O9,2))-1)</f>
        <v>5</v>
      </c>
      <c r="P11" s="188" t="str">
        <f>IF(P$9=0,"",HLOOKUP(Q11,天気タグ!$B$3:$AG$39,35))</f>
        <v>雨/晴</v>
      </c>
      <c r="Q11" s="188">
        <f>IF(Q9=0,"",(RIGHT(Q9,2))-1)</f>
        <v>10</v>
      </c>
      <c r="R11" s="188" t="str">
        <f>IF(R$9=0,"",HLOOKUP(S11,天気タグ!$B$3:$AG$39,35))</f>
        <v>雨/晴</v>
      </c>
      <c r="S11" s="188">
        <f>IF(S9=0,"",(RIGHT(S9,2))-1)</f>
        <v>10</v>
      </c>
      <c r="T11" s="188" t="str">
        <f>IF(T$9=0,"",HLOOKUP(U11,天気タグ!$B$3:$AG$39,35))</f>
        <v>雨/晴</v>
      </c>
      <c r="U11" s="188">
        <f>IF(U9=0,"",(RIGHT(U9,2))-1)</f>
        <v>10</v>
      </c>
      <c r="V11" s="188" t="str">
        <f>IF(V$9=0,"",HLOOKUP(W11,天気タグ!$B$3:$AG$39,35))</f>
        <v/>
      </c>
      <c r="W11" s="188" t="e">
        <f>IF(W9=0,"",(RIGHT(W9,2))-1)</f>
        <v>#VALUE!</v>
      </c>
      <c r="X11" s="188" t="str">
        <f>IF(X$9=0,"",HLOOKUP(Y11,天気タグ!$B$3:$AG$39,35))</f>
        <v>晴</v>
      </c>
      <c r="Y11" s="188">
        <f>IF(Y9=0,"",(RIGHT(Y9,2))-1)</f>
        <v>4</v>
      </c>
      <c r="Z11" s="188" t="str">
        <f>IF(Z$9=0,"",HLOOKUP(AA11,天気タグ!$B$3:$AG$39,35))</f>
        <v>晴</v>
      </c>
      <c r="AA11" s="188">
        <f>IF(AA9=0,"",(RIGHT(AA9,2))-1)</f>
        <v>4</v>
      </c>
      <c r="AB11" s="188" t="str">
        <f>IF(AB$9=0,"",HLOOKUP(AC11,天気タグ!$B$3:$AG$39,35))</f>
        <v>晴</v>
      </c>
      <c r="AC11" s="188">
        <f>IF(AC9=0,"",(RIGHT(AC9,2))-1)</f>
        <v>4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晴/曇</v>
      </c>
      <c r="E12" s="38">
        <f>IF(E9=0,"",RIGHT(E9,2)*1)</f>
        <v>6</v>
      </c>
      <c r="F12" s="38" t="str">
        <f>IF(F$9=0,"",HLOOKUP(G12,天気タグ!$B$3:$AG$39,35))</f>
        <v>晴/曇</v>
      </c>
      <c r="G12" s="38">
        <f>IF(G9=0,"",RIGHT(G9,2)*1)</f>
        <v>6</v>
      </c>
      <c r="H12" s="38" t="str">
        <f>IF(H$9=0,"",HLOOKUP(I12,天気タグ!$B$3:$AG$39,35))</f>
        <v>晴/曇</v>
      </c>
      <c r="I12" s="38">
        <f>IF(I9=0,"",RIGHT(I9,2)*1)</f>
        <v>6</v>
      </c>
      <c r="J12" s="38" t="str">
        <f>IF(J$9=0,"",HLOOKUP(K12,天気タグ!$B$3:$AG$39,35))</f>
        <v>晴/曇</v>
      </c>
      <c r="K12" s="38">
        <f>IF(K9=0,"",RIGHT(K9,2)*1)</f>
        <v>6</v>
      </c>
      <c r="L12" s="38" t="str">
        <f>IF(L$9=0,"",HLOOKUP(M12,天気タグ!$B$3:$AG$39,35))</f>
        <v>晴/曇</v>
      </c>
      <c r="M12" s="38">
        <f>IF(M9=0,"",RIGHT(M9,2)*1)</f>
        <v>6</v>
      </c>
      <c r="N12" s="38" t="str">
        <f>IF(N$9=0,"",HLOOKUP(O12,天気タグ!$B$3:$AG$39,35))</f>
        <v>晴/曇</v>
      </c>
      <c r="O12" s="38">
        <f>IF(O9=0,"",RIGHT(O9,2)*1)</f>
        <v>6</v>
      </c>
      <c r="P12" s="188" t="str">
        <f>IF(P$9=0,"",HLOOKUP(Q12,天気タグ!$B$3:$AG$39,35))</f>
        <v>晴</v>
      </c>
      <c r="Q12" s="188">
        <f>IF(Q9=0,"",RIGHT(Q9,2)*1)</f>
        <v>11</v>
      </c>
      <c r="R12" s="188" t="str">
        <f>IF(R$9=0,"",HLOOKUP(S12,天気タグ!$B$3:$AG$39,35))</f>
        <v>晴</v>
      </c>
      <c r="S12" s="188">
        <f>IF(S9=0,"",RIGHT(S9,2)*1)</f>
        <v>11</v>
      </c>
      <c r="T12" s="188" t="str">
        <f>IF(T$9=0,"",HLOOKUP(U12,天気タグ!$B$3:$AG$39,35))</f>
        <v>晴</v>
      </c>
      <c r="U12" s="188">
        <f>IF(U9=0,"",RIGHT(U9,2)*1)</f>
        <v>11</v>
      </c>
      <c r="V12" s="188" t="str">
        <f>IF(V$9=0,"",HLOOKUP(W12,天気タグ!$B$3:$AG$39,35))</f>
        <v/>
      </c>
      <c r="W12" s="188" t="e">
        <f>IF(W9=0,"",RIGHT(W9,2)*1)</f>
        <v>#VALUE!</v>
      </c>
      <c r="X12" s="188" t="str">
        <f>IF(X$9=0,"",HLOOKUP(Y12,天気タグ!$B$3:$AG$39,35))</f>
        <v>晴</v>
      </c>
      <c r="Y12" s="188">
        <f>IF(Y9=0,"",RIGHT(Y9,2)*1)</f>
        <v>5</v>
      </c>
      <c r="Z12" s="188" t="str">
        <f>IF(Z$9=0,"",HLOOKUP(AA12,天気タグ!$B$3:$AG$39,35))</f>
        <v>晴</v>
      </c>
      <c r="AA12" s="188">
        <f>IF(AA9=0,"",RIGHT(AA9,2)*1)</f>
        <v>5</v>
      </c>
      <c r="AB12" s="188" t="str">
        <f>IF(AB$9=0,"",HLOOKUP(AC12,天気タグ!$B$3:$AG$39,35))</f>
        <v>晴</v>
      </c>
      <c r="AC12" s="188">
        <f>IF(AC9=0,"",RIGHT(AC9,2)*1)</f>
        <v>5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27.5</v>
      </c>
      <c r="E13" s="26"/>
      <c r="F13" s="26">
        <v>26.8</v>
      </c>
      <c r="G13" s="26"/>
      <c r="H13" s="26">
        <v>30.5</v>
      </c>
      <c r="I13" s="38"/>
      <c r="J13" s="26">
        <v>25.5</v>
      </c>
      <c r="K13" s="26"/>
      <c r="L13" s="26">
        <v>24.2</v>
      </c>
      <c r="M13" s="26"/>
      <c r="N13" s="26">
        <v>27.5</v>
      </c>
      <c r="O13" s="26"/>
      <c r="P13" s="190">
        <v>24.5</v>
      </c>
      <c r="Q13" s="26" t="str">
        <f>IFERROR(VLOOKUP(Q$9,#REF!,2,FALSE),"")</f>
        <v/>
      </c>
      <c r="R13" s="191">
        <v>24.2</v>
      </c>
      <c r="S13" s="188"/>
      <c r="T13" s="191">
        <v>25.2</v>
      </c>
      <c r="U13" s="191"/>
      <c r="V13" s="191" t="s">
        <v>361</v>
      </c>
      <c r="W13" s="191"/>
      <c r="X13" s="190">
        <v>21.1</v>
      </c>
      <c r="Y13" s="191"/>
      <c r="Z13" s="191">
        <v>21.5</v>
      </c>
      <c r="AA13" s="191"/>
      <c r="AB13" s="191">
        <v>25.8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18.399999999999999</v>
      </c>
      <c r="E14" s="31"/>
      <c r="F14" s="32">
        <v>21.4</v>
      </c>
      <c r="G14" s="32"/>
      <c r="H14" s="32">
        <v>18.899999999999999</v>
      </c>
      <c r="I14" s="32"/>
      <c r="J14" s="32">
        <v>21.6</v>
      </c>
      <c r="K14" s="32"/>
      <c r="L14" s="32">
        <v>17.7</v>
      </c>
      <c r="M14" s="32"/>
      <c r="N14" s="32">
        <v>19.5</v>
      </c>
      <c r="O14" s="32"/>
      <c r="P14" s="197">
        <v>19.600000000000001</v>
      </c>
      <c r="Q14" s="26" t="str">
        <f>IFERROR(VLOOKUP(Q$9,#REF!,3,FALSE),"")</f>
        <v/>
      </c>
      <c r="R14" s="198">
        <v>21.6</v>
      </c>
      <c r="S14" s="198"/>
      <c r="T14" s="198">
        <v>21.1</v>
      </c>
      <c r="U14" s="198"/>
      <c r="V14" s="198" t="s">
        <v>361</v>
      </c>
      <c r="W14" s="198"/>
      <c r="X14" s="197">
        <v>17.8</v>
      </c>
      <c r="Y14" s="197"/>
      <c r="Z14" s="198">
        <v>21.6</v>
      </c>
      <c r="AA14" s="198"/>
      <c r="AB14" s="198">
        <v>23.8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 t="s">
        <v>361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9" t="s">
        <v>361</v>
      </c>
      <c r="Q18" s="286" t="e">
        <f t="shared" ref="Q18:Q23" si="0">P18/1000</f>
        <v>#VALUE!</v>
      </c>
      <c r="R18" s="188" t="s">
        <v>361</v>
      </c>
      <c r="S18" s="286" t="e">
        <f>R18/1000</f>
        <v>#VALUE!</v>
      </c>
      <c r="T18" s="188" t="s">
        <v>361</v>
      </c>
      <c r="U18" s="286" t="e">
        <f>T18/1000</f>
        <v>#VALUE!</v>
      </c>
      <c r="V18" s="188" t="s">
        <v>361</v>
      </c>
      <c r="W18" s="286" t="e">
        <f>V18/1000</f>
        <v>#VALUE!</v>
      </c>
      <c r="X18" s="259" t="s">
        <v>361</v>
      </c>
      <c r="Y18" s="286" t="e">
        <f>X18/1000</f>
        <v>#VALUE!</v>
      </c>
      <c r="Z18" s="208" t="s">
        <v>361</v>
      </c>
      <c r="AA18" s="286" t="e">
        <f t="shared" ref="AA18:AA23" si="1">Z18/1000</f>
        <v>#VALUE!</v>
      </c>
      <c r="AB18" s="188" t="s">
        <v>361</v>
      </c>
      <c r="AC18" s="28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0" t="s">
        <v>361</v>
      </c>
      <c r="Q19" s="286" t="e">
        <f t="shared" si="0"/>
        <v>#VALUE!</v>
      </c>
      <c r="R19" s="188" t="s">
        <v>361</v>
      </c>
      <c r="S19" s="286" t="e">
        <f t="shared" ref="S19:S23" si="6">R19/1000</f>
        <v>#VALUE!</v>
      </c>
      <c r="T19" s="188" t="s">
        <v>361</v>
      </c>
      <c r="U19" s="286" t="e">
        <f t="shared" ref="U19:W23" si="7">T19/1000</f>
        <v>#VALUE!</v>
      </c>
      <c r="V19" s="188" t="s">
        <v>361</v>
      </c>
      <c r="W19" s="286" t="e">
        <f t="shared" si="7"/>
        <v>#VALUE!</v>
      </c>
      <c r="X19" s="260" t="s">
        <v>361</v>
      </c>
      <c r="Y19" s="286" t="e">
        <f t="shared" ref="Y19:Y23" si="8">X19/1000</f>
        <v>#VALUE!</v>
      </c>
      <c r="Z19" s="209" t="s">
        <v>361</v>
      </c>
      <c r="AA19" s="286" t="e">
        <f t="shared" si="1"/>
        <v>#VALUE!</v>
      </c>
      <c r="AB19" s="188" t="s">
        <v>361</v>
      </c>
      <c r="AC19" s="28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1" t="s">
        <v>361</v>
      </c>
      <c r="Q20" s="286" t="e">
        <f t="shared" si="0"/>
        <v>#VALUE!</v>
      </c>
      <c r="R20" s="188" t="s">
        <v>361</v>
      </c>
      <c r="S20" s="286" t="e">
        <f t="shared" si="6"/>
        <v>#VALUE!</v>
      </c>
      <c r="T20" s="188" t="s">
        <v>361</v>
      </c>
      <c r="U20" s="286" t="e">
        <f t="shared" si="7"/>
        <v>#VALUE!</v>
      </c>
      <c r="V20" s="188" t="s">
        <v>361</v>
      </c>
      <c r="W20" s="286" t="e">
        <f t="shared" si="7"/>
        <v>#VALUE!</v>
      </c>
      <c r="X20" s="261" t="s">
        <v>361</v>
      </c>
      <c r="Y20" s="286" t="e">
        <f t="shared" si="8"/>
        <v>#VALUE!</v>
      </c>
      <c r="Z20" s="210" t="s">
        <v>361</v>
      </c>
      <c r="AA20" s="286" t="e">
        <f t="shared" si="1"/>
        <v>#VALUE!</v>
      </c>
      <c r="AB20" s="188" t="s">
        <v>361</v>
      </c>
      <c r="AC20" s="28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1" t="s">
        <v>361</v>
      </c>
      <c r="Q21" s="286" t="e">
        <f t="shared" si="0"/>
        <v>#VALUE!</v>
      </c>
      <c r="R21" s="188" t="s">
        <v>361</v>
      </c>
      <c r="S21" s="286" t="e">
        <f t="shared" si="6"/>
        <v>#VALUE!</v>
      </c>
      <c r="T21" s="188" t="s">
        <v>361</v>
      </c>
      <c r="U21" s="286" t="e">
        <f t="shared" si="7"/>
        <v>#VALUE!</v>
      </c>
      <c r="V21" s="188" t="s">
        <v>361</v>
      </c>
      <c r="W21" s="286" t="e">
        <f t="shared" si="7"/>
        <v>#VALUE!</v>
      </c>
      <c r="X21" s="261" t="s">
        <v>361</v>
      </c>
      <c r="Y21" s="286" t="e">
        <f t="shared" si="8"/>
        <v>#VALUE!</v>
      </c>
      <c r="Z21" s="210" t="s">
        <v>361</v>
      </c>
      <c r="AA21" s="286" t="e">
        <f t="shared" si="1"/>
        <v>#VALUE!</v>
      </c>
      <c r="AB21" s="188" t="s">
        <v>361</v>
      </c>
      <c r="AC21" s="28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1" t="s">
        <v>361</v>
      </c>
      <c r="Q22" s="286" t="e">
        <f t="shared" si="0"/>
        <v>#VALUE!</v>
      </c>
      <c r="R22" s="188" t="s">
        <v>361</v>
      </c>
      <c r="S22" s="286" t="e">
        <f t="shared" si="6"/>
        <v>#VALUE!</v>
      </c>
      <c r="T22" s="188" t="s">
        <v>361</v>
      </c>
      <c r="U22" s="286" t="e">
        <f t="shared" si="7"/>
        <v>#VALUE!</v>
      </c>
      <c r="V22" s="188" t="s">
        <v>361</v>
      </c>
      <c r="W22" s="286" t="e">
        <f t="shared" si="7"/>
        <v>#VALUE!</v>
      </c>
      <c r="X22" s="261" t="s">
        <v>361</v>
      </c>
      <c r="Y22" s="286" t="e">
        <f t="shared" si="8"/>
        <v>#VALUE!</v>
      </c>
      <c r="Z22" s="210" t="s">
        <v>361</v>
      </c>
      <c r="AA22" s="286" t="e">
        <f t="shared" si="1"/>
        <v>#VALUE!</v>
      </c>
      <c r="AB22" s="188" t="s">
        <v>361</v>
      </c>
      <c r="AC22" s="28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1" t="s">
        <v>361</v>
      </c>
      <c r="Q23" s="286" t="e">
        <f t="shared" si="0"/>
        <v>#VALUE!</v>
      </c>
      <c r="R23" s="188" t="s">
        <v>361</v>
      </c>
      <c r="S23" s="286" t="e">
        <f t="shared" si="6"/>
        <v>#VALUE!</v>
      </c>
      <c r="T23" s="188" t="s">
        <v>361</v>
      </c>
      <c r="U23" s="286" t="e">
        <f t="shared" si="7"/>
        <v>#VALUE!</v>
      </c>
      <c r="V23" s="188" t="s">
        <v>361</v>
      </c>
      <c r="W23" s="286" t="e">
        <f t="shared" si="7"/>
        <v>#VALUE!</v>
      </c>
      <c r="X23" s="261" t="s">
        <v>361</v>
      </c>
      <c r="Y23" s="286" t="e">
        <f t="shared" si="8"/>
        <v>#VALUE!</v>
      </c>
      <c r="Z23" s="210" t="s">
        <v>361</v>
      </c>
      <c r="AA23" s="286" t="e">
        <f t="shared" si="1"/>
        <v>#VALUE!</v>
      </c>
      <c r="AB23" s="188" t="s">
        <v>361</v>
      </c>
      <c r="AC23" s="28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 t="s">
        <v>361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1">
        <v>0</v>
      </c>
      <c r="Q25" s="286">
        <f>P25/1000</f>
        <v>0</v>
      </c>
      <c r="R25" s="188" t="s">
        <v>361</v>
      </c>
      <c r="S25" s="286" t="e">
        <f>R25/1000</f>
        <v>#VALUE!</v>
      </c>
      <c r="T25" s="188" t="s">
        <v>361</v>
      </c>
      <c r="U25" s="286" t="e">
        <f>T25/1000</f>
        <v>#VALUE!</v>
      </c>
      <c r="V25" s="188" t="s">
        <v>361</v>
      </c>
      <c r="W25" s="286" t="e">
        <f>V25/1000</f>
        <v>#VALUE!</v>
      </c>
      <c r="X25" s="261" t="s">
        <v>361</v>
      </c>
      <c r="Y25" s="286" t="e">
        <f>X25/1000</f>
        <v>#VALUE!</v>
      </c>
      <c r="Z25" s="210" t="s">
        <v>361</v>
      </c>
      <c r="AA25" s="286" t="e">
        <f>Z25/1000</f>
        <v>#VALUE!</v>
      </c>
      <c r="AB25" s="188" t="s">
        <v>361</v>
      </c>
      <c r="AC25" s="28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0.21</v>
      </c>
      <c r="E26" s="88"/>
      <c r="F26" s="88">
        <v>0.24</v>
      </c>
      <c r="G26" s="88"/>
      <c r="H26" s="38">
        <v>0.76</v>
      </c>
      <c r="I26" s="88"/>
      <c r="J26" s="38">
        <v>0.63</v>
      </c>
      <c r="K26" s="88"/>
      <c r="L26" s="88">
        <v>0.22</v>
      </c>
      <c r="M26" s="88"/>
      <c r="N26" s="88">
        <v>0.24</v>
      </c>
      <c r="O26" s="88"/>
      <c r="P26" s="262">
        <v>0.42</v>
      </c>
      <c r="Q26" s="211"/>
      <c r="R26" s="188">
        <v>0.51</v>
      </c>
      <c r="S26" s="211"/>
      <c r="T26" s="188">
        <v>0.51</v>
      </c>
      <c r="U26" s="211"/>
      <c r="V26" s="188" t="s">
        <v>361</v>
      </c>
      <c r="W26" s="211"/>
      <c r="X26" s="262">
        <v>0.24</v>
      </c>
      <c r="Y26" s="211"/>
      <c r="Z26" s="211">
        <v>0.2</v>
      </c>
      <c r="AA26" s="211"/>
      <c r="AB26" s="188">
        <v>0.21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0.06</v>
      </c>
      <c r="G27" s="88"/>
      <c r="H27" s="38">
        <v>0.1</v>
      </c>
      <c r="I27" s="88"/>
      <c r="J27" s="38">
        <v>0.09</v>
      </c>
      <c r="K27" s="88"/>
      <c r="L27" s="88">
        <v>7.0000000000000007E-2</v>
      </c>
      <c r="M27" s="88"/>
      <c r="N27" s="88">
        <v>0.08</v>
      </c>
      <c r="O27" s="88"/>
      <c r="P27" s="262">
        <v>7.0000000000000007E-2</v>
      </c>
      <c r="Q27" s="211"/>
      <c r="R27" s="188">
        <v>0.06</v>
      </c>
      <c r="S27" s="211"/>
      <c r="T27" s="188">
        <v>7.0000000000000007E-2</v>
      </c>
      <c r="U27" s="211"/>
      <c r="V27" s="188" t="s">
        <v>361</v>
      </c>
      <c r="W27" s="211"/>
      <c r="X27" s="262">
        <v>0</v>
      </c>
      <c r="Y27" s="211"/>
      <c r="Z27" s="211">
        <v>0.06</v>
      </c>
      <c r="AA27" s="211"/>
      <c r="AB27" s="188">
        <v>0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2" t="s">
        <v>361</v>
      </c>
      <c r="Q28" s="286" t="e">
        <f t="shared" ref="Q28:Q35" si="12">P28/1000</f>
        <v>#VALUE!</v>
      </c>
      <c r="R28" s="188" t="s">
        <v>361</v>
      </c>
      <c r="S28" s="286" t="e">
        <f t="shared" ref="S28:S35" si="13">R28/1000</f>
        <v>#VALUE!</v>
      </c>
      <c r="T28" s="188" t="s">
        <v>361</v>
      </c>
      <c r="U28" s="286" t="e">
        <f t="shared" ref="U28:W35" si="14">T28/1000</f>
        <v>#VALUE!</v>
      </c>
      <c r="V28" s="188" t="s">
        <v>361</v>
      </c>
      <c r="W28" s="286" t="e">
        <f t="shared" si="14"/>
        <v>#VALUE!</v>
      </c>
      <c r="X28" s="262" t="s">
        <v>361</v>
      </c>
      <c r="Y28" s="286" t="e">
        <f t="shared" ref="Y28:Y35" si="15">X28/1000</f>
        <v>#VALUE!</v>
      </c>
      <c r="Z28" s="211" t="s">
        <v>361</v>
      </c>
      <c r="AA28" s="286" t="e">
        <f t="shared" ref="AA28:AA35" si="16">Z28/1000</f>
        <v>#VALUE!</v>
      </c>
      <c r="AB28" s="188" t="s">
        <v>361</v>
      </c>
      <c r="AC28" s="28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59">
        <v>0</v>
      </c>
      <c r="Q29" s="286">
        <f t="shared" si="12"/>
        <v>0</v>
      </c>
      <c r="R29" s="188">
        <v>0</v>
      </c>
      <c r="S29" s="286">
        <f t="shared" si="13"/>
        <v>0</v>
      </c>
      <c r="T29" s="188">
        <v>0</v>
      </c>
      <c r="U29" s="286">
        <f t="shared" si="14"/>
        <v>0</v>
      </c>
      <c r="V29" s="188" t="s">
        <v>361</v>
      </c>
      <c r="W29" s="286" t="e">
        <f t="shared" si="14"/>
        <v>#VALUE!</v>
      </c>
      <c r="X29" s="259">
        <v>0</v>
      </c>
      <c r="Y29" s="286">
        <f t="shared" si="15"/>
        <v>0</v>
      </c>
      <c r="Z29" s="208">
        <v>0</v>
      </c>
      <c r="AA29" s="286">
        <f t="shared" si="16"/>
        <v>0</v>
      </c>
      <c r="AB29" s="188">
        <v>0</v>
      </c>
      <c r="AC29" s="286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1">
        <v>0</v>
      </c>
      <c r="Q30" s="286">
        <f t="shared" si="12"/>
        <v>0</v>
      </c>
      <c r="R30" s="188">
        <v>0</v>
      </c>
      <c r="S30" s="286">
        <f t="shared" si="13"/>
        <v>0</v>
      </c>
      <c r="T30" s="188">
        <v>0</v>
      </c>
      <c r="U30" s="286">
        <f t="shared" si="14"/>
        <v>0</v>
      </c>
      <c r="V30" s="188" t="s">
        <v>361</v>
      </c>
      <c r="W30" s="286" t="e">
        <f t="shared" si="14"/>
        <v>#VALUE!</v>
      </c>
      <c r="X30" s="261">
        <v>0</v>
      </c>
      <c r="Y30" s="286">
        <f t="shared" si="15"/>
        <v>0</v>
      </c>
      <c r="Z30" s="210">
        <v>0</v>
      </c>
      <c r="AA30" s="286">
        <f t="shared" si="16"/>
        <v>0</v>
      </c>
      <c r="AB30" s="188">
        <v>0</v>
      </c>
      <c r="AC30" s="286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1">
        <v>0</v>
      </c>
      <c r="Q31" s="286">
        <f t="shared" si="12"/>
        <v>0</v>
      </c>
      <c r="R31" s="188">
        <v>0</v>
      </c>
      <c r="S31" s="286">
        <f t="shared" si="13"/>
        <v>0</v>
      </c>
      <c r="T31" s="188">
        <v>0</v>
      </c>
      <c r="U31" s="286">
        <f t="shared" si="14"/>
        <v>0</v>
      </c>
      <c r="V31" s="188" t="s">
        <v>361</v>
      </c>
      <c r="W31" s="286" t="e">
        <f t="shared" si="14"/>
        <v>#VALUE!</v>
      </c>
      <c r="X31" s="261">
        <v>0</v>
      </c>
      <c r="Y31" s="286">
        <f t="shared" si="15"/>
        <v>0</v>
      </c>
      <c r="Z31" s="210">
        <v>0</v>
      </c>
      <c r="AA31" s="286">
        <f t="shared" si="16"/>
        <v>0</v>
      </c>
      <c r="AB31" s="188">
        <v>0</v>
      </c>
      <c r="AC31" s="286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1">
        <v>0</v>
      </c>
      <c r="Q32" s="286">
        <f t="shared" si="12"/>
        <v>0</v>
      </c>
      <c r="R32" s="188">
        <v>0</v>
      </c>
      <c r="S32" s="286">
        <f t="shared" si="13"/>
        <v>0</v>
      </c>
      <c r="T32" s="188">
        <v>0</v>
      </c>
      <c r="U32" s="286">
        <f t="shared" si="14"/>
        <v>0</v>
      </c>
      <c r="V32" s="188" t="s">
        <v>361</v>
      </c>
      <c r="W32" s="286" t="e">
        <f t="shared" si="14"/>
        <v>#VALUE!</v>
      </c>
      <c r="X32" s="261">
        <v>0</v>
      </c>
      <c r="Y32" s="286">
        <f t="shared" si="15"/>
        <v>0</v>
      </c>
      <c r="Z32" s="210">
        <v>0</v>
      </c>
      <c r="AA32" s="286">
        <f t="shared" si="16"/>
        <v>0</v>
      </c>
      <c r="AB32" s="188">
        <v>0</v>
      </c>
      <c r="AC32" s="286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1">
        <v>0</v>
      </c>
      <c r="Q33" s="286">
        <f t="shared" si="12"/>
        <v>0</v>
      </c>
      <c r="R33" s="188">
        <v>0</v>
      </c>
      <c r="S33" s="286">
        <f t="shared" si="13"/>
        <v>0</v>
      </c>
      <c r="T33" s="188">
        <v>0</v>
      </c>
      <c r="U33" s="286">
        <f t="shared" si="14"/>
        <v>0</v>
      </c>
      <c r="V33" s="188" t="s">
        <v>361</v>
      </c>
      <c r="W33" s="286" t="e">
        <f t="shared" si="14"/>
        <v>#VALUE!</v>
      </c>
      <c r="X33" s="261">
        <v>0</v>
      </c>
      <c r="Y33" s="286">
        <f t="shared" si="15"/>
        <v>0</v>
      </c>
      <c r="Z33" s="210">
        <v>0</v>
      </c>
      <c r="AA33" s="286">
        <f t="shared" si="16"/>
        <v>0</v>
      </c>
      <c r="AB33" s="188">
        <v>0</v>
      </c>
      <c r="AC33" s="286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1">
        <v>0</v>
      </c>
      <c r="Q34" s="286">
        <f t="shared" si="12"/>
        <v>0</v>
      </c>
      <c r="R34" s="188">
        <v>0</v>
      </c>
      <c r="S34" s="286">
        <f t="shared" si="13"/>
        <v>0</v>
      </c>
      <c r="T34" s="188">
        <v>0</v>
      </c>
      <c r="U34" s="286">
        <f t="shared" si="14"/>
        <v>0</v>
      </c>
      <c r="V34" s="188" t="s">
        <v>361</v>
      </c>
      <c r="W34" s="286" t="e">
        <f t="shared" si="14"/>
        <v>#VALUE!</v>
      </c>
      <c r="X34" s="261">
        <v>0</v>
      </c>
      <c r="Y34" s="286">
        <f t="shared" si="15"/>
        <v>0</v>
      </c>
      <c r="Z34" s="210">
        <v>0</v>
      </c>
      <c r="AA34" s="286">
        <f t="shared" si="16"/>
        <v>0</v>
      </c>
      <c r="AB34" s="188">
        <v>0</v>
      </c>
      <c r="AC34" s="286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1">
        <v>0</v>
      </c>
      <c r="Q35" s="286">
        <f t="shared" si="12"/>
        <v>0</v>
      </c>
      <c r="R35" s="188">
        <v>0</v>
      </c>
      <c r="S35" s="286">
        <f t="shared" si="13"/>
        <v>0</v>
      </c>
      <c r="T35" s="188">
        <v>0</v>
      </c>
      <c r="U35" s="286">
        <f t="shared" si="14"/>
        <v>0</v>
      </c>
      <c r="V35" s="188" t="s">
        <v>361</v>
      </c>
      <c r="W35" s="286" t="e">
        <f t="shared" si="14"/>
        <v>#VALUE!</v>
      </c>
      <c r="X35" s="261">
        <v>0</v>
      </c>
      <c r="Y35" s="286">
        <f t="shared" si="15"/>
        <v>0</v>
      </c>
      <c r="Z35" s="210">
        <v>0</v>
      </c>
      <c r="AA35" s="286">
        <f t="shared" si="16"/>
        <v>0</v>
      </c>
      <c r="AB35" s="188">
        <v>0</v>
      </c>
      <c r="AC35" s="286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0.05</v>
      </c>
      <c r="E36" s="88"/>
      <c r="F36" s="88">
        <v>0.05</v>
      </c>
      <c r="G36" s="88"/>
      <c r="H36" s="38">
        <v>0.15</v>
      </c>
      <c r="I36" s="88"/>
      <c r="J36" s="38">
        <v>0.11</v>
      </c>
      <c r="K36" s="88"/>
      <c r="L36" s="88">
        <v>0.06</v>
      </c>
      <c r="M36" s="88"/>
      <c r="N36" s="88">
        <v>7.0000000000000007E-2</v>
      </c>
      <c r="O36" s="88"/>
      <c r="P36" s="262">
        <v>0.06</v>
      </c>
      <c r="Q36" s="211"/>
      <c r="R36" s="188">
        <v>7.0000000000000007E-2</v>
      </c>
      <c r="S36" s="211"/>
      <c r="T36" s="188">
        <v>7.0000000000000007E-2</v>
      </c>
      <c r="U36" s="211"/>
      <c r="V36" s="188" t="s">
        <v>361</v>
      </c>
      <c r="W36" s="211"/>
      <c r="X36" s="262">
        <v>0.05</v>
      </c>
      <c r="Y36" s="211"/>
      <c r="Z36" s="211">
        <v>0</v>
      </c>
      <c r="AA36" s="211"/>
      <c r="AB36" s="188">
        <v>0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1" t="s">
        <v>361</v>
      </c>
      <c r="Q37" s="210"/>
      <c r="R37" s="188" t="s">
        <v>361</v>
      </c>
      <c r="S37" s="210"/>
      <c r="T37" s="188" t="s">
        <v>361</v>
      </c>
      <c r="U37" s="210"/>
      <c r="V37" s="188" t="s">
        <v>361</v>
      </c>
      <c r="W37" s="210"/>
      <c r="X37" s="261" t="s">
        <v>361</v>
      </c>
      <c r="Y37" s="210"/>
      <c r="Z37" s="210" t="s">
        <v>361</v>
      </c>
      <c r="AA37" s="210"/>
      <c r="AB37" s="188" t="s">
        <v>361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>
        <v>13</v>
      </c>
      <c r="E38" s="268">
        <f t="shared" ref="E38:M40" si="18">D38/1000</f>
        <v>1.2999999999999999E-2</v>
      </c>
      <c r="F38" s="80">
        <v>14</v>
      </c>
      <c r="G38" s="268">
        <f t="shared" si="18"/>
        <v>1.4E-2</v>
      </c>
      <c r="H38" s="38">
        <v>0</v>
      </c>
      <c r="I38" s="268">
        <f t="shared" si="18"/>
        <v>0</v>
      </c>
      <c r="J38" s="38">
        <v>4</v>
      </c>
      <c r="K38" s="268">
        <f t="shared" si="18"/>
        <v>4.0000000000000001E-3</v>
      </c>
      <c r="L38" s="80">
        <v>13</v>
      </c>
      <c r="M38" s="268">
        <f t="shared" si="18"/>
        <v>1.2999999999999999E-2</v>
      </c>
      <c r="N38" s="80">
        <v>13</v>
      </c>
      <c r="O38" s="268">
        <f>N38/1000</f>
        <v>1.2999999999999999E-2</v>
      </c>
      <c r="P38" s="261">
        <v>13</v>
      </c>
      <c r="Q38" s="287">
        <f>P38/1000</f>
        <v>1.2999999999999999E-2</v>
      </c>
      <c r="R38" s="188">
        <v>13</v>
      </c>
      <c r="S38" s="287">
        <f t="shared" ref="S38:W40" si="19">R38/1000</f>
        <v>1.2999999999999999E-2</v>
      </c>
      <c r="T38" s="188">
        <v>15</v>
      </c>
      <c r="U38" s="287">
        <f t="shared" si="19"/>
        <v>1.4999999999999999E-2</v>
      </c>
      <c r="V38" s="188" t="s">
        <v>361</v>
      </c>
      <c r="W38" s="287" t="e">
        <f t="shared" si="19"/>
        <v>#VALUE!</v>
      </c>
      <c r="X38" s="261">
        <v>12</v>
      </c>
      <c r="Y38" s="287">
        <f>X38/1000</f>
        <v>1.2E-2</v>
      </c>
      <c r="Z38" s="210">
        <v>15</v>
      </c>
      <c r="AA38" s="287">
        <f>Z38/1000</f>
        <v>1.4999999999999999E-2</v>
      </c>
      <c r="AB38" s="188">
        <v>15</v>
      </c>
      <c r="AC38" s="287">
        <f>AB38/1000</f>
        <v>1.4999999999999999E-2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1" t="s">
        <v>361</v>
      </c>
      <c r="Q39" s="210"/>
      <c r="R39" s="188" t="s">
        <v>361</v>
      </c>
      <c r="S39" s="210"/>
      <c r="T39" s="188" t="s">
        <v>361</v>
      </c>
      <c r="U39" s="210"/>
      <c r="V39" s="188" t="s">
        <v>361</v>
      </c>
      <c r="W39" s="210"/>
      <c r="X39" s="261" t="s">
        <v>361</v>
      </c>
      <c r="Y39" s="210"/>
      <c r="Z39" s="210" t="s">
        <v>361</v>
      </c>
      <c r="AA39" s="210"/>
      <c r="AB39" s="188" t="s">
        <v>361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>
        <v>0</v>
      </c>
      <c r="E40" s="268">
        <f t="shared" si="18"/>
        <v>0</v>
      </c>
      <c r="F40" s="80">
        <v>0</v>
      </c>
      <c r="G40" s="268">
        <f t="shared" si="18"/>
        <v>0</v>
      </c>
      <c r="H40" s="38">
        <v>0</v>
      </c>
      <c r="I40" s="268">
        <f t="shared" si="18"/>
        <v>0</v>
      </c>
      <c r="J40" s="38">
        <v>1</v>
      </c>
      <c r="K40" s="268">
        <f t="shared" si="18"/>
        <v>1E-3</v>
      </c>
      <c r="L40" s="80">
        <v>0</v>
      </c>
      <c r="M40" s="268">
        <f t="shared" si="18"/>
        <v>0</v>
      </c>
      <c r="N40" s="80">
        <v>0</v>
      </c>
      <c r="O40" s="268">
        <f>N40/1000</f>
        <v>0</v>
      </c>
      <c r="P40" s="261">
        <v>0</v>
      </c>
      <c r="Q40" s="287">
        <f>P40/1000</f>
        <v>0</v>
      </c>
      <c r="R40" s="188">
        <v>1</v>
      </c>
      <c r="S40" s="287">
        <f t="shared" si="19"/>
        <v>1E-3</v>
      </c>
      <c r="T40" s="188">
        <v>1</v>
      </c>
      <c r="U40" s="287">
        <f t="shared" si="19"/>
        <v>1E-3</v>
      </c>
      <c r="V40" s="188" t="s">
        <v>361</v>
      </c>
      <c r="W40" s="287" t="e">
        <f t="shared" si="19"/>
        <v>#VALUE!</v>
      </c>
      <c r="X40" s="261">
        <v>0</v>
      </c>
      <c r="Y40" s="287">
        <f>X40/1000</f>
        <v>0</v>
      </c>
      <c r="Z40" s="210">
        <v>0</v>
      </c>
      <c r="AA40" s="287">
        <f>Z40/1000</f>
        <v>0</v>
      </c>
      <c r="AB40" s="188">
        <v>0</v>
      </c>
      <c r="AC40" s="287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1" t="s">
        <v>361</v>
      </c>
      <c r="Q41" s="210"/>
      <c r="R41" s="188" t="s">
        <v>361</v>
      </c>
      <c r="S41" s="210"/>
      <c r="T41" s="188" t="s">
        <v>361</v>
      </c>
      <c r="U41" s="210"/>
      <c r="V41" s="188" t="s">
        <v>361</v>
      </c>
      <c r="W41" s="210"/>
      <c r="X41" s="261" t="s">
        <v>361</v>
      </c>
      <c r="Y41" s="210"/>
      <c r="Z41" s="210" t="s">
        <v>361</v>
      </c>
      <c r="AA41" s="210"/>
      <c r="AB41" s="188" t="s">
        <v>361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>
        <v>15</v>
      </c>
      <c r="E42" s="98">
        <f>D42/1000</f>
        <v>1.4999999999999999E-2</v>
      </c>
      <c r="F42" s="80">
        <v>16</v>
      </c>
      <c r="G42" s="98">
        <f>F42/1000</f>
        <v>1.6E-2</v>
      </c>
      <c r="H42" s="38">
        <v>0</v>
      </c>
      <c r="I42" s="98">
        <f>H42/1000</f>
        <v>0</v>
      </c>
      <c r="J42" s="38">
        <v>6</v>
      </c>
      <c r="K42" s="98">
        <f>J42/1000</f>
        <v>6.0000000000000001E-3</v>
      </c>
      <c r="L42" s="80">
        <v>16</v>
      </c>
      <c r="M42" s="98">
        <f>L42/1000</f>
        <v>1.6E-2</v>
      </c>
      <c r="N42" s="80">
        <v>16</v>
      </c>
      <c r="O42" s="98">
        <f>N42/1000</f>
        <v>1.6E-2</v>
      </c>
      <c r="P42" s="261">
        <v>15</v>
      </c>
      <c r="Q42" s="286">
        <f>P42/1000</f>
        <v>1.4999999999999999E-2</v>
      </c>
      <c r="R42" s="188">
        <v>18</v>
      </c>
      <c r="S42" s="286">
        <f>R42/1000</f>
        <v>1.7999999999999999E-2</v>
      </c>
      <c r="T42" s="188">
        <v>20</v>
      </c>
      <c r="U42" s="286">
        <f>T42/1000</f>
        <v>0.02</v>
      </c>
      <c r="V42" s="188" t="s">
        <v>361</v>
      </c>
      <c r="W42" s="286" t="e">
        <f>V42/1000</f>
        <v>#VALUE!</v>
      </c>
      <c r="X42" s="261">
        <v>14</v>
      </c>
      <c r="Y42" s="286">
        <f>X42/1000</f>
        <v>1.4E-2</v>
      </c>
      <c r="Z42" s="210">
        <v>18</v>
      </c>
      <c r="AA42" s="286">
        <f>Z42/1000</f>
        <v>1.7999999999999999E-2</v>
      </c>
      <c r="AB42" s="188">
        <v>15</v>
      </c>
      <c r="AC42" s="286">
        <f>AB42/1000</f>
        <v>1.4999999999999999E-2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1" t="s">
        <v>361</v>
      </c>
      <c r="Q43" s="210"/>
      <c r="R43" s="188" t="s">
        <v>361</v>
      </c>
      <c r="S43" s="210"/>
      <c r="T43" s="188" t="s">
        <v>361</v>
      </c>
      <c r="U43" s="210"/>
      <c r="V43" s="188" t="s">
        <v>361</v>
      </c>
      <c r="W43" s="210"/>
      <c r="X43" s="261" t="s">
        <v>361</v>
      </c>
      <c r="Y43" s="210"/>
      <c r="Z43" s="210" t="s">
        <v>361</v>
      </c>
      <c r="AA43" s="210"/>
      <c r="AB43" s="188" t="s">
        <v>361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>
        <v>2</v>
      </c>
      <c r="E44" s="268">
        <f t="shared" ref="E44:O45" si="20">D44/1000</f>
        <v>2E-3</v>
      </c>
      <c r="F44" s="80">
        <v>2</v>
      </c>
      <c r="G44" s="268">
        <f t="shared" si="20"/>
        <v>2E-3</v>
      </c>
      <c r="H44" s="38">
        <v>0</v>
      </c>
      <c r="I44" s="268">
        <f t="shared" si="20"/>
        <v>0</v>
      </c>
      <c r="J44" s="38">
        <v>1</v>
      </c>
      <c r="K44" s="268">
        <f t="shared" si="20"/>
        <v>1E-3</v>
      </c>
      <c r="L44" s="80">
        <v>3</v>
      </c>
      <c r="M44" s="268">
        <f t="shared" si="20"/>
        <v>3.0000000000000001E-3</v>
      </c>
      <c r="N44" s="80">
        <v>3</v>
      </c>
      <c r="O44" s="268">
        <f t="shared" si="20"/>
        <v>3.0000000000000001E-3</v>
      </c>
      <c r="P44" s="261">
        <v>2</v>
      </c>
      <c r="Q44" s="287">
        <f>P44/1000</f>
        <v>2E-3</v>
      </c>
      <c r="R44" s="188">
        <v>4</v>
      </c>
      <c r="S44" s="287">
        <f t="shared" ref="S44:W45" si="21">R44/1000</f>
        <v>4.0000000000000001E-3</v>
      </c>
      <c r="T44" s="188">
        <v>4</v>
      </c>
      <c r="U44" s="287">
        <f t="shared" si="21"/>
        <v>4.0000000000000001E-3</v>
      </c>
      <c r="V44" s="188" t="s">
        <v>361</v>
      </c>
      <c r="W44" s="287" t="e">
        <f t="shared" si="21"/>
        <v>#VALUE!</v>
      </c>
      <c r="X44" s="261">
        <v>2</v>
      </c>
      <c r="Y44" s="287">
        <f>X44/1000</f>
        <v>2E-3</v>
      </c>
      <c r="Z44" s="210">
        <v>3</v>
      </c>
      <c r="AA44" s="287">
        <f>Z44/1000</f>
        <v>3.0000000000000001E-3</v>
      </c>
      <c r="AB44" s="188">
        <v>3</v>
      </c>
      <c r="AC44" s="287">
        <f>AB44/1000</f>
        <v>3.0000000000000001E-3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>
        <v>0</v>
      </c>
      <c r="E45" s="268">
        <f t="shared" si="20"/>
        <v>0</v>
      </c>
      <c r="F45" s="80">
        <v>0</v>
      </c>
      <c r="G45" s="268">
        <f t="shared" si="20"/>
        <v>0</v>
      </c>
      <c r="H45" s="38">
        <v>0</v>
      </c>
      <c r="I45" s="268">
        <f t="shared" si="20"/>
        <v>0</v>
      </c>
      <c r="J45" s="38">
        <v>0</v>
      </c>
      <c r="K45" s="268">
        <f t="shared" si="20"/>
        <v>0</v>
      </c>
      <c r="L45" s="80">
        <v>0</v>
      </c>
      <c r="M45" s="268">
        <f t="shared" si="20"/>
        <v>0</v>
      </c>
      <c r="N45" s="80">
        <v>0</v>
      </c>
      <c r="O45" s="268">
        <f t="shared" si="20"/>
        <v>0</v>
      </c>
      <c r="P45" s="261">
        <v>0</v>
      </c>
      <c r="Q45" s="287">
        <f>P45/1000</f>
        <v>0</v>
      </c>
      <c r="R45" s="188">
        <v>0</v>
      </c>
      <c r="S45" s="287">
        <f t="shared" si="21"/>
        <v>0</v>
      </c>
      <c r="T45" s="188">
        <v>0</v>
      </c>
      <c r="U45" s="287">
        <f t="shared" si="21"/>
        <v>0</v>
      </c>
      <c r="V45" s="188" t="s">
        <v>361</v>
      </c>
      <c r="W45" s="287" t="e">
        <f t="shared" si="21"/>
        <v>#VALUE!</v>
      </c>
      <c r="X45" s="261">
        <v>0</v>
      </c>
      <c r="Y45" s="287">
        <f>X45/1000</f>
        <v>0</v>
      </c>
      <c r="Z45" s="210">
        <v>0</v>
      </c>
      <c r="AA45" s="287">
        <f>Z45/1000</f>
        <v>0</v>
      </c>
      <c r="AB45" s="188">
        <v>0</v>
      </c>
      <c r="AC45" s="287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1">
        <v>0</v>
      </c>
      <c r="Q46" s="210"/>
      <c r="R46" s="188">
        <v>0</v>
      </c>
      <c r="S46" s="210"/>
      <c r="T46" s="188">
        <v>0</v>
      </c>
      <c r="U46" s="210"/>
      <c r="V46" s="188" t="s">
        <v>361</v>
      </c>
      <c r="W46" s="210"/>
      <c r="X46" s="261" t="s">
        <v>361</v>
      </c>
      <c r="Y46" s="210"/>
      <c r="Z46" s="210" t="s">
        <v>361</v>
      </c>
      <c r="AA46" s="210"/>
      <c r="AB46" s="188" t="s">
        <v>361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1" t="s">
        <v>361</v>
      </c>
      <c r="Q47" s="286" t="e">
        <f>P47/1000</f>
        <v>#VALUE!</v>
      </c>
      <c r="R47" s="188" t="s">
        <v>361</v>
      </c>
      <c r="S47" s="286" t="e">
        <f>R47/1000</f>
        <v>#VALUE!</v>
      </c>
      <c r="T47" s="188" t="s">
        <v>361</v>
      </c>
      <c r="U47" s="286" t="e">
        <f>T47/1000</f>
        <v>#VALUE!</v>
      </c>
      <c r="V47" s="188" t="s">
        <v>361</v>
      </c>
      <c r="W47" s="286" t="e">
        <f>V47/1000</f>
        <v>#VALUE!</v>
      </c>
      <c r="X47" s="261" t="s">
        <v>361</v>
      </c>
      <c r="Y47" s="286" t="e">
        <f>X47/1000</f>
        <v>#VALUE!</v>
      </c>
      <c r="Z47" s="210" t="s">
        <v>361</v>
      </c>
      <c r="AA47" s="286" t="e">
        <f>Z47/1000</f>
        <v>#VALUE!</v>
      </c>
      <c r="AB47" s="188" t="s">
        <v>361</v>
      </c>
      <c r="AC47" s="28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2" t="s">
        <v>361</v>
      </c>
      <c r="Q48" s="286" t="e">
        <f>P48/1000</f>
        <v>#VALUE!</v>
      </c>
      <c r="R48" s="188" t="s">
        <v>361</v>
      </c>
      <c r="S48" s="286" t="e">
        <f>R48/1000</f>
        <v>#VALUE!</v>
      </c>
      <c r="T48" s="188" t="s">
        <v>361</v>
      </c>
      <c r="U48" s="286" t="e">
        <f>T48/1000</f>
        <v>#VALUE!</v>
      </c>
      <c r="V48" s="188" t="s">
        <v>361</v>
      </c>
      <c r="W48" s="286" t="e">
        <f>V48/1000</f>
        <v>#VALUE!</v>
      </c>
      <c r="X48" s="262" t="s">
        <v>361</v>
      </c>
      <c r="Y48" s="286" t="e">
        <f>X48/1000</f>
        <v>#VALUE!</v>
      </c>
      <c r="Z48" s="211" t="s">
        <v>361</v>
      </c>
      <c r="AA48" s="286" t="e">
        <f>Z48/1000</f>
        <v>#VALUE!</v>
      </c>
      <c r="AB48" s="188" t="s">
        <v>361</v>
      </c>
      <c r="AC48" s="28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2" t="s">
        <v>361</v>
      </c>
      <c r="Q49" s="286" t="e">
        <f>P49/1000</f>
        <v>#VALUE!</v>
      </c>
      <c r="R49" s="188" t="s">
        <v>361</v>
      </c>
      <c r="S49" s="286" t="e">
        <f>R49/1000</f>
        <v>#VALUE!</v>
      </c>
      <c r="T49" s="188" t="s">
        <v>361</v>
      </c>
      <c r="U49" s="286" t="e">
        <f>T49/1000</f>
        <v>#VALUE!</v>
      </c>
      <c r="V49" s="188" t="s">
        <v>361</v>
      </c>
      <c r="W49" s="286" t="e">
        <f>V49/1000</f>
        <v>#VALUE!</v>
      </c>
      <c r="X49" s="262" t="s">
        <v>361</v>
      </c>
      <c r="Y49" s="286" t="e">
        <f>X49/1000</f>
        <v>#VALUE!</v>
      </c>
      <c r="Z49" s="211" t="s">
        <v>361</v>
      </c>
      <c r="AA49" s="286" t="e">
        <f>Z49/1000</f>
        <v>#VALUE!</v>
      </c>
      <c r="AB49" s="188" t="s">
        <v>361</v>
      </c>
      <c r="AC49" s="28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1" t="s">
        <v>361</v>
      </c>
      <c r="Q50" s="286" t="e">
        <f>P50/1000</f>
        <v>#VALUE!</v>
      </c>
      <c r="R50" s="188" t="s">
        <v>361</v>
      </c>
      <c r="S50" s="286" t="e">
        <f>R50/1000</f>
        <v>#VALUE!</v>
      </c>
      <c r="T50" s="188" t="s">
        <v>361</v>
      </c>
      <c r="U50" s="286" t="e">
        <f>T50/1000</f>
        <v>#VALUE!</v>
      </c>
      <c r="V50" s="188" t="s">
        <v>361</v>
      </c>
      <c r="W50" s="286" t="e">
        <f>V50/1000</f>
        <v>#VALUE!</v>
      </c>
      <c r="X50" s="261" t="s">
        <v>361</v>
      </c>
      <c r="Y50" s="286" t="e">
        <f>X50/1000</f>
        <v>#VALUE!</v>
      </c>
      <c r="Z50" s="210" t="s">
        <v>361</v>
      </c>
      <c r="AA50" s="286" t="e">
        <f>Z50/1000</f>
        <v>#VALUE!</v>
      </c>
      <c r="AB50" s="188" t="s">
        <v>361</v>
      </c>
      <c r="AC50" s="28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1" t="s">
        <v>361</v>
      </c>
      <c r="Q52" s="286" t="e">
        <f>P52/1000</f>
        <v>#VALUE!</v>
      </c>
      <c r="R52" s="188" t="s">
        <v>361</v>
      </c>
      <c r="S52" s="286" t="e">
        <f>R52/1000</f>
        <v>#VALUE!</v>
      </c>
      <c r="T52" s="188" t="s">
        <v>361</v>
      </c>
      <c r="U52" s="286" t="e">
        <f>T52/1000</f>
        <v>#VALUE!</v>
      </c>
      <c r="V52" s="188" t="s">
        <v>361</v>
      </c>
      <c r="W52" s="286" t="e">
        <f>V52/1000</f>
        <v>#VALUE!</v>
      </c>
      <c r="X52" s="261" t="s">
        <v>361</v>
      </c>
      <c r="Y52" s="286" t="e">
        <f>X52/1000</f>
        <v>#VALUE!</v>
      </c>
      <c r="Z52" s="210" t="s">
        <v>361</v>
      </c>
      <c r="AA52" s="286" t="e">
        <f>Z52/1000</f>
        <v>#VALUE!</v>
      </c>
      <c r="AB52" s="188" t="s">
        <v>361</v>
      </c>
      <c r="AC52" s="28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4.5</v>
      </c>
      <c r="E53" s="26"/>
      <c r="F53" s="26">
        <v>5.0999999999999996</v>
      </c>
      <c r="G53" s="26"/>
      <c r="H53" s="38">
        <v>11.6</v>
      </c>
      <c r="I53" s="26"/>
      <c r="J53" s="38">
        <v>8.9</v>
      </c>
      <c r="K53" s="26"/>
      <c r="L53" s="26">
        <v>4.2</v>
      </c>
      <c r="M53" s="26"/>
      <c r="N53" s="26">
        <v>4.5</v>
      </c>
      <c r="O53" s="26"/>
      <c r="P53" s="190">
        <v>5.4</v>
      </c>
      <c r="Q53" s="191"/>
      <c r="R53" s="188">
        <v>6.3</v>
      </c>
      <c r="S53" s="191"/>
      <c r="T53" s="188">
        <v>6.3</v>
      </c>
      <c r="U53" s="191"/>
      <c r="V53" s="188" t="s">
        <v>361</v>
      </c>
      <c r="W53" s="191"/>
      <c r="X53" s="190">
        <v>4.8</v>
      </c>
      <c r="Y53" s="191"/>
      <c r="Z53" s="191">
        <v>5.3</v>
      </c>
      <c r="AA53" s="191"/>
      <c r="AB53" s="188">
        <v>5.3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2" t="s">
        <v>361</v>
      </c>
      <c r="Q56" s="211"/>
      <c r="R56" s="188" t="s">
        <v>361</v>
      </c>
      <c r="S56" s="211"/>
      <c r="T56" s="188" t="s">
        <v>361</v>
      </c>
      <c r="U56" s="211"/>
      <c r="V56" s="188" t="s">
        <v>361</v>
      </c>
      <c r="W56" s="211"/>
      <c r="X56" s="262" t="s">
        <v>361</v>
      </c>
      <c r="Y56" s="211"/>
      <c r="Z56" s="211" t="s">
        <v>361</v>
      </c>
      <c r="AA56" s="211"/>
      <c r="AB56" s="188" t="s">
        <v>361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>
        <v>1E-3</v>
      </c>
      <c r="E57" s="98">
        <f>D57/1000</f>
        <v>9.9999999999999995E-7</v>
      </c>
      <c r="F57" s="90">
        <v>0</v>
      </c>
      <c r="G57" s="98">
        <f>F57/1000</f>
        <v>0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>
        <v>0</v>
      </c>
      <c r="M57" s="98">
        <f>L57/1000</f>
        <v>0</v>
      </c>
      <c r="N57" s="90">
        <v>0</v>
      </c>
      <c r="O57" s="98">
        <f>N57/1000</f>
        <v>0</v>
      </c>
      <c r="P57" s="263" t="s">
        <v>361</v>
      </c>
      <c r="Q57" s="286" t="e">
        <f>P57/1000</f>
        <v>#VALUE!</v>
      </c>
      <c r="R57" s="188" t="s">
        <v>361</v>
      </c>
      <c r="S57" s="286" t="e">
        <f>R57/1000</f>
        <v>#VALUE!</v>
      </c>
      <c r="T57" s="188" t="s">
        <v>361</v>
      </c>
      <c r="U57" s="286" t="e">
        <f>T57/1000</f>
        <v>#VALUE!</v>
      </c>
      <c r="V57" s="188" t="s">
        <v>361</v>
      </c>
      <c r="W57" s="286" t="e">
        <f>V57/1000</f>
        <v>#VALUE!</v>
      </c>
      <c r="X57" s="263" t="s">
        <v>361</v>
      </c>
      <c r="Y57" s="286" t="e">
        <f>X57/1000</f>
        <v>#VALUE!</v>
      </c>
      <c r="Z57" s="213" t="s">
        <v>361</v>
      </c>
      <c r="AA57" s="286" t="e">
        <f>Z57/1000</f>
        <v>#VALUE!</v>
      </c>
      <c r="AB57" s="188" t="s">
        <v>361</v>
      </c>
      <c r="AC57" s="28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3" t="s">
        <v>361</v>
      </c>
      <c r="Q58" s="286" t="e">
        <f>P58/1000</f>
        <v>#VALUE!</v>
      </c>
      <c r="R58" s="188" t="s">
        <v>361</v>
      </c>
      <c r="S58" s="286" t="e">
        <f>R58/1000</f>
        <v>#VALUE!</v>
      </c>
      <c r="T58" s="188" t="s">
        <v>361</v>
      </c>
      <c r="U58" s="286" t="e">
        <f>T58/1000</f>
        <v>#VALUE!</v>
      </c>
      <c r="V58" s="188" t="s">
        <v>361</v>
      </c>
      <c r="W58" s="286" t="e">
        <f>V58/1000</f>
        <v>#VALUE!</v>
      </c>
      <c r="X58" s="263" t="s">
        <v>361</v>
      </c>
      <c r="Y58" s="286" t="e">
        <f>X58/1000</f>
        <v>#VALUE!</v>
      </c>
      <c r="Z58" s="213" t="s">
        <v>361</v>
      </c>
      <c r="AA58" s="286" t="e">
        <f>Z58/1000</f>
        <v>#VALUE!</v>
      </c>
      <c r="AB58" s="188" t="s">
        <v>361</v>
      </c>
      <c r="AC58" s="28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1" t="s">
        <v>361</v>
      </c>
      <c r="Q59" s="210"/>
      <c r="R59" s="188" t="s">
        <v>361</v>
      </c>
      <c r="S59" s="210"/>
      <c r="T59" s="188" t="s">
        <v>361</v>
      </c>
      <c r="U59" s="210"/>
      <c r="V59" s="188" t="s">
        <v>361</v>
      </c>
      <c r="W59" s="210"/>
      <c r="X59" s="261" t="s">
        <v>361</v>
      </c>
      <c r="Y59" s="210"/>
      <c r="Z59" s="210" t="s">
        <v>361</v>
      </c>
      <c r="AA59" s="210"/>
      <c r="AB59" s="188" t="s">
        <v>361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9" t="s">
        <v>361</v>
      </c>
      <c r="Q60" s="286" t="e">
        <f>P60/1000</f>
        <v>#VALUE!</v>
      </c>
      <c r="R60" s="188" t="s">
        <v>361</v>
      </c>
      <c r="S60" s="286" t="e">
        <f>R60/1000</f>
        <v>#VALUE!</v>
      </c>
      <c r="T60" s="188" t="s">
        <v>361</v>
      </c>
      <c r="U60" s="286" t="e">
        <f>T60/1000</f>
        <v>#VALUE!</v>
      </c>
      <c r="V60" s="188" t="s">
        <v>361</v>
      </c>
      <c r="W60" s="286" t="e">
        <f>V60/1000</f>
        <v>#VALUE!</v>
      </c>
      <c r="X60" s="259" t="s">
        <v>361</v>
      </c>
      <c r="Y60" s="286" t="e">
        <f>X60/1000</f>
        <v>#VALUE!</v>
      </c>
      <c r="Z60" s="208" t="s">
        <v>361</v>
      </c>
      <c r="AA60" s="286" t="e">
        <f>Z60/1000</f>
        <v>#VALUE!</v>
      </c>
      <c r="AB60" s="188" t="s">
        <v>361</v>
      </c>
      <c r="AC60" s="28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0.5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0.4</v>
      </c>
      <c r="O61" s="26"/>
      <c r="P61" s="190">
        <v>0.6</v>
      </c>
      <c r="Q61" s="191"/>
      <c r="R61" s="188">
        <v>0.5</v>
      </c>
      <c r="S61" s="191"/>
      <c r="T61" s="188">
        <v>0.5</v>
      </c>
      <c r="U61" s="191"/>
      <c r="V61" s="188" t="s">
        <v>361</v>
      </c>
      <c r="W61" s="191"/>
      <c r="X61" s="190">
        <v>0.5</v>
      </c>
      <c r="Y61" s="191"/>
      <c r="Z61" s="191">
        <v>0.4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7.6</v>
      </c>
      <c r="E62" s="26"/>
      <c r="F62" s="26">
        <v>7.3</v>
      </c>
      <c r="G62" s="26"/>
      <c r="H62" s="38">
        <v>6.4</v>
      </c>
      <c r="I62" s="26"/>
      <c r="J62" s="38">
        <v>6.5</v>
      </c>
      <c r="K62" s="26"/>
      <c r="L62" s="26">
        <v>7.1</v>
      </c>
      <c r="M62" s="26"/>
      <c r="N62" s="26">
        <v>7.2</v>
      </c>
      <c r="O62" s="26"/>
      <c r="P62" s="190">
        <v>7</v>
      </c>
      <c r="Q62" s="191"/>
      <c r="R62" s="188">
        <v>7</v>
      </c>
      <c r="S62" s="191"/>
      <c r="T62" s="188">
        <v>7.5</v>
      </c>
      <c r="U62" s="191"/>
      <c r="V62" s="188" t="s">
        <v>361</v>
      </c>
      <c r="W62" s="191"/>
      <c r="X62" s="190">
        <v>7.3</v>
      </c>
      <c r="Y62" s="191"/>
      <c r="Z62" s="191">
        <v>7.4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0.5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 t="s">
        <v>361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408"/>
      <c r="B68" s="408"/>
      <c r="C68" s="409"/>
      <c r="D68" s="40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89" t="s">
        <v>361</v>
      </c>
      <c r="Q70" s="286" t="e">
        <f t="shared" ref="Q70:Q75" si="24">P70/1000</f>
        <v>#VALUE!</v>
      </c>
      <c r="R70" s="290" t="s">
        <v>361</v>
      </c>
      <c r="S70" s="286" t="e">
        <f t="shared" ref="S70:W75" si="25">R70/1000</f>
        <v>#VALUE!</v>
      </c>
      <c r="T70" s="290" t="s">
        <v>361</v>
      </c>
      <c r="U70" s="286" t="e">
        <f t="shared" si="25"/>
        <v>#VALUE!</v>
      </c>
      <c r="V70" s="290" t="s">
        <v>361</v>
      </c>
      <c r="W70" s="286" t="e">
        <f t="shared" si="25"/>
        <v>#VALUE!</v>
      </c>
      <c r="X70" s="289" t="s">
        <v>361</v>
      </c>
      <c r="Y70" s="286" t="e">
        <f t="shared" ref="Y70:Y75" si="26">X70/1000</f>
        <v>#VALUE!</v>
      </c>
      <c r="Z70" s="290" t="s">
        <v>361</v>
      </c>
      <c r="AA70" s="286" t="e">
        <f t="shared" ref="AA70:AA75" si="27">Z70/1000</f>
        <v>#VALUE!</v>
      </c>
      <c r="AB70" s="290" t="s">
        <v>361</v>
      </c>
      <c r="AC70" s="28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9" t="s">
        <v>361</v>
      </c>
      <c r="Q71" s="286" t="e">
        <f t="shared" si="24"/>
        <v>#VALUE!</v>
      </c>
      <c r="R71" s="208" t="s">
        <v>361</v>
      </c>
      <c r="S71" s="286" t="e">
        <f t="shared" si="25"/>
        <v>#VALUE!</v>
      </c>
      <c r="T71" s="208" t="s">
        <v>361</v>
      </c>
      <c r="U71" s="286" t="e">
        <f t="shared" si="25"/>
        <v>#VALUE!</v>
      </c>
      <c r="V71" s="208" t="s">
        <v>361</v>
      </c>
      <c r="W71" s="286" t="e">
        <f t="shared" si="25"/>
        <v>#VALUE!</v>
      </c>
      <c r="X71" s="259" t="s">
        <v>361</v>
      </c>
      <c r="Y71" s="286" t="e">
        <f t="shared" si="26"/>
        <v>#VALUE!</v>
      </c>
      <c r="Z71" s="208" t="s">
        <v>361</v>
      </c>
      <c r="AA71" s="286" t="e">
        <f t="shared" si="27"/>
        <v>#VALUE!</v>
      </c>
      <c r="AB71" s="208" t="s">
        <v>361</v>
      </c>
      <c r="AC71" s="28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1" t="s">
        <v>361</v>
      </c>
      <c r="Q72" s="286" t="e">
        <f t="shared" si="24"/>
        <v>#VALUE!</v>
      </c>
      <c r="R72" s="210" t="s">
        <v>361</v>
      </c>
      <c r="S72" s="286" t="e">
        <f t="shared" si="25"/>
        <v>#VALUE!</v>
      </c>
      <c r="T72" s="210" t="s">
        <v>361</v>
      </c>
      <c r="U72" s="286" t="e">
        <f t="shared" si="25"/>
        <v>#VALUE!</v>
      </c>
      <c r="V72" s="210" t="s">
        <v>361</v>
      </c>
      <c r="W72" s="286" t="e">
        <f t="shared" si="25"/>
        <v>#VALUE!</v>
      </c>
      <c r="X72" s="261" t="s">
        <v>361</v>
      </c>
      <c r="Y72" s="286" t="e">
        <f t="shared" si="26"/>
        <v>#VALUE!</v>
      </c>
      <c r="Z72" s="210" t="s">
        <v>361</v>
      </c>
      <c r="AA72" s="286" t="e">
        <f t="shared" si="27"/>
        <v>#VALUE!</v>
      </c>
      <c r="AB72" s="210" t="s">
        <v>361</v>
      </c>
      <c r="AC72" s="28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59">
        <v>0</v>
      </c>
      <c r="Q73" s="286">
        <f t="shared" si="24"/>
        <v>0</v>
      </c>
      <c r="R73" s="208">
        <v>0</v>
      </c>
      <c r="S73" s="286">
        <f t="shared" si="25"/>
        <v>0</v>
      </c>
      <c r="T73" s="208">
        <v>0</v>
      </c>
      <c r="U73" s="286">
        <f t="shared" si="25"/>
        <v>0</v>
      </c>
      <c r="V73" s="208" t="s">
        <v>361</v>
      </c>
      <c r="W73" s="286" t="e">
        <f t="shared" si="25"/>
        <v>#VALUE!</v>
      </c>
      <c r="X73" s="259">
        <v>0</v>
      </c>
      <c r="Y73" s="286">
        <f t="shared" si="26"/>
        <v>0</v>
      </c>
      <c r="Z73" s="208">
        <v>0</v>
      </c>
      <c r="AA73" s="286">
        <f t="shared" si="27"/>
        <v>0</v>
      </c>
      <c r="AB73" s="208">
        <v>0</v>
      </c>
      <c r="AC73" s="286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1">
        <v>0</v>
      </c>
      <c r="Q74" s="286">
        <f t="shared" si="24"/>
        <v>0</v>
      </c>
      <c r="R74" s="210">
        <v>0</v>
      </c>
      <c r="S74" s="286">
        <f t="shared" si="25"/>
        <v>0</v>
      </c>
      <c r="T74" s="210">
        <v>0</v>
      </c>
      <c r="U74" s="286">
        <f t="shared" si="25"/>
        <v>0</v>
      </c>
      <c r="V74" s="210" t="s">
        <v>361</v>
      </c>
      <c r="W74" s="286" t="e">
        <f t="shared" si="25"/>
        <v>#VALUE!</v>
      </c>
      <c r="X74" s="261">
        <v>0</v>
      </c>
      <c r="Y74" s="286">
        <f t="shared" si="26"/>
        <v>0</v>
      </c>
      <c r="Z74" s="210">
        <v>0</v>
      </c>
      <c r="AA74" s="286">
        <f t="shared" si="27"/>
        <v>0</v>
      </c>
      <c r="AB74" s="210">
        <v>0</v>
      </c>
      <c r="AC74" s="286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1" t="s">
        <v>361</v>
      </c>
      <c r="Q78" s="210"/>
      <c r="R78" s="210" t="s">
        <v>361</v>
      </c>
      <c r="S78" s="210"/>
      <c r="T78" s="210" t="s">
        <v>361</v>
      </c>
      <c r="U78" s="210"/>
      <c r="V78" s="210" t="s">
        <v>361</v>
      </c>
      <c r="W78" s="210"/>
      <c r="X78" s="261" t="s">
        <v>361</v>
      </c>
      <c r="Y78" s="261"/>
      <c r="Z78" s="210" t="s">
        <v>361</v>
      </c>
      <c r="AA78" s="210"/>
      <c r="AB78" s="210" t="s">
        <v>361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1" t="s">
        <v>361</v>
      </c>
      <c r="Q79" s="210"/>
      <c r="R79" s="210" t="s">
        <v>361</v>
      </c>
      <c r="S79" s="210"/>
      <c r="T79" s="210" t="s">
        <v>361</v>
      </c>
      <c r="U79" s="210"/>
      <c r="V79" s="210" t="s">
        <v>361</v>
      </c>
      <c r="W79" s="210"/>
      <c r="X79" s="261" t="s">
        <v>361</v>
      </c>
      <c r="Y79" s="261"/>
      <c r="Z79" s="210" t="s">
        <v>361</v>
      </c>
      <c r="AA79" s="210"/>
      <c r="AB79" s="210" t="s">
        <v>361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1</v>
      </c>
      <c r="E81" s="25"/>
      <c r="F81" s="26">
        <v>0.6</v>
      </c>
      <c r="G81" s="26"/>
      <c r="H81" s="38">
        <v>0.8</v>
      </c>
      <c r="I81" s="26"/>
      <c r="J81" s="26">
        <v>0.8</v>
      </c>
      <c r="K81" s="26"/>
      <c r="L81" s="26">
        <v>1</v>
      </c>
      <c r="M81" s="26"/>
      <c r="N81" s="26">
        <v>0.6</v>
      </c>
      <c r="O81" s="26"/>
      <c r="P81" s="190">
        <v>0.8</v>
      </c>
      <c r="Q81" s="191"/>
      <c r="R81" s="191">
        <v>0.6</v>
      </c>
      <c r="S81" s="191"/>
      <c r="T81" s="191">
        <v>0.5</v>
      </c>
      <c r="U81" s="191"/>
      <c r="V81" s="191" t="s">
        <v>361</v>
      </c>
      <c r="W81" s="191"/>
      <c r="X81" s="190">
        <v>0.5</v>
      </c>
      <c r="Y81" s="190"/>
      <c r="Z81" s="191">
        <v>0.5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68" t="e">
        <f>D83/1000</f>
        <v>#VALUE!</v>
      </c>
      <c r="F83" s="80" t="s">
        <v>361</v>
      </c>
      <c r="G83" s="268" t="e">
        <f>F83/1000</f>
        <v>#VALUE!</v>
      </c>
      <c r="H83" s="38" t="s">
        <v>361</v>
      </c>
      <c r="I83" s="268" t="e">
        <f>H83/1000</f>
        <v>#VALUE!</v>
      </c>
      <c r="J83" s="80" t="s">
        <v>361</v>
      </c>
      <c r="K83" s="268" t="e">
        <f>J83/1000</f>
        <v>#VALUE!</v>
      </c>
      <c r="L83" s="80" t="s">
        <v>361</v>
      </c>
      <c r="M83" s="268" t="e">
        <f>L83/1000</f>
        <v>#VALUE!</v>
      </c>
      <c r="N83" s="80" t="s">
        <v>361</v>
      </c>
      <c r="O83" s="268" t="e">
        <f>N83/1000</f>
        <v>#VALUE!</v>
      </c>
      <c r="P83" s="261" t="s">
        <v>361</v>
      </c>
      <c r="Q83" s="287" t="e">
        <f>P83/1000</f>
        <v>#VALUE!</v>
      </c>
      <c r="R83" s="210" t="s">
        <v>361</v>
      </c>
      <c r="S83" s="287" t="e">
        <f t="shared" ref="S83" si="29">R83/1000</f>
        <v>#VALUE!</v>
      </c>
      <c r="T83" s="210" t="s">
        <v>361</v>
      </c>
      <c r="U83" s="287" t="e">
        <f t="shared" ref="U83" si="30">T83/1000</f>
        <v>#VALUE!</v>
      </c>
      <c r="V83" s="210" t="s">
        <v>361</v>
      </c>
      <c r="W83" s="287" t="e">
        <f t="shared" ref="W83" si="31">V83/1000</f>
        <v>#VALUE!</v>
      </c>
      <c r="X83" s="261" t="s">
        <v>361</v>
      </c>
      <c r="Y83" s="287" t="e">
        <f t="shared" ref="Y83" si="32">X83/1000</f>
        <v>#VALUE!</v>
      </c>
      <c r="Z83" s="210" t="s">
        <v>361</v>
      </c>
      <c r="AA83" s="287" t="e">
        <f t="shared" ref="AA83" si="33">Z83/1000</f>
        <v>#VALUE!</v>
      </c>
      <c r="AB83" s="210" t="s">
        <v>361</v>
      </c>
      <c r="AC83" s="28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1">
        <v>0</v>
      </c>
      <c r="Q85" s="210"/>
      <c r="R85" s="210">
        <v>0</v>
      </c>
      <c r="S85" s="210"/>
      <c r="T85" s="210">
        <v>0</v>
      </c>
      <c r="U85" s="210"/>
      <c r="V85" s="210" t="s">
        <v>361</v>
      </c>
      <c r="W85" s="210"/>
      <c r="X85" s="261">
        <v>0</v>
      </c>
      <c r="Y85" s="261"/>
      <c r="Z85" s="210">
        <v>0</v>
      </c>
      <c r="AA85" s="210"/>
      <c r="AB85" s="210">
        <v>0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1">
        <v>0</v>
      </c>
      <c r="Q86" s="210"/>
      <c r="R86" s="210">
        <v>0</v>
      </c>
      <c r="S86" s="210"/>
      <c r="T86" s="210">
        <v>0</v>
      </c>
      <c r="U86" s="210"/>
      <c r="V86" s="210" t="s">
        <v>361</v>
      </c>
      <c r="W86" s="210"/>
      <c r="X86" s="261">
        <v>0</v>
      </c>
      <c r="Y86" s="261"/>
      <c r="Z86" s="210">
        <v>0</v>
      </c>
      <c r="AA86" s="210"/>
      <c r="AB86" s="210">
        <v>0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7.6</v>
      </c>
      <c r="E91" s="25"/>
      <c r="F91" s="26">
        <v>7.3</v>
      </c>
      <c r="G91" s="26"/>
      <c r="H91" s="38">
        <v>6.4</v>
      </c>
      <c r="I91" s="26"/>
      <c r="J91" s="26">
        <v>6.5</v>
      </c>
      <c r="K91" s="26"/>
      <c r="L91" s="26">
        <v>7.1</v>
      </c>
      <c r="M91" s="26"/>
      <c r="N91" s="26">
        <v>7.2</v>
      </c>
      <c r="O91" s="26"/>
      <c r="P91" s="190">
        <v>7</v>
      </c>
      <c r="Q91" s="191"/>
      <c r="R91" s="191">
        <v>7</v>
      </c>
      <c r="S91" s="191"/>
      <c r="T91" s="191">
        <v>7.5</v>
      </c>
      <c r="U91" s="191"/>
      <c r="V91" s="191" t="s">
        <v>361</v>
      </c>
      <c r="W91" s="191"/>
      <c r="X91" s="190">
        <v>7.3</v>
      </c>
      <c r="Y91" s="190"/>
      <c r="Z91" s="191">
        <v>7.4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1">
        <v>0</v>
      </c>
      <c r="Q94" s="210"/>
      <c r="R94" s="210">
        <v>0</v>
      </c>
      <c r="S94" s="210"/>
      <c r="T94" s="210" t="s">
        <v>361</v>
      </c>
      <c r="U94" s="210"/>
      <c r="V94" s="210" t="s">
        <v>361</v>
      </c>
      <c r="W94" s="210"/>
      <c r="X94" s="261">
        <v>0</v>
      </c>
      <c r="Y94" s="261"/>
      <c r="Z94" s="210">
        <v>0</v>
      </c>
      <c r="AA94" s="210"/>
      <c r="AB94" s="210">
        <v>0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68" t="e">
        <f>D95/1000</f>
        <v>#VALUE!</v>
      </c>
      <c r="F95" s="88" t="s">
        <v>361</v>
      </c>
      <c r="G95" s="268" t="e">
        <f>F95/1000</f>
        <v>#VALUE!</v>
      </c>
      <c r="H95" s="38" t="s">
        <v>361</v>
      </c>
      <c r="I95" s="268" t="e">
        <f>H95/1000</f>
        <v>#VALUE!</v>
      </c>
      <c r="J95" s="88" t="s">
        <v>361</v>
      </c>
      <c r="K95" s="268" t="e">
        <f>J95/1000</f>
        <v>#VALUE!</v>
      </c>
      <c r="L95" s="88" t="s">
        <v>361</v>
      </c>
      <c r="M95" s="268" t="e">
        <f>L95/1000</f>
        <v>#VALUE!</v>
      </c>
      <c r="N95" s="88" t="s">
        <v>361</v>
      </c>
      <c r="O95" s="268" t="e">
        <f>N95/1000</f>
        <v>#VALUE!</v>
      </c>
      <c r="P95" s="262" t="s">
        <v>361</v>
      </c>
      <c r="Q95" s="287" t="e">
        <f>P95/1000</f>
        <v>#VALUE!</v>
      </c>
      <c r="R95" s="291" t="s">
        <v>361</v>
      </c>
      <c r="S95" s="287" t="e">
        <f t="shared" ref="S95" si="35">R95/1000</f>
        <v>#VALUE!</v>
      </c>
      <c r="T95" s="291" t="s">
        <v>361</v>
      </c>
      <c r="U95" s="287" t="e">
        <f t="shared" ref="U95" si="36">T95/1000</f>
        <v>#VALUE!</v>
      </c>
      <c r="V95" s="291" t="s">
        <v>361</v>
      </c>
      <c r="W95" s="287" t="e">
        <f t="shared" ref="W95" si="37">V95/1000</f>
        <v>#VALUE!</v>
      </c>
      <c r="X95" s="262" t="s">
        <v>361</v>
      </c>
      <c r="Y95" s="287" t="e">
        <f t="shared" ref="Y95" si="38">X95/1000</f>
        <v>#VALUE!</v>
      </c>
      <c r="Z95" s="291" t="s">
        <v>361</v>
      </c>
      <c r="AA95" s="287" t="e">
        <f t="shared" ref="AA95" si="39">Z95/1000</f>
        <v>#VALUE!</v>
      </c>
      <c r="AB95" s="291" t="s">
        <v>361</v>
      </c>
      <c r="AC95" s="28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5" t="s">
        <v>361</v>
      </c>
      <c r="Q98" s="233"/>
      <c r="R98" s="233" t="s">
        <v>361</v>
      </c>
      <c r="S98" s="233"/>
      <c r="T98" s="233" t="s">
        <v>361</v>
      </c>
      <c r="U98" s="233"/>
      <c r="V98" s="233" t="s">
        <v>361</v>
      </c>
      <c r="W98" s="233"/>
      <c r="X98" s="265" t="s">
        <v>361</v>
      </c>
      <c r="Y98" s="265"/>
      <c r="Z98" s="233" t="s">
        <v>361</v>
      </c>
      <c r="AA98" s="233"/>
      <c r="AB98" s="233" t="s">
        <v>361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5.3</v>
      </c>
      <c r="E100" s="25"/>
      <c r="F100" s="26">
        <v>5.4</v>
      </c>
      <c r="G100" s="26"/>
      <c r="H100" s="38">
        <v>19.600000000000001</v>
      </c>
      <c r="I100" s="26"/>
      <c r="J100" s="26">
        <v>15.7</v>
      </c>
      <c r="K100" s="26"/>
      <c r="L100" s="26">
        <v>5.4</v>
      </c>
      <c r="M100" s="26"/>
      <c r="N100" s="26">
        <v>5.5</v>
      </c>
      <c r="O100" s="26"/>
      <c r="P100" s="190">
        <v>8.1999999999999993</v>
      </c>
      <c r="Q100" s="191"/>
      <c r="R100" s="191">
        <v>8.1</v>
      </c>
      <c r="S100" s="191"/>
      <c r="T100" s="191">
        <v>83</v>
      </c>
      <c r="U100" s="191"/>
      <c r="V100" s="191" t="s">
        <v>361</v>
      </c>
      <c r="W100" s="191"/>
      <c r="X100" s="190">
        <v>5.4</v>
      </c>
      <c r="Y100" s="190"/>
      <c r="Z100" s="191">
        <v>5.4</v>
      </c>
      <c r="AA100" s="191"/>
      <c r="AB100" s="191">
        <v>5.5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0.21</v>
      </c>
      <c r="E101" s="25"/>
      <c r="F101" s="26">
        <v>0.24</v>
      </c>
      <c r="G101" s="26"/>
      <c r="H101" s="38">
        <v>0.76</v>
      </c>
      <c r="I101" s="26"/>
      <c r="J101" s="26">
        <v>0.63</v>
      </c>
      <c r="K101" s="26"/>
      <c r="L101" s="26">
        <v>0.22</v>
      </c>
      <c r="M101" s="26"/>
      <c r="N101" s="26">
        <v>0.24</v>
      </c>
      <c r="O101" s="26"/>
      <c r="P101" s="190">
        <v>0.42</v>
      </c>
      <c r="Q101" s="191"/>
      <c r="R101" s="191">
        <v>0.51</v>
      </c>
      <c r="S101" s="191"/>
      <c r="T101" s="191">
        <v>0.51</v>
      </c>
      <c r="U101" s="191"/>
      <c r="V101" s="191" t="s">
        <v>361</v>
      </c>
      <c r="W101" s="191"/>
      <c r="X101" s="190">
        <v>0.24</v>
      </c>
      <c r="Y101" s="190"/>
      <c r="Z101" s="191">
        <v>0.2</v>
      </c>
      <c r="AA101" s="191"/>
      <c r="AB101" s="191">
        <v>0.21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08"/>
      <c r="B132" s="408"/>
      <c r="C132" s="409"/>
      <c r="D132" s="40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79">
        <v>45444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0">
        <v>45444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45445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45446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45447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45448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45449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45450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45451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45452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45453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45454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45455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45456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45457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45458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45459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45460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45461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45462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45463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45464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45465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45466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45467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45468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45469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45470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45471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45472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45473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0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2024-10-08T07:38:13Z</dcterms:modified>
</cp:coreProperties>
</file>