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94CCAEAF-CB27-40D2-ACFD-7E4BD9E781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sharedStrings.xml><?xml version="1.0" encoding="utf-8"?>
<sst xmlns="http://schemas.openxmlformats.org/spreadsheetml/2006/main" count="5313" uniqueCount="424">
  <si>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</si>
  <si>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</si>
  <si>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</si>
  <si>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</si>
  <si>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</si>
  <si>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</si>
  <si>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</si>
  <si>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</si>
  <si>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</si>
  <si>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</si>
  <si>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</si>
  <si>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</si>
  <si>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</si>
  <si>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</si>
  <si>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</si>
  <si>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</si>
  <si>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</si>
  <si>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</si>
  <si>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</si>
  <si>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</si>
  <si>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</si>
  <si>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</si>
  <si>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</si>
  <si>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</si>
  <si>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</si>
  <si>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</si>
  <si>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</si>
  <si>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</si>
  <si>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</si>
  <si>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</si>
  <si>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</si>
  <si>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</si>
  <si>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</si>
  <si>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</si>
  <si>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</si>
  <si>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</si>
  <si>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</si>
  <si>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</si>
  <si>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</si>
  <si>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</si>
  <si>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</si>
  <si>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</si>
  <si>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</si>
  <si>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</si>
  <si>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</si>
  <si>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</si>
  <si>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</si>
  <si>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</si>
  <si>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</si>
  <si>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</si>
  <si>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</si>
  <si>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</si>
  <si>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</si>
  <si>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</si>
  <si>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</si>
  <si>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</si>
  <si>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</si>
  <si>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</si>
  <si>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</si>
  <si>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</si>
  <si>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</si>
  <si>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</si>
  <si>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</si>
  <si>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</si>
  <si>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</si>
  <si>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</si>
  <si>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</si>
  <si>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</si>
  <si>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</si>
  <si>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</si>
  <si>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</si>
  <si>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</si>
  <si>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</si>
  <si>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</si>
  <si>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</si>
  <si>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</si>
  <si>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</si>
  <si>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</si>
  <si>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</si>
  <si>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</si>
  <si>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</si>
  <si>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</si>
  <si>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</si>
  <si>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</si>
  <si>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</si>
  <si>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</si>
  <si>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</si>
  <si>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</si>
  <si>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</si>
  <si>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</si>
  <si>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</si>
  <si>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</si>
  <si>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</si>
  <si>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</si>
  <si>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</si>
  <si>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</si>
  <si>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</si>
  <si>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</si>
  <si>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</si>
  <si>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</si>
  <si>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</si>
  <si>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</si>
  <si>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</si>
  <si>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</si>
  <si>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</si>
  <si>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</si>
  <si>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</si>
  <si>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</si>
  <si>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</si>
  <si>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</si>
  <si>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</si>
  <si>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</si>
  <si>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</si>
  <si>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</si>
  <si>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</si>
  <si>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</si>
  <si>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</si>
  <si>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</si>
  <si>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</si>
  <si>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</si>
  <si>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</si>
  <si>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</si>
  <si>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</si>
  <si>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</si>
  <si>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</si>
  <si>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</si>
  <si>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</si>
  <si>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</si>
  <si>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</si>
  <si>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</si>
  <si>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</si>
  <si>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</si>
  <si>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</si>
  <si>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</si>
  <si>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</si>
  <si>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</si>
  <si>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</si>
  <si>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</si>
  <si>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</si>
  <si>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</si>
  <si>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</si>
  <si>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</si>
  <si>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</si>
  <si>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</si>
  <si>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</si>
  <si>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</si>
  <si>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</si>
  <si>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</si>
  <si>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</si>
  <si>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</si>
  <si>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</si>
  <si>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</si>
  <si>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</si>
  <si>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</si>
  <si>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</si>
  <si>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</si>
  <si>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</si>
  <si>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</si>
  <si>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</si>
  <si>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</si>
  <si>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</si>
  <si>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</si>
  <si>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</si>
  <si>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</si>
  <si>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</si>
  <si>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</si>
  <si>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</si>
  <si>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</si>
  <si>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</si>
  <si>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</si>
  <si>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</si>
  <si>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</si>
  <si>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</si>
  <si>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</si>
  <si>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</si>
  <si>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</si>
  <si>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</si>
  <si>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</si>
  <si>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</si>
  <si>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</si>
  <si>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</si>
  <si>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</si>
  <si>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</si>
  <si>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</si>
  <si>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</si>
  <si>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</si>
  <si>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</si>
  <si>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</si>
  <si>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</si>
  <si>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</si>
  <si>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</si>
  <si>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</si>
  <si>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</si>
  <si>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</si>
  <si>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</si>
  <si>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</si>
  <si>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</si>
  <si>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</si>
  <si>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</si>
  <si>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</si>
  <si>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</si>
  <si>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</si>
  <si>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</si>
  <si>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</si>
  <si>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</si>
  <si>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</si>
  <si>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</si>
  <si>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</si>
  <si>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</si>
  <si>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</si>
  <si>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</si>
  <si>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</si>
  <si>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</si>
  <si>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</si>
  <si>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</si>
  <si>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</si>
  <si>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</si>
  <si>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</si>
  <si>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</si>
  <si>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</si>
  <si>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</si>
  <si>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</si>
  <si>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</si>
  <si>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</si>
  <si>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</si>
  <si>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</si>
  <si>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</si>
  <si>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</si>
  <si>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</si>
  <si>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</si>
  <si>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</si>
  <si>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</si>
  <si>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</si>
  <si>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</si>
  <si>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</si>
  <si>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</si>
  <si>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</si>
  <si>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</si>
  <si>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</si>
  <si>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</si>
  <si>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</si>
  <si>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</si>
  <si>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</si>
  <si>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</si>
  <si>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</si>
  <si>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</si>
  <si>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</si>
  <si>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</si>
  <si>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</si>
  <si>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</si>
  <si>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</si>
  <si>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</si>
  <si>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</si>
  <si>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</si>
  <si>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</si>
  <si>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</si>
  <si>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</si>
  <si>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</si>
  <si>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</si>
  <si>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</si>
  <si>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</si>
  <si>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</si>
  <si>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</si>
  <si>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</si>
  <si>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</si>
  <si>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</si>
  <si>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</si>
  <si>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</si>
  <si>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</si>
  <si>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</si>
  <si>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</si>
  <si>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</si>
  <si>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</si>
  <si>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</si>
  <si>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</si>
  <si>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</si>
  <si>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</si>
  <si>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</si>
  <si>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</si>
  <si>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</si>
  <si>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</si>
  <si>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</si>
  <si>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</si>
  <si>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</si>
  <si>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</si>
  <si>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</si>
  <si>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</si>
  <si>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</si>
  <si>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</si>
  <si>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</si>
  <si>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</si>
  <si>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</si>
  <si>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</si>
  <si>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</si>
  <si>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</si>
  <si>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</si>
  <si>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</si>
  <si>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</si>
  <si>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</si>
  <si>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</si>
  <si>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</si>
  <si>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</si>
  <si>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</si>
  <si>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</si>
  <si>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</si>
  <si>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</si>
  <si>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</si>
  <si>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</si>
  <si>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</si>
  <si>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</si>
  <si>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</si>
  <si>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</si>
  <si>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</si>
  <si>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</si>
  <si>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</si>
  <si>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</si>
  <si>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</si>
  <si>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</si>
  <si>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</si>
  <si>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</si>
  <si>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</si>
  <si>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</si>
  <si>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</si>
  <si>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</si>
  <si>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</si>
  <si>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</si>
  <si>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</si>
  <si>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</si>
  <si>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</si>
  <si>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</si>
  <si>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</si>
  <si>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</si>
  <si>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</si>
  <si>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</si>
  <si>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</si>
  <si>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</si>
  <si>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</si>
  <si>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</si>
  <si>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</si>
  <si>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</si>
  <si>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</si>
  <si>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</si>
  <si>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</si>
  <si>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</si>
  <si>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</si>
  <si>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</si>
  <si>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</si>
  <si>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</si>
  <si>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</si>
  <si>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</si>
  <si>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</si>
  <si>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</si>
  <si>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</si>
  <si>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</si>
  <si>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</si>
  <si>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</si>
  <si>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</si>
  <si>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</si>
  <si>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</si>
  <si>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</si>
  <si>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</si>
  <si>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</si>
  <si>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</si>
  <si>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</si>
  <si>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</si>
  <si>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</si>
  <si>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</si>
  <si>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</si>
  <si>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</si>
  <si>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</si>
  <si>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</si>
  <si>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</si>
  <si>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</si>
  <si>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</si>
  <si>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</si>
  <si>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</si>
  <si>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</si>
  <si>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</si>
  <si>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</si>
  <si>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</si>
  <si>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</si>
  <si>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</si>
  <si>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</si>
  <si>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</si>
  <si>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</si>
  <si>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</si>
  <si>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</si>
  <si>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</si>
  <si>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</si>
  <si>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</si>
  <si>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</si>
  <si>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</si>
  <si>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晴|曇</t>
  </si>
  <si>
    <t>晴</t>
  </si>
  <si>
    <t>曇|晴</t>
  </si>
  <si>
    <t>曇/雨</t>
  </si>
  <si>
    <t>曇</t>
  </si>
  <si>
    <t>晴/曇</t>
  </si>
  <si>
    <t>雨/晴</t>
  </si>
  <si>
    <t>2025/01/15</t>
  </si>
  <si>
    <t>2025/01/09</t>
  </si>
  <si>
    <t>2025/01/16</t>
  </si>
  <si>
    <t>08:30</t>
  </si>
  <si>
    <t>09:18</t>
  </si>
  <si>
    <t>10:24</t>
  </si>
  <si>
    <t>09:44</t>
  </si>
  <si>
    <t>08:54</t>
  </si>
  <si>
    <t>10:01</t>
  </si>
  <si>
    <t>08:55</t>
  </si>
  <si>
    <t>09:47</t>
  </si>
  <si>
    <t>10:08</t>
  </si>
  <si>
    <t>08:17</t>
  </si>
  <si>
    <t>08:45</t>
  </si>
  <si>
    <t>10:28</t>
  </si>
  <si>
    <t>0.004未満</t>
  </si>
  <si>
    <t>0.001未満</t>
  </si>
  <si>
    <t>0.05未満</t>
  </si>
  <si>
    <t>0.002未満</t>
  </si>
  <si>
    <t>異常なし</t>
  </si>
  <si>
    <t>0.5未満</t>
  </si>
  <si>
    <t>0.1未満</t>
  </si>
  <si>
    <t>0.05未満</t>
    <rPh sb="4" eb="6">
      <t>ミマン</t>
    </rPh>
    <phoneticPr fontId="2"/>
  </si>
  <si>
    <t>0.004未満</t>
    <phoneticPr fontId="2"/>
  </si>
  <si>
    <t>0.05未満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</si>
</sst>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39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4" xfId="0" applyFont="1" applyBorder="1">
      <alignment vertical="center"/>
    </xf>
    <xf numFmtId="0" fontId="7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3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1" xfId="0" quotePrefix="1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3" xfId="0" applyFont="1" applyBorder="1">
      <alignment vertical="center"/>
    </xf>
    <xf numFmtId="176" fontId="6" fillId="0" borderId="34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9" fillId="0" borderId="45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1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1" xfId="3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1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8" xfId="0" applyFont="1" applyBorder="1">
      <alignment vertical="center"/>
    </xf>
    <xf numFmtId="0" fontId="9" fillId="0" borderId="42" xfId="3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32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36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49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 applyAlignment="1">
      <alignment horizontal="center" vertical="center" shrinkToFit="1"/>
    </xf>
    <xf numFmtId="180" fontId="11" fillId="0" borderId="51" xfId="0" applyNumberFormat="1" applyFont="1" applyBorder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2" xfId="0" applyNumberFormat="1" applyFont="1" applyFill="1" applyBorder="1" applyAlignment="1">
      <alignment horizontal="center" vertical="center" shrinkToFit="1"/>
    </xf>
    <xf numFmtId="2" fontId="6" fillId="0" borderId="36" xfId="0" applyNumberFormat="1" applyFont="1" applyBorder="1" applyAlignment="1">
      <alignment horizontal="center" vertical="center" shrinkToFit="1"/>
    </xf>
    <xf numFmtId="182" fontId="11" fillId="0" borderId="51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6" xfId="0" applyFont="1" applyFill="1" applyBorder="1" applyAlignment="1">
      <alignment horizontal="left" vertical="top" wrapText="1"/>
    </xf>
    <xf numFmtId="0" fontId="9" fillId="4" borderId="28" xfId="0" applyFont="1" applyFill="1" applyBorder="1" applyAlignment="1">
      <alignment horizontal="left" vertical="top" wrapText="1"/>
    </xf>
    <xf numFmtId="2" fontId="6" fillId="0" borderId="58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59" xfId="0" applyFont="1" applyFill="1" applyBorder="1" applyAlignment="1">
      <alignment wrapText="1"/>
    </xf>
    <xf numFmtId="0" fontId="15" fillId="9" borderId="60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7" fillId="0" borderId="2" xfId="5" applyFont="1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7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19" xfId="0" applyFont="1" applyBorder="1">
      <alignment vertical="center"/>
    </xf>
    <xf numFmtId="0" fontId="30" fillId="0" borderId="13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top"/>
    </xf>
    <xf numFmtId="0" fontId="30" fillId="0" borderId="20" xfId="0" applyFont="1" applyBorder="1">
      <alignment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5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top"/>
    </xf>
    <xf numFmtId="0" fontId="32" fillId="0" borderId="21" xfId="0" applyFont="1" applyBorder="1">
      <alignment vertical="center"/>
    </xf>
    <xf numFmtId="0" fontId="32" fillId="0" borderId="17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34" xfId="0" applyFont="1" applyBorder="1">
      <alignment vertical="center"/>
    </xf>
    <xf numFmtId="0" fontId="32" fillId="0" borderId="34" xfId="0" applyFont="1" applyBorder="1" applyAlignment="1">
      <alignment horizontal="right" vertical="center"/>
    </xf>
    <xf numFmtId="0" fontId="30" fillId="0" borderId="34" xfId="0" applyFont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right" vertical="center"/>
    </xf>
    <xf numFmtId="0" fontId="30" fillId="0" borderId="6" xfId="0" applyFont="1" applyBorder="1" applyAlignment="1">
      <alignment horizontal="left" vertical="center"/>
    </xf>
    <xf numFmtId="177" fontId="30" fillId="0" borderId="43" xfId="0" quotePrefix="1" applyNumberFormat="1" applyFont="1" applyBorder="1" applyAlignment="1">
      <alignment horizontal="center" vertical="center"/>
    </xf>
    <xf numFmtId="179" fontId="30" fillId="0" borderId="32" xfId="0" applyNumberFormat="1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/>
    </xf>
    <xf numFmtId="177" fontId="30" fillId="0" borderId="41" xfId="0" quotePrefix="1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48" xfId="0" applyNumberFormat="1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177" fontId="30" fillId="0" borderId="44" xfId="0" quotePrefix="1" applyNumberFormat="1" applyFont="1" applyBorder="1" applyAlignment="1">
      <alignment horizontal="center" vertical="center"/>
    </xf>
    <xf numFmtId="176" fontId="30" fillId="0" borderId="9" xfId="0" applyNumberFormat="1" applyFont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0" fontId="30" fillId="0" borderId="33" xfId="0" applyFont="1" applyBorder="1">
      <alignment vertical="center"/>
    </xf>
    <xf numFmtId="176" fontId="30" fillId="0" borderId="34" xfId="0" applyNumberFormat="1" applyFont="1" applyBorder="1" applyAlignment="1">
      <alignment horizontal="center" vertical="center" shrinkToFit="1"/>
    </xf>
    <xf numFmtId="176" fontId="30" fillId="0" borderId="35" xfId="0" applyNumberFormat="1" applyFont="1" applyBorder="1" applyAlignment="1">
      <alignment horizontal="center" vertical="center" shrinkToFit="1"/>
    </xf>
    <xf numFmtId="0" fontId="30" fillId="0" borderId="49" xfId="0" applyFont="1" applyBorder="1">
      <alignment vertical="center"/>
    </xf>
    <xf numFmtId="0" fontId="30" fillId="0" borderId="4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0" fillId="0" borderId="29" xfId="0" applyFont="1" applyBorder="1">
      <alignment vertical="center"/>
    </xf>
    <xf numFmtId="0" fontId="30" fillId="0" borderId="41" xfId="0" applyFont="1" applyBorder="1" applyAlignment="1">
      <alignment horizontal="center" vertical="center"/>
    </xf>
    <xf numFmtId="184" fontId="30" fillId="0" borderId="1" xfId="0" applyNumberFormat="1" applyFont="1" applyBorder="1" applyAlignment="1">
      <alignment horizontal="center" vertical="center" shrinkToFit="1"/>
    </xf>
    <xf numFmtId="186" fontId="30" fillId="0" borderId="1" xfId="0" applyNumberFormat="1" applyFont="1" applyBorder="1" applyAlignment="1">
      <alignment horizontal="center" vertical="center" shrinkToFit="1"/>
    </xf>
    <xf numFmtId="183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 shrinkToFit="1"/>
    </xf>
    <xf numFmtId="185" fontId="30" fillId="0" borderId="1" xfId="0" applyNumberFormat="1" applyFont="1" applyBorder="1" applyAlignment="1">
      <alignment horizontal="center" vertical="center" shrinkToFit="1"/>
    </xf>
    <xf numFmtId="0" fontId="30" fillId="0" borderId="41" xfId="0" quotePrefix="1" applyFont="1" applyBorder="1" applyAlignment="1">
      <alignment horizontal="center" vertical="center"/>
    </xf>
    <xf numFmtId="0" fontId="30" fillId="0" borderId="50" xfId="0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176" fontId="30" fillId="0" borderId="36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30" fillId="0" borderId="51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7" xfId="0" applyFont="1" applyBorder="1">
      <alignment vertical="center"/>
    </xf>
    <xf numFmtId="0" fontId="30" fillId="0" borderId="25" xfId="0" applyFont="1" applyBorder="1" applyAlignment="1">
      <alignment horizontal="left" vertical="center"/>
    </xf>
    <xf numFmtId="0" fontId="32" fillId="0" borderId="25" xfId="0" applyFont="1" applyBorder="1" applyAlignment="1">
      <alignment horizontal="right" vertical="center"/>
    </xf>
    <xf numFmtId="0" fontId="30" fillId="0" borderId="25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5" fillId="0" borderId="5" xfId="3" quotePrefix="1" applyFont="1" applyBorder="1" applyAlignment="1">
      <alignment vertical="center"/>
    </xf>
    <xf numFmtId="0" fontId="35" fillId="0" borderId="41" xfId="3" applyFont="1" applyBorder="1" applyAlignment="1">
      <alignment horizontal="center" vertical="center"/>
    </xf>
    <xf numFmtId="49" fontId="35" fillId="0" borderId="41" xfId="3" applyNumberFormat="1" applyFont="1" applyBorder="1" applyAlignment="1">
      <alignment horizontal="center" vertical="center"/>
    </xf>
    <xf numFmtId="0" fontId="30" fillId="0" borderId="21" xfId="0" applyFont="1" applyBorder="1">
      <alignment vertical="center"/>
    </xf>
    <xf numFmtId="0" fontId="30" fillId="0" borderId="34" xfId="0" applyFont="1" applyBorder="1" applyAlignment="1">
      <alignment horizontal="left" vertical="center"/>
    </xf>
    <xf numFmtId="0" fontId="35" fillId="0" borderId="40" xfId="0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shrinkToFit="1"/>
    </xf>
    <xf numFmtId="0" fontId="35" fillId="0" borderId="41" xfId="0" applyFont="1" applyBorder="1" applyAlignment="1">
      <alignment horizontal="center" vertical="center"/>
    </xf>
    <xf numFmtId="0" fontId="35" fillId="0" borderId="7" xfId="0" quotePrefix="1" applyFont="1" applyBorder="1">
      <alignment vertical="center"/>
    </xf>
    <xf numFmtId="0" fontId="30" fillId="0" borderId="5" xfId="0" applyFont="1" applyBorder="1">
      <alignment vertical="center"/>
    </xf>
    <xf numFmtId="0" fontId="35" fillId="0" borderId="7" xfId="3" quotePrefix="1" applyFont="1" applyBorder="1" applyAlignment="1">
      <alignment vertical="center"/>
    </xf>
    <xf numFmtId="0" fontId="35" fillId="0" borderId="42" xfId="3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shrinkToFit="1"/>
    </xf>
    <xf numFmtId="180" fontId="34" fillId="0" borderId="51" xfId="0" applyNumberFormat="1" applyFont="1" applyBorder="1">
      <alignment vertical="center"/>
    </xf>
    <xf numFmtId="0" fontId="35" fillId="0" borderId="45" xfId="3" quotePrefix="1" applyFont="1" applyBorder="1" applyAlignment="1">
      <alignment vertical="center"/>
    </xf>
    <xf numFmtId="0" fontId="35" fillId="0" borderId="5" xfId="3" applyFont="1" applyBorder="1" applyAlignment="1">
      <alignment vertical="center"/>
    </xf>
    <xf numFmtId="0" fontId="35" fillId="0" borderId="57" xfId="3" quotePrefix="1" applyFont="1" applyBorder="1" applyAlignment="1">
      <alignment vertical="center"/>
    </xf>
    <xf numFmtId="0" fontId="35" fillId="0" borderId="0" xfId="3" quotePrefix="1" applyFont="1" applyAlignment="1">
      <alignment vertical="center"/>
    </xf>
    <xf numFmtId="0" fontId="35" fillId="0" borderId="6" xfId="0" quotePrefix="1" applyFont="1" applyBorder="1">
      <alignment vertical="center"/>
    </xf>
    <xf numFmtId="0" fontId="30" fillId="0" borderId="38" xfId="0" applyFont="1" applyBorder="1">
      <alignment vertical="center"/>
    </xf>
    <xf numFmtId="0" fontId="30" fillId="0" borderId="46" xfId="0" applyFont="1" applyBorder="1" applyAlignment="1">
      <alignment horizontal="left" vertical="center"/>
    </xf>
    <xf numFmtId="184" fontId="30" fillId="0" borderId="48" xfId="0" applyNumberFormat="1" applyFont="1" applyBorder="1" applyAlignment="1">
      <alignment horizontal="center" vertical="center" shrinkToFit="1"/>
    </xf>
    <xf numFmtId="186" fontId="30" fillId="0" borderId="48" xfId="0" applyNumberFormat="1" applyFont="1" applyBorder="1" applyAlignment="1">
      <alignment horizontal="center" vertical="center" shrinkToFit="1"/>
    </xf>
    <xf numFmtId="183" fontId="30" fillId="0" borderId="48" xfId="0" applyNumberFormat="1" applyFont="1" applyBorder="1" applyAlignment="1">
      <alignment horizontal="center" vertical="center" shrinkToFit="1"/>
    </xf>
    <xf numFmtId="2" fontId="30" fillId="0" borderId="48" xfId="0" applyNumberFormat="1" applyFont="1" applyBorder="1" applyAlignment="1">
      <alignment horizontal="center" vertical="center" shrinkToFit="1"/>
    </xf>
    <xf numFmtId="185" fontId="30" fillId="0" borderId="48" xfId="0" applyNumberFormat="1" applyFont="1" applyBorder="1" applyAlignment="1">
      <alignment horizontal="center" vertical="center" shrinkToFit="1"/>
    </xf>
    <xf numFmtId="176" fontId="30" fillId="0" borderId="37" xfId="0" applyNumberFormat="1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" fillId="7" borderId="61" xfId="0" applyFont="1" applyFill="1" applyBorder="1" applyAlignment="1">
      <alignment vertical="center" wrapText="1"/>
    </xf>
    <xf numFmtId="0" fontId="19" fillId="7" borderId="61" xfId="0" applyFont="1" applyFill="1" applyBorder="1" applyAlignment="1">
      <alignment vertical="center" wrapText="1"/>
    </xf>
    <xf numFmtId="0" fontId="30" fillId="0" borderId="32" xfId="0" applyFont="1" applyBorder="1" applyAlignment="1">
      <alignment horizontal="center" vertical="center" shrinkToFit="1"/>
    </xf>
    <xf numFmtId="184" fontId="30" fillId="0" borderId="8" xfId="0" applyNumberFormat="1" applyFont="1" applyBorder="1" applyAlignment="1">
      <alignment horizontal="center" vertical="center" shrinkToFit="1"/>
    </xf>
    <xf numFmtId="186" fontId="30" fillId="0" borderId="8" xfId="0" applyNumberFormat="1" applyFont="1" applyBorder="1" applyAlignment="1">
      <alignment horizontal="center" vertical="center" shrinkToFit="1"/>
    </xf>
    <xf numFmtId="183" fontId="30" fillId="0" borderId="8" xfId="0" applyNumberFormat="1" applyFont="1" applyBorder="1" applyAlignment="1">
      <alignment horizontal="center" vertical="center" shrinkToFit="1"/>
    </xf>
    <xf numFmtId="2" fontId="30" fillId="0" borderId="8" xfId="0" applyNumberFormat="1" applyFont="1" applyBorder="1" applyAlignment="1">
      <alignment horizontal="center" vertical="center" shrinkToFit="1"/>
    </xf>
    <xf numFmtId="185" fontId="30" fillId="0" borderId="8" xfId="0" applyNumberFormat="1" applyFont="1" applyBorder="1" applyAlignment="1">
      <alignment horizontal="center" vertical="center" shrinkToFit="1"/>
    </xf>
    <xf numFmtId="176" fontId="30" fillId="0" borderId="39" xfId="0" applyNumberFormat="1" applyFont="1" applyBorder="1" applyAlignment="1">
      <alignment horizontal="center" vertical="center" shrinkToFit="1"/>
    </xf>
    <xf numFmtId="176" fontId="30" fillId="0" borderId="32" xfId="0" applyNumberFormat="1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6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66" xfId="3" quotePrefix="1" applyFont="1" applyBorder="1" applyAlignment="1">
      <alignment vertical="center"/>
    </xf>
    <xf numFmtId="0" fontId="6" fillId="0" borderId="66" xfId="0" applyFont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shrinkToFit="1"/>
    </xf>
    <xf numFmtId="0" fontId="0" fillId="0" borderId="6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0" fillId="0" borderId="36" xfId="0" applyNumberFormat="1" applyFont="1" applyBorder="1" applyAlignment="1">
      <alignment horizontal="center" vertical="center" shrinkToFit="1"/>
    </xf>
    <xf numFmtId="185" fontId="30" fillId="0" borderId="37" xfId="0" applyNumberFormat="1" applyFont="1" applyBorder="1" applyAlignment="1">
      <alignment horizontal="center" vertical="center" shrinkToFit="1"/>
    </xf>
    <xf numFmtId="182" fontId="34" fillId="0" borderId="51" xfId="0" applyNumberFormat="1" applyFont="1" applyBorder="1" applyAlignment="1">
      <alignment horizontal="left" vertical="center"/>
    </xf>
    <xf numFmtId="55" fontId="17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5" fillId="4" borderId="0" xfId="0" applyFont="1" applyFill="1" applyAlignment="1">
      <alignment horizontal="left" vertical="top" wrapText="1"/>
    </xf>
    <xf numFmtId="0" fontId="35" fillId="4" borderId="56" xfId="0" applyFont="1" applyFill="1" applyBorder="1" applyAlignment="1">
      <alignment horizontal="left" vertical="top" wrapText="1"/>
    </xf>
    <xf numFmtId="0" fontId="35" fillId="4" borderId="25" xfId="0" applyFont="1" applyFill="1" applyBorder="1" applyAlignment="1">
      <alignment horizontal="left" vertical="top" wrapText="1"/>
    </xf>
    <xf numFmtId="0" fontId="35" fillId="4" borderId="28" xfId="0" applyFont="1" applyFill="1" applyBorder="1" applyAlignment="1">
      <alignment horizontal="left" vertical="top" wrapText="1"/>
    </xf>
    <xf numFmtId="14" fontId="30" fillId="4" borderId="32" xfId="0" applyNumberFormat="1" applyFont="1" applyFill="1" applyBorder="1" applyAlignment="1">
      <alignment horizontal="center" vertical="center" shrinkToFit="1"/>
    </xf>
    <xf numFmtId="0" fontId="30" fillId="4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182" fontId="34" fillId="0" borderId="51" xfId="0" applyNumberFormat="1" applyFont="1" applyBorder="1">
      <alignment vertical="center"/>
    </xf>
    <xf numFmtId="183" fontId="30" fillId="0" borderId="32" xfId="0" applyNumberFormat="1" applyFont="1" applyBorder="1" applyAlignment="1">
      <alignment horizontal="center" vertical="center" shrinkToFit="1"/>
    </xf>
    <xf numFmtId="183" fontId="30" fillId="0" borderId="4" xfId="0" applyNumberFormat="1" applyFont="1" applyBorder="1" applyAlignment="1">
      <alignment horizontal="center" vertical="center" shrinkToFit="1"/>
    </xf>
    <xf numFmtId="2" fontId="30" fillId="0" borderId="2" xfId="0" applyNumberFormat="1" applyFont="1" applyBorder="1" applyAlignment="1">
      <alignment horizontal="center" vertical="center" shrinkToFit="1"/>
    </xf>
    <xf numFmtId="2" fontId="30" fillId="0" borderId="58" xfId="0" applyNumberFormat="1" applyFont="1" applyBorder="1" applyAlignment="1">
      <alignment horizontal="center" vertical="center" shrinkToFit="1"/>
    </xf>
    <xf numFmtId="2" fontId="30" fillId="0" borderId="36" xfId="0" applyNumberFormat="1" applyFont="1" applyBorder="1" applyAlignment="1">
      <alignment horizontal="center" vertical="center" shrinkToFit="1"/>
    </xf>
    <xf numFmtId="179" fontId="30" fillId="0" borderId="69" xfId="0" applyNumberFormat="1" applyFont="1" applyBorder="1" applyAlignment="1">
      <alignment horizontal="center" vertical="center" shrinkToFit="1"/>
    </xf>
    <xf numFmtId="0" fontId="30" fillId="0" borderId="69" xfId="0" applyFont="1" applyBorder="1" applyAlignment="1">
      <alignment horizontal="center" vertical="center" shrinkToFit="1"/>
    </xf>
    <xf numFmtId="183" fontId="30" fillId="0" borderId="69" xfId="0" applyNumberFormat="1" applyFont="1" applyBorder="1" applyAlignment="1">
      <alignment horizontal="center" vertical="center" shrinkToFit="1"/>
    </xf>
    <xf numFmtId="176" fontId="30" fillId="0" borderId="69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9" fontId="30" fillId="0" borderId="70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0" fontId="30" fillId="0" borderId="70" xfId="0" applyFont="1" applyBorder="1" applyAlignment="1">
      <alignment horizontal="center" vertical="center" shrinkToFit="1"/>
    </xf>
    <xf numFmtId="184" fontId="30" fillId="0" borderId="5" xfId="0" applyNumberFormat="1" applyFont="1" applyBorder="1" applyAlignment="1">
      <alignment horizontal="center" vertical="center" shrinkToFit="1"/>
    </xf>
    <xf numFmtId="186" fontId="30" fillId="0" borderId="5" xfId="0" applyNumberFormat="1" applyFont="1" applyBorder="1" applyAlignment="1">
      <alignment horizontal="center" vertical="center" shrinkToFit="1"/>
    </xf>
    <xf numFmtId="183" fontId="30" fillId="0" borderId="5" xfId="0" applyNumberFormat="1" applyFont="1" applyBorder="1" applyAlignment="1">
      <alignment horizontal="center" vertical="center" shrinkToFit="1"/>
    </xf>
    <xf numFmtId="2" fontId="30" fillId="0" borderId="5" xfId="0" applyNumberFormat="1" applyFont="1" applyBorder="1" applyAlignment="1">
      <alignment horizontal="center" vertical="center" shrinkToFit="1"/>
    </xf>
    <xf numFmtId="185" fontId="30" fillId="0" borderId="5" xfId="0" applyNumberFormat="1" applyFont="1" applyBorder="1" applyAlignment="1">
      <alignment horizontal="center" vertical="center" shrinkToFit="1"/>
    </xf>
    <xf numFmtId="176" fontId="30" fillId="0" borderId="38" xfId="0" applyNumberFormat="1" applyFont="1" applyBorder="1" applyAlignment="1">
      <alignment horizontal="center" vertical="center" shrinkToFit="1"/>
    </xf>
    <xf numFmtId="183" fontId="30" fillId="0" borderId="70" xfId="0" applyNumberFormat="1" applyFont="1" applyBorder="1" applyAlignment="1">
      <alignment horizontal="center" vertical="center" shrinkToFit="1"/>
    </xf>
    <xf numFmtId="185" fontId="30" fillId="0" borderId="38" xfId="0" applyNumberFormat="1" applyFont="1" applyBorder="1" applyAlignment="1">
      <alignment horizontal="center" vertical="center" shrinkToFit="1"/>
    </xf>
    <xf numFmtId="176" fontId="30" fillId="0" borderId="70" xfId="0" applyNumberFormat="1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179" fontId="30" fillId="0" borderId="71" xfId="0" applyNumberFormat="1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183" fontId="30" fillId="0" borderId="71" xfId="0" applyNumberFormat="1" applyFont="1" applyBorder="1" applyAlignment="1">
      <alignment horizontal="center" vertical="center" shrinkToFit="1"/>
    </xf>
    <xf numFmtId="176" fontId="30" fillId="0" borderId="71" xfId="0" applyNumberFormat="1" applyFont="1" applyBorder="1" applyAlignment="1">
      <alignment horizontal="center" vertical="center" shrinkToFit="1"/>
    </xf>
    <xf numFmtId="188" fontId="34" fillId="0" borderId="51" xfId="0" applyNumberFormat="1" applyFont="1" applyBorder="1" applyAlignment="1">
      <alignment horizontal="right" vertical="center"/>
    </xf>
    <xf numFmtId="182" fontId="34" fillId="0" borderId="51" xfId="0" applyNumberFormat="1" applyFont="1" applyBorder="1" applyAlignment="1">
      <alignment horizontal="left" vertical="center"/>
    </xf>
    <xf numFmtId="0" fontId="33" fillId="0" borderId="54" xfId="0" applyFont="1" applyBorder="1" applyAlignment="1">
      <alignment horizontal="left" vertical="top" wrapText="1"/>
    </xf>
    <xf numFmtId="0" fontId="33" fillId="0" borderId="55" xfId="0" applyFont="1" applyBorder="1" applyAlignment="1">
      <alignment horizontal="left" vertical="top" wrapText="1"/>
    </xf>
    <xf numFmtId="188" fontId="31" fillId="0" borderId="0" xfId="0" applyNumberFormat="1" applyFont="1" applyAlignment="1">
      <alignment horizontal="right" vertical="center"/>
    </xf>
    <xf numFmtId="182" fontId="31" fillId="0" borderId="0" xfId="0" applyNumberFormat="1" applyFont="1" applyAlignment="1">
      <alignment horizontal="left" vertical="center"/>
    </xf>
    <xf numFmtId="0" fontId="32" fillId="0" borderId="13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/>
    </xf>
    <xf numFmtId="0" fontId="33" fillId="0" borderId="61" xfId="0" applyFont="1" applyBorder="1" applyAlignment="1">
      <alignment horizontal="left" vertical="top" wrapText="1"/>
    </xf>
    <xf numFmtId="0" fontId="33" fillId="0" borderId="68" xfId="0" applyFont="1" applyBorder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/>
    </xf>
    <xf numFmtId="0" fontId="33" fillId="0" borderId="64" xfId="0" applyFont="1" applyBorder="1" applyAlignment="1">
      <alignment horizontal="left" vertical="top" wrapText="1"/>
    </xf>
    <xf numFmtId="0" fontId="33" fillId="0" borderId="65" xfId="0" applyFont="1" applyBorder="1" applyAlignment="1">
      <alignment horizontal="left" vertical="top" wrapText="1"/>
    </xf>
    <xf numFmtId="0" fontId="33" fillId="0" borderId="62" xfId="0" applyFont="1" applyBorder="1" applyAlignment="1">
      <alignment horizontal="left" vertical="top" wrapText="1"/>
    </xf>
    <xf numFmtId="0" fontId="33" fillId="0" borderId="63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61" xfId="0" applyFont="1" applyBorder="1" applyAlignment="1">
      <alignment horizontal="left" vertical="top" wrapText="1" shrinkToFit="1"/>
    </xf>
    <xf numFmtId="0" fontId="32" fillId="0" borderId="68" xfId="0" applyFont="1" applyBorder="1" applyAlignment="1">
      <alignment horizontal="left" vertical="top" wrapText="1" shrinkToFit="1"/>
    </xf>
    <xf numFmtId="0" fontId="32" fillId="0" borderId="54" xfId="0" applyFont="1" applyBorder="1" applyAlignment="1">
      <alignment horizontal="left" vertical="top" wrapText="1"/>
    </xf>
    <xf numFmtId="0" fontId="32" fillId="0" borderId="55" xfId="0" applyFont="1" applyBorder="1" applyAlignment="1">
      <alignment horizontal="left" vertical="top"/>
    </xf>
    <xf numFmtId="0" fontId="32" fillId="0" borderId="61" xfId="0" applyFont="1" applyBorder="1" applyAlignment="1">
      <alignment horizontal="left" vertical="top" wrapText="1"/>
    </xf>
    <xf numFmtId="0" fontId="32" fillId="0" borderId="68" xfId="0" applyFont="1" applyBorder="1" applyAlignment="1">
      <alignment horizontal="left" vertical="top" wrapText="1"/>
    </xf>
    <xf numFmtId="0" fontId="33" fillId="10" borderId="54" xfId="0" applyFont="1" applyFill="1" applyBorder="1" applyAlignment="1">
      <alignment horizontal="center" vertical="top" wrapText="1"/>
    </xf>
    <xf numFmtId="0" fontId="33" fillId="10" borderId="52" xfId="0" applyFont="1" applyFill="1" applyBorder="1" applyAlignment="1">
      <alignment horizontal="center" vertical="top" wrapText="1"/>
    </xf>
    <xf numFmtId="0" fontId="33" fillId="10" borderId="55" xfId="0" applyFont="1" applyFill="1" applyBorder="1" applyAlignment="1">
      <alignment horizontal="center" vertical="top" wrapText="1"/>
    </xf>
    <xf numFmtId="0" fontId="33" fillId="10" borderId="53" xfId="0" applyFont="1" applyFill="1" applyBorder="1" applyAlignment="1">
      <alignment horizontal="center" vertical="top" wrapText="1"/>
    </xf>
    <xf numFmtId="181" fontId="11" fillId="0" borderId="51" xfId="0" applyNumberFormat="1" applyFont="1" applyBorder="1" applyAlignment="1">
      <alignment horizontal="right" vertical="center"/>
    </xf>
    <xf numFmtId="182" fontId="11" fillId="0" borderId="51" xfId="0" applyNumberFormat="1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32" fillId="10" borderId="54" xfId="0" applyFont="1" applyFill="1" applyBorder="1" applyAlignment="1">
      <alignment horizontal="center" vertical="top" wrapText="1"/>
    </xf>
    <xf numFmtId="0" fontId="32" fillId="10" borderId="24" xfId="0" applyFont="1" applyFill="1" applyBorder="1" applyAlignment="1">
      <alignment horizontal="center" vertical="top" wrapText="1"/>
    </xf>
    <xf numFmtId="0" fontId="32" fillId="10" borderId="55" xfId="0" applyFont="1" applyFill="1" applyBorder="1" applyAlignment="1">
      <alignment horizontal="center" vertical="top" wrapText="1"/>
    </xf>
    <xf numFmtId="0" fontId="32" fillId="10" borderId="23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32" fillId="10" borderId="52" xfId="0" applyFont="1" applyFill="1" applyBorder="1" applyAlignment="1">
      <alignment horizontal="center" vertical="top" wrapText="1"/>
    </xf>
    <xf numFmtId="0" fontId="32" fillId="10" borderId="53" xfId="0" applyFont="1" applyFill="1" applyBorder="1" applyAlignment="1">
      <alignment horizontal="center" vertical="top" wrapText="1"/>
    </xf>
    <xf numFmtId="0" fontId="32" fillId="10" borderId="13" xfId="0" applyFont="1" applyFill="1" applyBorder="1" applyAlignment="1">
      <alignment horizontal="center" vertical="top"/>
    </xf>
    <xf numFmtId="0" fontId="32" fillId="10" borderId="52" xfId="0" applyFont="1" applyFill="1" applyBorder="1" applyAlignment="1">
      <alignment horizontal="center" vertical="top"/>
    </xf>
    <xf numFmtId="0" fontId="32" fillId="10" borderId="22" xfId="0" applyFont="1" applyFill="1" applyBorder="1" applyAlignment="1">
      <alignment horizontal="center" vertical="top"/>
    </xf>
    <xf numFmtId="0" fontId="32" fillId="10" borderId="53" xfId="0" applyFont="1" applyFill="1" applyBorder="1" applyAlignment="1">
      <alignment horizontal="center" vertical="top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 wrapText="1"/>
    </xf>
    <xf numFmtId="0" fontId="7" fillId="0" borderId="52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30"/>
  <sheetViews>
    <sheetView tabSelected="1" view="pageBreakPreview" topLeftCell="A67" zoomScaleNormal="100" zoomScaleSheetLayoutView="100" workbookViewId="0">
      <selection activeCell="E89" sqref="E89"/>
    </sheetView>
  </sheetViews>
  <sheetFormatPr defaultColWidth="9" defaultRowHeight="9.75" x14ac:dyDescent="0.4"/>
  <cols>
    <col min="1" max="1" width="3.125" style="158" customWidth="1"/>
    <col min="2" max="2" width="25.625" style="158" customWidth="1"/>
    <col min="3" max="3" width="6" style="158" customWidth="1"/>
    <col min="4" max="15" width="12.625" style="159" customWidth="1"/>
    <col min="16" max="16384" width="9" style="158"/>
  </cols>
  <sheetData>
    <row r="2" spans="1:15" ht="11.25" x14ac:dyDescent="0.4">
      <c r="A2" s="310">
        <v>45566</v>
      </c>
      <c r="B2" s="310"/>
      <c r="C2" s="311">
        <v>45658</v>
      </c>
      <c r="D2" s="311"/>
    </row>
    <row r="3" spans="1:15" ht="10.15" customHeight="1" thickBot="1" x14ac:dyDescent="0.45"/>
    <row r="4" spans="1:15" ht="11.1" customHeight="1" x14ac:dyDescent="0.4">
      <c r="A4" s="161"/>
      <c r="B4" s="162"/>
      <c r="C4" s="163" t="s">
        <v>87</v>
      </c>
      <c r="D4" s="312" t="s">
        <v>90</v>
      </c>
      <c r="E4" s="326" t="s">
        <v>99</v>
      </c>
      <c r="F4" s="324" t="s">
        <v>89</v>
      </c>
      <c r="G4" s="322" t="s">
        <v>93</v>
      </c>
      <c r="H4" s="330" t="s">
        <v>94</v>
      </c>
      <c r="I4" s="308" t="s">
        <v>95</v>
      </c>
      <c r="J4" s="308" t="s">
        <v>384</v>
      </c>
      <c r="K4" s="326" t="s">
        <v>385</v>
      </c>
      <c r="L4" s="330" t="s">
        <v>386</v>
      </c>
      <c r="M4" s="332" t="s">
        <v>378</v>
      </c>
      <c r="N4" s="340" t="s">
        <v>379</v>
      </c>
      <c r="O4" s="335" t="s">
        <v>380</v>
      </c>
    </row>
    <row r="5" spans="1:15" ht="11.1" customHeight="1" x14ac:dyDescent="0.4">
      <c r="A5" s="164"/>
      <c r="B5" s="165"/>
      <c r="C5" s="166"/>
      <c r="D5" s="313"/>
      <c r="E5" s="327"/>
      <c r="F5" s="325"/>
      <c r="G5" s="323"/>
      <c r="H5" s="331"/>
      <c r="I5" s="309"/>
      <c r="J5" s="309"/>
      <c r="K5" s="337"/>
      <c r="L5" s="331"/>
      <c r="M5" s="327"/>
      <c r="N5" s="341"/>
      <c r="O5" s="336"/>
    </row>
    <row r="6" spans="1:15" ht="11.1" customHeight="1" x14ac:dyDescent="0.4">
      <c r="A6" s="164"/>
      <c r="B6" s="167"/>
      <c r="C6" s="168" t="s">
        <v>88</v>
      </c>
      <c r="D6" s="318" t="s">
        <v>91</v>
      </c>
      <c r="E6" s="320" t="s">
        <v>92</v>
      </c>
      <c r="F6" s="316" t="s">
        <v>100</v>
      </c>
      <c r="G6" s="314" t="s">
        <v>96</v>
      </c>
      <c r="H6" s="316" t="s">
        <v>97</v>
      </c>
      <c r="I6" s="328" t="s">
        <v>98</v>
      </c>
      <c r="J6" s="338" t="s">
        <v>388</v>
      </c>
      <c r="K6" s="314" t="s">
        <v>389</v>
      </c>
      <c r="L6" s="316" t="s">
        <v>390</v>
      </c>
      <c r="M6" s="320" t="s">
        <v>381</v>
      </c>
      <c r="N6" s="342" t="s">
        <v>382</v>
      </c>
      <c r="O6" s="333" t="s">
        <v>383</v>
      </c>
    </row>
    <row r="7" spans="1:15" ht="11.1" customHeight="1" thickBot="1" x14ac:dyDescent="0.45">
      <c r="A7" s="169" t="s">
        <v>85</v>
      </c>
      <c r="B7" s="170" t="s">
        <v>86</v>
      </c>
      <c r="C7" s="171"/>
      <c r="D7" s="319"/>
      <c r="E7" s="321"/>
      <c r="F7" s="317"/>
      <c r="G7" s="315"/>
      <c r="H7" s="317"/>
      <c r="I7" s="329"/>
      <c r="J7" s="339"/>
      <c r="K7" s="315"/>
      <c r="L7" s="317"/>
      <c r="M7" s="321"/>
      <c r="N7" s="343"/>
      <c r="O7" s="334"/>
    </row>
    <row r="8" spans="1:15" ht="11.1" customHeight="1" thickBot="1" x14ac:dyDescent="0.45">
      <c r="A8" s="194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</row>
    <row r="9" spans="1:15" ht="11.1" customHeight="1" x14ac:dyDescent="0.4">
      <c r="A9" s="176">
        <v>1</v>
      </c>
      <c r="B9" s="177" t="s">
        <v>80</v>
      </c>
      <c r="C9" s="178" t="s">
        <v>75</v>
      </c>
      <c r="D9" s="179" t="s">
        <v>399</v>
      </c>
      <c r="E9" s="179" t="s">
        <v>399</v>
      </c>
      <c r="F9" s="179" t="s">
        <v>399</v>
      </c>
      <c r="G9" s="179" t="s">
        <v>399</v>
      </c>
      <c r="H9" s="179" t="s">
        <v>399</v>
      </c>
      <c r="I9" s="179" t="s">
        <v>399</v>
      </c>
      <c r="J9" s="289" t="s">
        <v>400</v>
      </c>
      <c r="K9" s="302" t="s">
        <v>400</v>
      </c>
      <c r="L9" s="179" t="s">
        <v>400</v>
      </c>
      <c r="M9" s="302" t="s">
        <v>401</v>
      </c>
      <c r="N9" s="289" t="s">
        <v>401</v>
      </c>
      <c r="O9" s="284" t="s">
        <v>401</v>
      </c>
    </row>
    <row r="10" spans="1:15" ht="11.1" customHeight="1" x14ac:dyDescent="0.4">
      <c r="A10" s="180">
        <v>2</v>
      </c>
      <c r="B10" s="181" t="s">
        <v>81</v>
      </c>
      <c r="C10" s="182" t="s">
        <v>75</v>
      </c>
      <c r="D10" s="183" t="s">
        <v>402</v>
      </c>
      <c r="E10" s="184" t="s">
        <v>403</v>
      </c>
      <c r="F10" s="184" t="s">
        <v>404</v>
      </c>
      <c r="G10" s="184" t="s">
        <v>405</v>
      </c>
      <c r="H10" s="184" t="s">
        <v>406</v>
      </c>
      <c r="I10" s="184" t="s">
        <v>407</v>
      </c>
      <c r="J10" s="213" t="s">
        <v>408</v>
      </c>
      <c r="K10" s="184" t="s">
        <v>409</v>
      </c>
      <c r="L10" s="184" t="s">
        <v>410</v>
      </c>
      <c r="M10" s="184" t="s">
        <v>411</v>
      </c>
      <c r="N10" s="213" t="s">
        <v>412</v>
      </c>
      <c r="O10" s="185" t="s">
        <v>413</v>
      </c>
    </row>
    <row r="11" spans="1:15" ht="11.1" customHeight="1" x14ac:dyDescent="0.4">
      <c r="A11" s="180">
        <v>3</v>
      </c>
      <c r="B11" s="181" t="s">
        <v>82</v>
      </c>
      <c r="C11" s="182" t="s">
        <v>75</v>
      </c>
      <c r="D11" s="183" t="s">
        <v>397</v>
      </c>
      <c r="E11" s="184" t="s">
        <v>397</v>
      </c>
      <c r="F11" s="184" t="s">
        <v>397</v>
      </c>
      <c r="G11" s="184" t="s">
        <v>397</v>
      </c>
      <c r="H11" s="184" t="s">
        <v>397</v>
      </c>
      <c r="I11" s="184" t="s">
        <v>397</v>
      </c>
      <c r="J11" s="213" t="s">
        <v>394</v>
      </c>
      <c r="K11" s="184" t="s">
        <v>394</v>
      </c>
      <c r="L11" s="184" t="s">
        <v>394</v>
      </c>
      <c r="M11" s="184" t="s">
        <v>392</v>
      </c>
      <c r="N11" s="213" t="s">
        <v>392</v>
      </c>
      <c r="O11" s="185" t="s">
        <v>392</v>
      </c>
    </row>
    <row r="12" spans="1:15" ht="11.1" customHeight="1" x14ac:dyDescent="0.4">
      <c r="A12" s="180">
        <v>4</v>
      </c>
      <c r="B12" s="181" t="s">
        <v>83</v>
      </c>
      <c r="C12" s="182" t="s">
        <v>75</v>
      </c>
      <c r="D12" s="183" t="s">
        <v>392</v>
      </c>
      <c r="E12" s="184" t="s">
        <v>392</v>
      </c>
      <c r="F12" s="184" t="s">
        <v>392</v>
      </c>
      <c r="G12" s="184" t="s">
        <v>392</v>
      </c>
      <c r="H12" s="184" t="s">
        <v>392</v>
      </c>
      <c r="I12" s="184" t="s">
        <v>392</v>
      </c>
      <c r="J12" s="213" t="s">
        <v>394</v>
      </c>
      <c r="K12" s="184" t="s">
        <v>394</v>
      </c>
      <c r="L12" s="184" t="s">
        <v>394</v>
      </c>
      <c r="M12" s="184" t="s">
        <v>392</v>
      </c>
      <c r="N12" s="213" t="s">
        <v>392</v>
      </c>
      <c r="O12" s="185" t="s">
        <v>392</v>
      </c>
    </row>
    <row r="13" spans="1:15" ht="11.1" customHeight="1" x14ac:dyDescent="0.4">
      <c r="A13" s="180">
        <v>5</v>
      </c>
      <c r="B13" s="181" t="s">
        <v>44</v>
      </c>
      <c r="C13" s="182" t="s">
        <v>84</v>
      </c>
      <c r="D13" s="186">
        <v>3.6</v>
      </c>
      <c r="E13" s="187">
        <v>7.9</v>
      </c>
      <c r="F13" s="187">
        <v>11.5</v>
      </c>
      <c r="G13" s="187">
        <v>8.8000000000000007</v>
      </c>
      <c r="H13" s="187">
        <v>6.6</v>
      </c>
      <c r="I13" s="187">
        <v>7</v>
      </c>
      <c r="J13" s="290">
        <v>3.2</v>
      </c>
      <c r="K13" s="187">
        <v>6.4</v>
      </c>
      <c r="L13" s="187">
        <v>5.4</v>
      </c>
      <c r="M13" s="187">
        <v>1</v>
      </c>
      <c r="N13" s="290">
        <v>1.1000000000000001</v>
      </c>
      <c r="O13" s="188">
        <v>4.2</v>
      </c>
    </row>
    <row r="14" spans="1:15" ht="11.1" customHeight="1" thickBot="1" x14ac:dyDescent="0.45">
      <c r="A14" s="189">
        <v>6</v>
      </c>
      <c r="B14" s="190" t="s">
        <v>45</v>
      </c>
      <c r="C14" s="191" t="s">
        <v>84</v>
      </c>
      <c r="D14" s="192">
        <v>5.6</v>
      </c>
      <c r="E14" s="193">
        <v>8.6999999999999993</v>
      </c>
      <c r="F14" s="193">
        <v>16.2</v>
      </c>
      <c r="G14" s="193">
        <v>11.8</v>
      </c>
      <c r="H14" s="193">
        <v>8.1999999999999993</v>
      </c>
      <c r="I14" s="193">
        <v>9</v>
      </c>
      <c r="J14" s="297">
        <v>9.8000000000000007</v>
      </c>
      <c r="K14" s="210">
        <v>10.199999999999999</v>
      </c>
      <c r="L14" s="193">
        <v>9.1</v>
      </c>
      <c r="M14" s="210">
        <v>5.5</v>
      </c>
      <c r="N14" s="297">
        <v>9.4</v>
      </c>
      <c r="O14" s="245">
        <v>7.3</v>
      </c>
    </row>
    <row r="15" spans="1:15" ht="11.1" customHeight="1" thickBot="1" x14ac:dyDescent="0.45">
      <c r="A15" s="194" t="s">
        <v>137</v>
      </c>
      <c r="B15" s="172"/>
      <c r="C15" s="173" t="s">
        <v>76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</row>
    <row r="16" spans="1:15" ht="11.1" customHeight="1" x14ac:dyDescent="0.4">
      <c r="A16" s="197">
        <v>1</v>
      </c>
      <c r="B16" s="177" t="s">
        <v>47</v>
      </c>
      <c r="C16" s="198" t="s">
        <v>77</v>
      </c>
      <c r="D16" s="199">
        <v>0</v>
      </c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291">
        <v>0</v>
      </c>
      <c r="K16" s="303">
        <v>0</v>
      </c>
      <c r="L16" s="199">
        <v>0</v>
      </c>
      <c r="M16" s="199">
        <v>0</v>
      </c>
      <c r="N16" s="291">
        <v>0</v>
      </c>
      <c r="O16" s="285">
        <v>0</v>
      </c>
    </row>
    <row r="17" spans="1:15" ht="11.1" customHeight="1" x14ac:dyDescent="0.4">
      <c r="A17" s="200">
        <v>2</v>
      </c>
      <c r="B17" s="181" t="s">
        <v>0</v>
      </c>
      <c r="C17" s="182" t="s">
        <v>75</v>
      </c>
      <c r="D17" s="184" t="s">
        <v>239</v>
      </c>
      <c r="E17" s="184" t="s">
        <v>239</v>
      </c>
      <c r="F17" s="184" t="s">
        <v>239</v>
      </c>
      <c r="G17" s="184" t="s">
        <v>239</v>
      </c>
      <c r="H17" s="184" t="s">
        <v>239</v>
      </c>
      <c r="I17" s="184" t="s">
        <v>239</v>
      </c>
      <c r="J17" s="213" t="s">
        <v>239</v>
      </c>
      <c r="K17" s="184" t="s">
        <v>239</v>
      </c>
      <c r="L17" s="184" t="s">
        <v>239</v>
      </c>
      <c r="M17" s="184" t="s">
        <v>239</v>
      </c>
      <c r="N17" s="213" t="s">
        <v>239</v>
      </c>
      <c r="O17" s="185" t="s">
        <v>239</v>
      </c>
    </row>
    <row r="18" spans="1:15" ht="11.1" customHeight="1" x14ac:dyDescent="0.4">
      <c r="A18" s="200">
        <v>3</v>
      </c>
      <c r="B18" s="181" t="s">
        <v>1</v>
      </c>
      <c r="C18" s="201" t="s">
        <v>78</v>
      </c>
      <c r="D18" s="202" t="s">
        <v>361</v>
      </c>
      <c r="E18" s="202" t="s">
        <v>361</v>
      </c>
      <c r="F18" s="202" t="s">
        <v>361</v>
      </c>
      <c r="G18" s="202" t="s">
        <v>361</v>
      </c>
      <c r="H18" s="202" t="s">
        <v>361</v>
      </c>
      <c r="I18" s="202" t="s">
        <v>361</v>
      </c>
      <c r="J18" s="292" t="s">
        <v>361</v>
      </c>
      <c r="K18" s="202" t="s">
        <v>361</v>
      </c>
      <c r="L18" s="202" t="s">
        <v>361</v>
      </c>
      <c r="M18" s="202" t="s">
        <v>361</v>
      </c>
      <c r="N18" s="292" t="s">
        <v>361</v>
      </c>
      <c r="O18" s="240" t="s">
        <v>361</v>
      </c>
    </row>
    <row r="19" spans="1:15" ht="11.1" customHeight="1" x14ac:dyDescent="0.4">
      <c r="A19" s="200">
        <v>4</v>
      </c>
      <c r="B19" s="181" t="s">
        <v>2</v>
      </c>
      <c r="C19" s="201" t="s">
        <v>78</v>
      </c>
      <c r="D19" s="203" t="s">
        <v>361</v>
      </c>
      <c r="E19" s="203" t="s">
        <v>361</v>
      </c>
      <c r="F19" s="203" t="s">
        <v>361</v>
      </c>
      <c r="G19" s="203" t="s">
        <v>361</v>
      </c>
      <c r="H19" s="203" t="s">
        <v>361</v>
      </c>
      <c r="I19" s="203" t="s">
        <v>361</v>
      </c>
      <c r="J19" s="293" t="s">
        <v>361</v>
      </c>
      <c r="K19" s="203" t="s">
        <v>361</v>
      </c>
      <c r="L19" s="203" t="s">
        <v>361</v>
      </c>
      <c r="M19" s="203" t="s">
        <v>361</v>
      </c>
      <c r="N19" s="293" t="s">
        <v>361</v>
      </c>
      <c r="O19" s="241" t="s">
        <v>361</v>
      </c>
    </row>
    <row r="20" spans="1:15" ht="11.1" customHeight="1" x14ac:dyDescent="0.4">
      <c r="A20" s="200">
        <v>5</v>
      </c>
      <c r="B20" s="181" t="s">
        <v>3</v>
      </c>
      <c r="C20" s="201" t="s">
        <v>78</v>
      </c>
      <c r="D20" s="204" t="s">
        <v>361</v>
      </c>
      <c r="E20" s="204" t="s">
        <v>361</v>
      </c>
      <c r="F20" s="204" t="s">
        <v>361</v>
      </c>
      <c r="G20" s="204" t="s">
        <v>361</v>
      </c>
      <c r="H20" s="204" t="s">
        <v>361</v>
      </c>
      <c r="I20" s="204" t="s">
        <v>361</v>
      </c>
      <c r="J20" s="294" t="s">
        <v>361</v>
      </c>
      <c r="K20" s="204" t="s">
        <v>361</v>
      </c>
      <c r="L20" s="204" t="s">
        <v>361</v>
      </c>
      <c r="M20" s="204" t="s">
        <v>361</v>
      </c>
      <c r="N20" s="294" t="s">
        <v>361</v>
      </c>
      <c r="O20" s="242" t="s">
        <v>361</v>
      </c>
    </row>
    <row r="21" spans="1:15" ht="11.1" customHeight="1" x14ac:dyDescent="0.4">
      <c r="A21" s="200">
        <v>6</v>
      </c>
      <c r="B21" s="181" t="s">
        <v>4</v>
      </c>
      <c r="C21" s="201" t="s">
        <v>78</v>
      </c>
      <c r="D21" s="204" t="s">
        <v>361</v>
      </c>
      <c r="E21" s="204" t="s">
        <v>361</v>
      </c>
      <c r="F21" s="204" t="s">
        <v>361</v>
      </c>
      <c r="G21" s="204" t="s">
        <v>361</v>
      </c>
      <c r="H21" s="204" t="s">
        <v>361</v>
      </c>
      <c r="I21" s="204" t="s">
        <v>361</v>
      </c>
      <c r="J21" s="294" t="s">
        <v>361</v>
      </c>
      <c r="K21" s="204" t="s">
        <v>361</v>
      </c>
      <c r="L21" s="204" t="s">
        <v>361</v>
      </c>
      <c r="M21" s="204" t="s">
        <v>361</v>
      </c>
      <c r="N21" s="294" t="s">
        <v>361</v>
      </c>
      <c r="O21" s="242" t="s">
        <v>361</v>
      </c>
    </row>
    <row r="22" spans="1:15" ht="11.1" customHeight="1" x14ac:dyDescent="0.4">
      <c r="A22" s="200">
        <v>7</v>
      </c>
      <c r="B22" s="181" t="s">
        <v>5</v>
      </c>
      <c r="C22" s="201" t="s">
        <v>78</v>
      </c>
      <c r="D22" s="204" t="s">
        <v>361</v>
      </c>
      <c r="E22" s="204" t="s">
        <v>361</v>
      </c>
      <c r="F22" s="204" t="s">
        <v>361</v>
      </c>
      <c r="G22" s="204" t="s">
        <v>361</v>
      </c>
      <c r="H22" s="204" t="s">
        <v>361</v>
      </c>
      <c r="I22" s="204" t="s">
        <v>361</v>
      </c>
      <c r="J22" s="294" t="s">
        <v>361</v>
      </c>
      <c r="K22" s="204" t="s">
        <v>361</v>
      </c>
      <c r="L22" s="204" t="s">
        <v>361</v>
      </c>
      <c r="M22" s="204" t="s">
        <v>361</v>
      </c>
      <c r="N22" s="294" t="s">
        <v>361</v>
      </c>
      <c r="O22" s="242" t="s">
        <v>361</v>
      </c>
    </row>
    <row r="23" spans="1:15" ht="11.1" customHeight="1" x14ac:dyDescent="0.4">
      <c r="A23" s="200">
        <v>8</v>
      </c>
      <c r="B23" s="181" t="s">
        <v>6</v>
      </c>
      <c r="C23" s="201" t="s">
        <v>78</v>
      </c>
      <c r="D23" s="204" t="s">
        <v>361</v>
      </c>
      <c r="E23" s="204" t="s">
        <v>361</v>
      </c>
      <c r="F23" s="204" t="s">
        <v>361</v>
      </c>
      <c r="G23" s="204" t="s">
        <v>361</v>
      </c>
      <c r="H23" s="204" t="s">
        <v>361</v>
      </c>
      <c r="I23" s="204" t="s">
        <v>361</v>
      </c>
      <c r="J23" s="294" t="s">
        <v>361</v>
      </c>
      <c r="K23" s="204" t="s">
        <v>361</v>
      </c>
      <c r="L23" s="204" t="s">
        <v>361</v>
      </c>
      <c r="M23" s="204" t="s">
        <v>361</v>
      </c>
      <c r="N23" s="294" t="s">
        <v>361</v>
      </c>
      <c r="O23" s="242" t="s">
        <v>361</v>
      </c>
    </row>
    <row r="24" spans="1:15" ht="11.1" customHeight="1" x14ac:dyDescent="0.4">
      <c r="A24" s="200">
        <v>9</v>
      </c>
      <c r="B24" s="181" t="s">
        <v>7</v>
      </c>
      <c r="C24" s="201" t="s">
        <v>78</v>
      </c>
      <c r="D24" s="204" t="s">
        <v>414</v>
      </c>
      <c r="E24" s="204" t="s">
        <v>414</v>
      </c>
      <c r="F24" s="204" t="s">
        <v>414</v>
      </c>
      <c r="G24" s="204" t="s">
        <v>414</v>
      </c>
      <c r="H24" s="204" t="s">
        <v>414</v>
      </c>
      <c r="I24" s="204" t="s">
        <v>414</v>
      </c>
      <c r="J24" s="204" t="s">
        <v>414</v>
      </c>
      <c r="K24" s="204" t="s">
        <v>414</v>
      </c>
      <c r="L24" s="204" t="s">
        <v>422</v>
      </c>
      <c r="M24" s="204" t="s">
        <v>414</v>
      </c>
      <c r="N24" s="294" t="s">
        <v>414</v>
      </c>
      <c r="O24" s="242" t="s">
        <v>414</v>
      </c>
    </row>
    <row r="25" spans="1:15" ht="11.1" customHeight="1" x14ac:dyDescent="0.4">
      <c r="A25" s="200">
        <v>10</v>
      </c>
      <c r="B25" s="181" t="s">
        <v>8</v>
      </c>
      <c r="C25" s="201" t="s">
        <v>78</v>
      </c>
      <c r="D25" s="204" t="s">
        <v>415</v>
      </c>
      <c r="E25" s="204" t="s">
        <v>415</v>
      </c>
      <c r="F25" s="204" t="s">
        <v>415</v>
      </c>
      <c r="G25" s="204" t="s">
        <v>415</v>
      </c>
      <c r="H25" s="204" t="s">
        <v>415</v>
      </c>
      <c r="I25" s="204" t="s">
        <v>415</v>
      </c>
      <c r="J25" s="294" t="s">
        <v>415</v>
      </c>
      <c r="K25" s="204" t="s">
        <v>415</v>
      </c>
      <c r="L25" s="204" t="s">
        <v>415</v>
      </c>
      <c r="M25" s="204" t="s">
        <v>415</v>
      </c>
      <c r="N25" s="294" t="s">
        <v>415</v>
      </c>
      <c r="O25" s="242" t="s">
        <v>415</v>
      </c>
    </row>
    <row r="26" spans="1:15" ht="11.1" customHeight="1" x14ac:dyDescent="0.4">
      <c r="A26" s="200">
        <v>11</v>
      </c>
      <c r="B26" s="181" t="s">
        <v>9</v>
      </c>
      <c r="C26" s="201" t="s">
        <v>78</v>
      </c>
      <c r="D26" s="205">
        <v>0.22</v>
      </c>
      <c r="E26" s="205">
        <v>0.22</v>
      </c>
      <c r="F26" s="205">
        <v>0.66</v>
      </c>
      <c r="G26" s="205">
        <v>0.59</v>
      </c>
      <c r="H26" s="205">
        <v>0.22</v>
      </c>
      <c r="I26" s="205">
        <v>0.21</v>
      </c>
      <c r="J26" s="295">
        <v>0.75</v>
      </c>
      <c r="K26" s="205">
        <v>0.53</v>
      </c>
      <c r="L26" s="205">
        <v>0.53</v>
      </c>
      <c r="M26" s="205">
        <v>0.22</v>
      </c>
      <c r="N26" s="295">
        <v>0.21</v>
      </c>
      <c r="O26" s="243">
        <v>0.21</v>
      </c>
    </row>
    <row r="27" spans="1:15" ht="11.1" customHeight="1" x14ac:dyDescent="0.4">
      <c r="A27" s="200">
        <v>12</v>
      </c>
      <c r="B27" s="181" t="s">
        <v>10</v>
      </c>
      <c r="C27" s="201" t="s">
        <v>78</v>
      </c>
      <c r="D27" s="205" t="s">
        <v>416</v>
      </c>
      <c r="E27" s="205" t="s">
        <v>416</v>
      </c>
      <c r="F27" s="205" t="s">
        <v>416</v>
      </c>
      <c r="G27" s="205">
        <v>0.06</v>
      </c>
      <c r="H27" s="205">
        <v>0.11</v>
      </c>
      <c r="I27" s="205">
        <v>0.11</v>
      </c>
      <c r="J27" s="295">
        <v>0.06</v>
      </c>
      <c r="K27" s="205">
        <v>0.06</v>
      </c>
      <c r="L27" s="205">
        <v>0.06</v>
      </c>
      <c r="M27" s="205" t="s">
        <v>416</v>
      </c>
      <c r="N27" s="295" t="s">
        <v>416</v>
      </c>
      <c r="O27" s="243" t="s">
        <v>416</v>
      </c>
    </row>
    <row r="28" spans="1:15" ht="11.1" customHeight="1" x14ac:dyDescent="0.4">
      <c r="A28" s="200">
        <v>13</v>
      </c>
      <c r="B28" s="181" t="s">
        <v>11</v>
      </c>
      <c r="C28" s="201" t="s">
        <v>78</v>
      </c>
      <c r="D28" s="205" t="s">
        <v>361</v>
      </c>
      <c r="E28" s="205" t="s">
        <v>361</v>
      </c>
      <c r="F28" s="205" t="s">
        <v>361</v>
      </c>
      <c r="G28" s="205" t="s">
        <v>361</v>
      </c>
      <c r="H28" s="205" t="s">
        <v>361</v>
      </c>
      <c r="I28" s="205" t="s">
        <v>361</v>
      </c>
      <c r="J28" s="295" t="s">
        <v>361</v>
      </c>
      <c r="K28" s="205" t="s">
        <v>361</v>
      </c>
      <c r="L28" s="205" t="s">
        <v>361</v>
      </c>
      <c r="M28" s="205" t="s">
        <v>361</v>
      </c>
      <c r="N28" s="295" t="s">
        <v>361</v>
      </c>
      <c r="O28" s="243" t="s">
        <v>361</v>
      </c>
    </row>
    <row r="29" spans="1:15" ht="11.1" customHeight="1" x14ac:dyDescent="0.4">
      <c r="A29" s="200">
        <v>14</v>
      </c>
      <c r="B29" s="181" t="s">
        <v>12</v>
      </c>
      <c r="C29" s="201" t="s">
        <v>78</v>
      </c>
      <c r="D29" s="202" t="s">
        <v>361</v>
      </c>
      <c r="E29" s="202" t="s">
        <v>361</v>
      </c>
      <c r="F29" s="202" t="s">
        <v>361</v>
      </c>
      <c r="G29" s="202" t="s">
        <v>361</v>
      </c>
      <c r="H29" s="202" t="s">
        <v>361</v>
      </c>
      <c r="I29" s="202" t="s">
        <v>361</v>
      </c>
      <c r="J29" s="292" t="s">
        <v>361</v>
      </c>
      <c r="K29" s="202" t="s">
        <v>361</v>
      </c>
      <c r="L29" s="202" t="s">
        <v>361</v>
      </c>
      <c r="M29" s="202" t="s">
        <v>361</v>
      </c>
      <c r="N29" s="292" t="s">
        <v>361</v>
      </c>
      <c r="O29" s="240" t="s">
        <v>361</v>
      </c>
    </row>
    <row r="30" spans="1:15" ht="11.1" customHeight="1" x14ac:dyDescent="0.4">
      <c r="A30" s="200">
        <v>15</v>
      </c>
      <c r="B30" s="181" t="s">
        <v>112</v>
      </c>
      <c r="C30" s="201" t="s">
        <v>78</v>
      </c>
      <c r="D30" s="204" t="s">
        <v>361</v>
      </c>
      <c r="E30" s="204" t="s">
        <v>361</v>
      </c>
      <c r="F30" s="204" t="s">
        <v>361</v>
      </c>
      <c r="G30" s="204" t="s">
        <v>361</v>
      </c>
      <c r="H30" s="204" t="s">
        <v>361</v>
      </c>
      <c r="I30" s="204" t="s">
        <v>361</v>
      </c>
      <c r="J30" s="294" t="s">
        <v>361</v>
      </c>
      <c r="K30" s="204" t="s">
        <v>361</v>
      </c>
      <c r="L30" s="204" t="s">
        <v>361</v>
      </c>
      <c r="M30" s="204" t="s">
        <v>361</v>
      </c>
      <c r="N30" s="294" t="s">
        <v>361</v>
      </c>
      <c r="O30" s="242" t="s">
        <v>361</v>
      </c>
    </row>
    <row r="31" spans="1:15" ht="11.1" customHeight="1" x14ac:dyDescent="0.4">
      <c r="A31" s="200">
        <v>16</v>
      </c>
      <c r="B31" s="181" t="s">
        <v>113</v>
      </c>
      <c r="C31" s="201" t="s">
        <v>78</v>
      </c>
      <c r="D31" s="204" t="s">
        <v>361</v>
      </c>
      <c r="E31" s="204" t="s">
        <v>361</v>
      </c>
      <c r="F31" s="204" t="s">
        <v>361</v>
      </c>
      <c r="G31" s="204" t="s">
        <v>361</v>
      </c>
      <c r="H31" s="204" t="s">
        <v>361</v>
      </c>
      <c r="I31" s="204" t="s">
        <v>361</v>
      </c>
      <c r="J31" s="294" t="s">
        <v>361</v>
      </c>
      <c r="K31" s="204" t="s">
        <v>361</v>
      </c>
      <c r="L31" s="204" t="s">
        <v>361</v>
      </c>
      <c r="M31" s="204" t="s">
        <v>361</v>
      </c>
      <c r="N31" s="294" t="s">
        <v>361</v>
      </c>
      <c r="O31" s="242" t="s">
        <v>361</v>
      </c>
    </row>
    <row r="32" spans="1:15" ht="11.1" customHeight="1" x14ac:dyDescent="0.4">
      <c r="A32" s="200">
        <v>17</v>
      </c>
      <c r="B32" s="181" t="s">
        <v>13</v>
      </c>
      <c r="C32" s="201" t="s">
        <v>78</v>
      </c>
      <c r="D32" s="204" t="s">
        <v>361</v>
      </c>
      <c r="E32" s="204" t="s">
        <v>361</v>
      </c>
      <c r="F32" s="204" t="s">
        <v>361</v>
      </c>
      <c r="G32" s="204" t="s">
        <v>361</v>
      </c>
      <c r="H32" s="204" t="s">
        <v>361</v>
      </c>
      <c r="I32" s="204" t="s">
        <v>361</v>
      </c>
      <c r="J32" s="294" t="s">
        <v>361</v>
      </c>
      <c r="K32" s="204" t="s">
        <v>361</v>
      </c>
      <c r="L32" s="204" t="s">
        <v>361</v>
      </c>
      <c r="M32" s="204" t="s">
        <v>361</v>
      </c>
      <c r="N32" s="294" t="s">
        <v>361</v>
      </c>
      <c r="O32" s="242" t="s">
        <v>361</v>
      </c>
    </row>
    <row r="33" spans="1:15" ht="11.1" customHeight="1" x14ac:dyDescent="0.4">
      <c r="A33" s="200">
        <v>18</v>
      </c>
      <c r="B33" s="181" t="s">
        <v>14</v>
      </c>
      <c r="C33" s="201" t="s">
        <v>78</v>
      </c>
      <c r="D33" s="204" t="s">
        <v>361</v>
      </c>
      <c r="E33" s="204" t="s">
        <v>361</v>
      </c>
      <c r="F33" s="204" t="s">
        <v>361</v>
      </c>
      <c r="G33" s="204" t="s">
        <v>361</v>
      </c>
      <c r="H33" s="204" t="s">
        <v>361</v>
      </c>
      <c r="I33" s="204" t="s">
        <v>361</v>
      </c>
      <c r="J33" s="294" t="s">
        <v>361</v>
      </c>
      <c r="K33" s="204" t="s">
        <v>361</v>
      </c>
      <c r="L33" s="204" t="s">
        <v>361</v>
      </c>
      <c r="M33" s="204" t="s">
        <v>361</v>
      </c>
      <c r="N33" s="294" t="s">
        <v>361</v>
      </c>
      <c r="O33" s="242" t="s">
        <v>361</v>
      </c>
    </row>
    <row r="34" spans="1:15" ht="11.1" customHeight="1" x14ac:dyDescent="0.4">
      <c r="A34" s="200">
        <v>19</v>
      </c>
      <c r="B34" s="181" t="s">
        <v>15</v>
      </c>
      <c r="C34" s="201" t="s">
        <v>78</v>
      </c>
      <c r="D34" s="204" t="s">
        <v>361</v>
      </c>
      <c r="E34" s="204" t="s">
        <v>361</v>
      </c>
      <c r="F34" s="204" t="s">
        <v>361</v>
      </c>
      <c r="G34" s="204" t="s">
        <v>361</v>
      </c>
      <c r="H34" s="204" t="s">
        <v>361</v>
      </c>
      <c r="I34" s="204" t="s">
        <v>361</v>
      </c>
      <c r="J34" s="294" t="s">
        <v>361</v>
      </c>
      <c r="K34" s="204" t="s">
        <v>361</v>
      </c>
      <c r="L34" s="204" t="s">
        <v>361</v>
      </c>
      <c r="M34" s="204" t="s">
        <v>361</v>
      </c>
      <c r="N34" s="294" t="s">
        <v>361</v>
      </c>
      <c r="O34" s="242" t="s">
        <v>361</v>
      </c>
    </row>
    <row r="35" spans="1:15" ht="11.1" customHeight="1" x14ac:dyDescent="0.4">
      <c r="A35" s="200">
        <v>20</v>
      </c>
      <c r="B35" s="181" t="s">
        <v>16</v>
      </c>
      <c r="C35" s="201" t="s">
        <v>78</v>
      </c>
      <c r="D35" s="204" t="s">
        <v>361</v>
      </c>
      <c r="E35" s="204" t="s">
        <v>361</v>
      </c>
      <c r="F35" s="204" t="s">
        <v>361</v>
      </c>
      <c r="G35" s="204" t="s">
        <v>361</v>
      </c>
      <c r="H35" s="204" t="s">
        <v>361</v>
      </c>
      <c r="I35" s="204" t="s">
        <v>361</v>
      </c>
      <c r="J35" s="294" t="s">
        <v>361</v>
      </c>
      <c r="K35" s="204" t="s">
        <v>361</v>
      </c>
      <c r="L35" s="204" t="s">
        <v>361</v>
      </c>
      <c r="M35" s="204" t="s">
        <v>361</v>
      </c>
      <c r="N35" s="294" t="s">
        <v>361</v>
      </c>
      <c r="O35" s="242" t="s">
        <v>361</v>
      </c>
    </row>
    <row r="36" spans="1:15" ht="11.1" customHeight="1" x14ac:dyDescent="0.4">
      <c r="A36" s="200">
        <v>21</v>
      </c>
      <c r="B36" s="181" t="s">
        <v>17</v>
      </c>
      <c r="C36" s="201" t="s">
        <v>78</v>
      </c>
      <c r="D36" s="205" t="s">
        <v>416</v>
      </c>
      <c r="E36" s="205" t="s">
        <v>423</v>
      </c>
      <c r="F36" s="205">
        <v>7.0000000000000007E-2</v>
      </c>
      <c r="G36" s="205">
        <v>7.0000000000000007E-2</v>
      </c>
      <c r="H36" s="205">
        <v>7.0000000000000007E-2</v>
      </c>
      <c r="I36" s="205">
        <v>0.06</v>
      </c>
      <c r="J36" s="295" t="s">
        <v>421</v>
      </c>
      <c r="K36" s="295" t="s">
        <v>421</v>
      </c>
      <c r="L36" s="295" t="s">
        <v>421</v>
      </c>
      <c r="M36" s="205" t="s">
        <v>416</v>
      </c>
      <c r="N36" s="295" t="s">
        <v>416</v>
      </c>
      <c r="O36" s="243" t="s">
        <v>416</v>
      </c>
    </row>
    <row r="37" spans="1:15" ht="11.1" customHeight="1" x14ac:dyDescent="0.4">
      <c r="A37" s="200">
        <v>22</v>
      </c>
      <c r="B37" s="181" t="s">
        <v>18</v>
      </c>
      <c r="C37" s="201" t="s">
        <v>78</v>
      </c>
      <c r="D37" s="204" t="s">
        <v>361</v>
      </c>
      <c r="E37" s="204" t="s">
        <v>361</v>
      </c>
      <c r="F37" s="204" t="s">
        <v>361</v>
      </c>
      <c r="G37" s="204" t="s">
        <v>361</v>
      </c>
      <c r="H37" s="204" t="s">
        <v>361</v>
      </c>
      <c r="I37" s="204" t="s">
        <v>361</v>
      </c>
      <c r="J37" s="294" t="s">
        <v>361</v>
      </c>
      <c r="K37" s="204" t="s">
        <v>361</v>
      </c>
      <c r="L37" s="204" t="s">
        <v>361</v>
      </c>
      <c r="M37" s="204" t="s">
        <v>361</v>
      </c>
      <c r="N37" s="294" t="s">
        <v>361</v>
      </c>
      <c r="O37" s="242" t="s">
        <v>361</v>
      </c>
    </row>
    <row r="38" spans="1:15" ht="11.1" customHeight="1" x14ac:dyDescent="0.4">
      <c r="A38" s="200">
        <v>23</v>
      </c>
      <c r="B38" s="181" t="s">
        <v>19</v>
      </c>
      <c r="C38" s="201" t="s">
        <v>78</v>
      </c>
      <c r="D38" s="204" t="s">
        <v>361</v>
      </c>
      <c r="E38" s="204" t="s">
        <v>361</v>
      </c>
      <c r="F38" s="204" t="s">
        <v>361</v>
      </c>
      <c r="G38" s="204" t="s">
        <v>361</v>
      </c>
      <c r="H38" s="204" t="s">
        <v>361</v>
      </c>
      <c r="I38" s="204" t="s">
        <v>361</v>
      </c>
      <c r="J38" s="294" t="s">
        <v>361</v>
      </c>
      <c r="K38" s="204" t="s">
        <v>361</v>
      </c>
      <c r="L38" s="204" t="s">
        <v>361</v>
      </c>
      <c r="M38" s="204" t="s">
        <v>361</v>
      </c>
      <c r="N38" s="294" t="s">
        <v>361</v>
      </c>
      <c r="O38" s="242" t="s">
        <v>361</v>
      </c>
    </row>
    <row r="39" spans="1:15" ht="11.1" customHeight="1" x14ac:dyDescent="0.4">
      <c r="A39" s="200">
        <v>24</v>
      </c>
      <c r="B39" s="181" t="s">
        <v>20</v>
      </c>
      <c r="C39" s="201" t="s">
        <v>78</v>
      </c>
      <c r="D39" s="204" t="s">
        <v>361</v>
      </c>
      <c r="E39" s="204" t="s">
        <v>361</v>
      </c>
      <c r="F39" s="204" t="s">
        <v>361</v>
      </c>
      <c r="G39" s="204" t="s">
        <v>361</v>
      </c>
      <c r="H39" s="204" t="s">
        <v>361</v>
      </c>
      <c r="I39" s="204" t="s">
        <v>361</v>
      </c>
      <c r="J39" s="294" t="s">
        <v>361</v>
      </c>
      <c r="K39" s="204" t="s">
        <v>361</v>
      </c>
      <c r="L39" s="204" t="s">
        <v>361</v>
      </c>
      <c r="M39" s="204" t="s">
        <v>361</v>
      </c>
      <c r="N39" s="294" t="s">
        <v>361</v>
      </c>
      <c r="O39" s="242" t="s">
        <v>361</v>
      </c>
    </row>
    <row r="40" spans="1:15" ht="11.1" customHeight="1" x14ac:dyDescent="0.4">
      <c r="A40" s="200">
        <v>25</v>
      </c>
      <c r="B40" s="181" t="s">
        <v>21</v>
      </c>
      <c r="C40" s="201" t="s">
        <v>78</v>
      </c>
      <c r="D40" s="204" t="s">
        <v>361</v>
      </c>
      <c r="E40" s="204" t="s">
        <v>361</v>
      </c>
      <c r="F40" s="204" t="s">
        <v>361</v>
      </c>
      <c r="G40" s="204" t="s">
        <v>361</v>
      </c>
      <c r="H40" s="204" t="s">
        <v>361</v>
      </c>
      <c r="I40" s="204" t="s">
        <v>361</v>
      </c>
      <c r="J40" s="294" t="s">
        <v>361</v>
      </c>
      <c r="K40" s="204" t="s">
        <v>361</v>
      </c>
      <c r="L40" s="204" t="s">
        <v>361</v>
      </c>
      <c r="M40" s="204" t="s">
        <v>361</v>
      </c>
      <c r="N40" s="294" t="s">
        <v>361</v>
      </c>
      <c r="O40" s="242" t="s">
        <v>361</v>
      </c>
    </row>
    <row r="41" spans="1:15" ht="11.1" customHeight="1" x14ac:dyDescent="0.4">
      <c r="A41" s="200">
        <v>26</v>
      </c>
      <c r="B41" s="181" t="s">
        <v>22</v>
      </c>
      <c r="C41" s="201" t="s">
        <v>78</v>
      </c>
      <c r="D41" s="204" t="s">
        <v>415</v>
      </c>
      <c r="E41" s="204" t="s">
        <v>415</v>
      </c>
      <c r="F41" s="204" t="s">
        <v>415</v>
      </c>
      <c r="G41" s="204" t="s">
        <v>415</v>
      </c>
      <c r="H41" s="204" t="s">
        <v>415</v>
      </c>
      <c r="I41" s="204" t="s">
        <v>415</v>
      </c>
      <c r="J41" s="294" t="s">
        <v>415</v>
      </c>
      <c r="K41" s="204" t="s">
        <v>415</v>
      </c>
      <c r="L41" s="204" t="s">
        <v>415</v>
      </c>
      <c r="M41" s="204" t="s">
        <v>415</v>
      </c>
      <c r="N41" s="294" t="s">
        <v>415</v>
      </c>
      <c r="O41" s="242" t="s">
        <v>415</v>
      </c>
    </row>
    <row r="42" spans="1:15" ht="11.1" customHeight="1" x14ac:dyDescent="0.4">
      <c r="A42" s="200">
        <v>27</v>
      </c>
      <c r="B42" s="181" t="s">
        <v>23</v>
      </c>
      <c r="C42" s="201" t="s">
        <v>78</v>
      </c>
      <c r="D42" s="204" t="s">
        <v>361</v>
      </c>
      <c r="E42" s="204" t="s">
        <v>361</v>
      </c>
      <c r="F42" s="204" t="s">
        <v>361</v>
      </c>
      <c r="G42" s="204" t="s">
        <v>361</v>
      </c>
      <c r="H42" s="204" t="s">
        <v>361</v>
      </c>
      <c r="I42" s="204" t="s">
        <v>361</v>
      </c>
      <c r="J42" s="294" t="s">
        <v>361</v>
      </c>
      <c r="K42" s="204" t="s">
        <v>361</v>
      </c>
      <c r="L42" s="204" t="s">
        <v>361</v>
      </c>
      <c r="M42" s="204" t="s">
        <v>361</v>
      </c>
      <c r="N42" s="294" t="s">
        <v>361</v>
      </c>
      <c r="O42" s="242" t="s">
        <v>361</v>
      </c>
    </row>
    <row r="43" spans="1:15" ht="11.1" customHeight="1" x14ac:dyDescent="0.4">
      <c r="A43" s="200">
        <v>28</v>
      </c>
      <c r="B43" s="181" t="s">
        <v>24</v>
      </c>
      <c r="C43" s="201" t="s">
        <v>78</v>
      </c>
      <c r="D43" s="204" t="s">
        <v>361</v>
      </c>
      <c r="E43" s="204" t="s">
        <v>361</v>
      </c>
      <c r="F43" s="204" t="s">
        <v>361</v>
      </c>
      <c r="G43" s="204" t="s">
        <v>361</v>
      </c>
      <c r="H43" s="204" t="s">
        <v>361</v>
      </c>
      <c r="I43" s="204" t="s">
        <v>361</v>
      </c>
      <c r="J43" s="294" t="s">
        <v>361</v>
      </c>
      <c r="K43" s="204" t="s">
        <v>361</v>
      </c>
      <c r="L43" s="204" t="s">
        <v>361</v>
      </c>
      <c r="M43" s="204" t="s">
        <v>361</v>
      </c>
      <c r="N43" s="294" t="s">
        <v>361</v>
      </c>
      <c r="O43" s="242" t="s">
        <v>361</v>
      </c>
    </row>
    <row r="44" spans="1:15" ht="11.1" customHeight="1" x14ac:dyDescent="0.4">
      <c r="A44" s="200">
        <v>29</v>
      </c>
      <c r="B44" s="181" t="s">
        <v>25</v>
      </c>
      <c r="C44" s="201" t="s">
        <v>78</v>
      </c>
      <c r="D44" s="204" t="s">
        <v>361</v>
      </c>
      <c r="E44" s="204" t="s">
        <v>361</v>
      </c>
      <c r="F44" s="204" t="s">
        <v>361</v>
      </c>
      <c r="G44" s="204" t="s">
        <v>361</v>
      </c>
      <c r="H44" s="204" t="s">
        <v>361</v>
      </c>
      <c r="I44" s="204" t="s">
        <v>361</v>
      </c>
      <c r="J44" s="294" t="s">
        <v>361</v>
      </c>
      <c r="K44" s="204" t="s">
        <v>361</v>
      </c>
      <c r="L44" s="204" t="s">
        <v>361</v>
      </c>
      <c r="M44" s="204" t="s">
        <v>361</v>
      </c>
      <c r="N44" s="294" t="s">
        <v>361</v>
      </c>
      <c r="O44" s="242" t="s">
        <v>361</v>
      </c>
    </row>
    <row r="45" spans="1:15" ht="11.1" customHeight="1" x14ac:dyDescent="0.4">
      <c r="A45" s="200">
        <v>30</v>
      </c>
      <c r="B45" s="181" t="s">
        <v>26</v>
      </c>
      <c r="C45" s="201" t="s">
        <v>78</v>
      </c>
      <c r="D45" s="204" t="s">
        <v>361</v>
      </c>
      <c r="E45" s="204" t="s">
        <v>361</v>
      </c>
      <c r="F45" s="204" t="s">
        <v>361</v>
      </c>
      <c r="G45" s="204" t="s">
        <v>361</v>
      </c>
      <c r="H45" s="204" t="s">
        <v>361</v>
      </c>
      <c r="I45" s="204" t="s">
        <v>361</v>
      </c>
      <c r="J45" s="294" t="s">
        <v>361</v>
      </c>
      <c r="K45" s="204" t="s">
        <v>361</v>
      </c>
      <c r="L45" s="204" t="s">
        <v>361</v>
      </c>
      <c r="M45" s="204" t="s">
        <v>361</v>
      </c>
      <c r="N45" s="294" t="s">
        <v>361</v>
      </c>
      <c r="O45" s="242" t="s">
        <v>361</v>
      </c>
    </row>
    <row r="46" spans="1:15" ht="11.1" customHeight="1" x14ac:dyDescent="0.4">
      <c r="A46" s="200">
        <v>31</v>
      </c>
      <c r="B46" s="181" t="s">
        <v>27</v>
      </c>
      <c r="C46" s="201" t="s">
        <v>78</v>
      </c>
      <c r="D46" s="204" t="s">
        <v>361</v>
      </c>
      <c r="E46" s="204" t="s">
        <v>361</v>
      </c>
      <c r="F46" s="204" t="s">
        <v>361</v>
      </c>
      <c r="G46" s="204" t="s">
        <v>361</v>
      </c>
      <c r="H46" s="204" t="s">
        <v>361</v>
      </c>
      <c r="I46" s="204" t="s">
        <v>361</v>
      </c>
      <c r="J46" s="294" t="s">
        <v>361</v>
      </c>
      <c r="K46" s="204" t="s">
        <v>361</v>
      </c>
      <c r="L46" s="204" t="s">
        <v>361</v>
      </c>
      <c r="M46" s="204" t="s">
        <v>361</v>
      </c>
      <c r="N46" s="294" t="s">
        <v>361</v>
      </c>
      <c r="O46" s="242" t="s">
        <v>361</v>
      </c>
    </row>
    <row r="47" spans="1:15" ht="11.1" customHeight="1" x14ac:dyDescent="0.4">
      <c r="A47" s="200">
        <v>32</v>
      </c>
      <c r="B47" s="181" t="s">
        <v>28</v>
      </c>
      <c r="C47" s="201" t="s">
        <v>78</v>
      </c>
      <c r="D47" s="204" t="s">
        <v>361</v>
      </c>
      <c r="E47" s="204" t="s">
        <v>361</v>
      </c>
      <c r="F47" s="204" t="s">
        <v>361</v>
      </c>
      <c r="G47" s="204" t="s">
        <v>361</v>
      </c>
      <c r="H47" s="204" t="s">
        <v>361</v>
      </c>
      <c r="I47" s="204" t="s">
        <v>361</v>
      </c>
      <c r="J47" s="294" t="s">
        <v>361</v>
      </c>
      <c r="K47" s="204" t="s">
        <v>361</v>
      </c>
      <c r="L47" s="204" t="s">
        <v>361</v>
      </c>
      <c r="M47" s="204" t="s">
        <v>361</v>
      </c>
      <c r="N47" s="294" t="s">
        <v>361</v>
      </c>
      <c r="O47" s="242" t="s">
        <v>361</v>
      </c>
    </row>
    <row r="48" spans="1:15" ht="11.1" customHeight="1" x14ac:dyDescent="0.4">
      <c r="A48" s="200">
        <v>33</v>
      </c>
      <c r="B48" s="181" t="s">
        <v>29</v>
      </c>
      <c r="C48" s="201" t="s">
        <v>78</v>
      </c>
      <c r="D48" s="205" t="s">
        <v>361</v>
      </c>
      <c r="E48" s="205" t="s">
        <v>361</v>
      </c>
      <c r="F48" s="205" t="s">
        <v>361</v>
      </c>
      <c r="G48" s="205" t="s">
        <v>361</v>
      </c>
      <c r="H48" s="205" t="s">
        <v>361</v>
      </c>
      <c r="I48" s="205" t="s">
        <v>361</v>
      </c>
      <c r="J48" s="295" t="s">
        <v>361</v>
      </c>
      <c r="K48" s="205" t="s">
        <v>361</v>
      </c>
      <c r="L48" s="205" t="s">
        <v>361</v>
      </c>
      <c r="M48" s="205" t="s">
        <v>361</v>
      </c>
      <c r="N48" s="295" t="s">
        <v>361</v>
      </c>
      <c r="O48" s="243" t="s">
        <v>361</v>
      </c>
    </row>
    <row r="49" spans="1:15" ht="11.1" customHeight="1" x14ac:dyDescent="0.4">
      <c r="A49" s="200">
        <v>34</v>
      </c>
      <c r="B49" s="181" t="s">
        <v>30</v>
      </c>
      <c r="C49" s="201" t="s">
        <v>78</v>
      </c>
      <c r="D49" s="205" t="s">
        <v>361</v>
      </c>
      <c r="E49" s="205" t="s">
        <v>361</v>
      </c>
      <c r="F49" s="205" t="s">
        <v>361</v>
      </c>
      <c r="G49" s="205" t="s">
        <v>361</v>
      </c>
      <c r="H49" s="205" t="s">
        <v>361</v>
      </c>
      <c r="I49" s="205" t="s">
        <v>361</v>
      </c>
      <c r="J49" s="295" t="s">
        <v>361</v>
      </c>
      <c r="K49" s="205" t="s">
        <v>361</v>
      </c>
      <c r="L49" s="205" t="s">
        <v>361</v>
      </c>
      <c r="M49" s="205" t="s">
        <v>361</v>
      </c>
      <c r="N49" s="295" t="s">
        <v>361</v>
      </c>
      <c r="O49" s="243" t="s">
        <v>361</v>
      </c>
    </row>
    <row r="50" spans="1:15" ht="11.1" customHeight="1" x14ac:dyDescent="0.4">
      <c r="A50" s="200">
        <v>35</v>
      </c>
      <c r="B50" s="181" t="s">
        <v>31</v>
      </c>
      <c r="C50" s="201" t="s">
        <v>78</v>
      </c>
      <c r="D50" s="204" t="s">
        <v>361</v>
      </c>
      <c r="E50" s="204" t="s">
        <v>361</v>
      </c>
      <c r="F50" s="204" t="s">
        <v>361</v>
      </c>
      <c r="G50" s="204" t="s">
        <v>361</v>
      </c>
      <c r="H50" s="204" t="s">
        <v>361</v>
      </c>
      <c r="I50" s="204" t="s">
        <v>361</v>
      </c>
      <c r="J50" s="294" t="s">
        <v>361</v>
      </c>
      <c r="K50" s="204" t="s">
        <v>361</v>
      </c>
      <c r="L50" s="204" t="s">
        <v>361</v>
      </c>
      <c r="M50" s="204" t="s">
        <v>361</v>
      </c>
      <c r="N50" s="294" t="s">
        <v>361</v>
      </c>
      <c r="O50" s="242" t="s">
        <v>361</v>
      </c>
    </row>
    <row r="51" spans="1:15" ht="11.1" customHeight="1" x14ac:dyDescent="0.4">
      <c r="A51" s="200">
        <v>36</v>
      </c>
      <c r="B51" s="181" t="s">
        <v>32</v>
      </c>
      <c r="C51" s="201" t="s">
        <v>78</v>
      </c>
      <c r="D51" s="187" t="s">
        <v>361</v>
      </c>
      <c r="E51" s="187" t="s">
        <v>361</v>
      </c>
      <c r="F51" s="187" t="s">
        <v>361</v>
      </c>
      <c r="G51" s="187" t="s">
        <v>361</v>
      </c>
      <c r="H51" s="187" t="s">
        <v>361</v>
      </c>
      <c r="I51" s="187" t="s">
        <v>361</v>
      </c>
      <c r="J51" s="290" t="s">
        <v>361</v>
      </c>
      <c r="K51" s="187" t="s">
        <v>361</v>
      </c>
      <c r="L51" s="187" t="s">
        <v>361</v>
      </c>
      <c r="M51" s="187" t="s">
        <v>361</v>
      </c>
      <c r="N51" s="290" t="s">
        <v>361</v>
      </c>
      <c r="O51" s="188" t="s">
        <v>361</v>
      </c>
    </row>
    <row r="52" spans="1:15" ht="11.1" customHeight="1" x14ac:dyDescent="0.4">
      <c r="A52" s="200">
        <v>37</v>
      </c>
      <c r="B52" s="181" t="s">
        <v>34</v>
      </c>
      <c r="C52" s="201" t="s">
        <v>78</v>
      </c>
      <c r="D52" s="204" t="s">
        <v>361</v>
      </c>
      <c r="E52" s="204" t="s">
        <v>361</v>
      </c>
      <c r="F52" s="204" t="s">
        <v>361</v>
      </c>
      <c r="G52" s="204" t="s">
        <v>361</v>
      </c>
      <c r="H52" s="204" t="s">
        <v>361</v>
      </c>
      <c r="I52" s="204" t="s">
        <v>361</v>
      </c>
      <c r="J52" s="294" t="s">
        <v>361</v>
      </c>
      <c r="K52" s="204" t="s">
        <v>361</v>
      </c>
      <c r="L52" s="204" t="s">
        <v>361</v>
      </c>
      <c r="M52" s="204" t="s">
        <v>361</v>
      </c>
      <c r="N52" s="294" t="s">
        <v>361</v>
      </c>
      <c r="O52" s="242" t="s">
        <v>361</v>
      </c>
    </row>
    <row r="53" spans="1:15" ht="11.1" customHeight="1" x14ac:dyDescent="0.4">
      <c r="A53" s="200">
        <v>38</v>
      </c>
      <c r="B53" s="181" t="s">
        <v>35</v>
      </c>
      <c r="C53" s="201" t="s">
        <v>78</v>
      </c>
      <c r="D53" s="187">
        <v>4.5999999999999996</v>
      </c>
      <c r="E53" s="187">
        <v>4.7</v>
      </c>
      <c r="F53" s="187">
        <v>12.8</v>
      </c>
      <c r="G53" s="187">
        <v>11.6</v>
      </c>
      <c r="H53" s="187">
        <v>7.3</v>
      </c>
      <c r="I53" s="187">
        <v>7.3</v>
      </c>
      <c r="J53" s="290">
        <v>6.4</v>
      </c>
      <c r="K53" s="187">
        <v>5.6</v>
      </c>
      <c r="L53" s="187">
        <v>5.6</v>
      </c>
      <c r="M53" s="187">
        <v>4.8</v>
      </c>
      <c r="N53" s="290">
        <v>4.5999999999999996</v>
      </c>
      <c r="O53" s="188">
        <v>4.7</v>
      </c>
    </row>
    <row r="54" spans="1:15" ht="11.1" customHeight="1" x14ac:dyDescent="0.4">
      <c r="A54" s="200">
        <v>39</v>
      </c>
      <c r="B54" s="181" t="s">
        <v>36</v>
      </c>
      <c r="C54" s="201" t="s">
        <v>78</v>
      </c>
      <c r="D54" s="187" t="s">
        <v>361</v>
      </c>
      <c r="E54" s="187" t="s">
        <v>361</v>
      </c>
      <c r="F54" s="187" t="s">
        <v>361</v>
      </c>
      <c r="G54" s="187" t="s">
        <v>361</v>
      </c>
      <c r="H54" s="187" t="s">
        <v>361</v>
      </c>
      <c r="I54" s="187" t="s">
        <v>361</v>
      </c>
      <c r="J54" s="290" t="s">
        <v>361</v>
      </c>
      <c r="K54" s="187" t="s">
        <v>361</v>
      </c>
      <c r="L54" s="187" t="s">
        <v>361</v>
      </c>
      <c r="M54" s="187" t="s">
        <v>361</v>
      </c>
      <c r="N54" s="290" t="s">
        <v>361</v>
      </c>
      <c r="O54" s="188" t="s">
        <v>361</v>
      </c>
    </row>
    <row r="55" spans="1:15" ht="11.1" customHeight="1" x14ac:dyDescent="0.4">
      <c r="A55" s="200">
        <v>40</v>
      </c>
      <c r="B55" s="181" t="s">
        <v>48</v>
      </c>
      <c r="C55" s="201" t="s">
        <v>78</v>
      </c>
      <c r="D55" s="184" t="s">
        <v>361</v>
      </c>
      <c r="E55" s="184" t="s">
        <v>361</v>
      </c>
      <c r="F55" s="184" t="s">
        <v>361</v>
      </c>
      <c r="G55" s="184" t="s">
        <v>361</v>
      </c>
      <c r="H55" s="184" t="s">
        <v>361</v>
      </c>
      <c r="I55" s="184" t="s">
        <v>361</v>
      </c>
      <c r="J55" s="213" t="s">
        <v>361</v>
      </c>
      <c r="K55" s="184" t="s">
        <v>361</v>
      </c>
      <c r="L55" s="184" t="s">
        <v>361</v>
      </c>
      <c r="M55" s="184" t="s">
        <v>361</v>
      </c>
      <c r="N55" s="213" t="s">
        <v>361</v>
      </c>
      <c r="O55" s="185" t="s">
        <v>361</v>
      </c>
    </row>
    <row r="56" spans="1:15" ht="11.1" customHeight="1" x14ac:dyDescent="0.4">
      <c r="A56" s="200">
        <v>41</v>
      </c>
      <c r="B56" s="181" t="s">
        <v>37</v>
      </c>
      <c r="C56" s="201" t="s">
        <v>78</v>
      </c>
      <c r="D56" s="205" t="s">
        <v>361</v>
      </c>
      <c r="E56" s="205" t="s">
        <v>361</v>
      </c>
      <c r="F56" s="205" t="s">
        <v>361</v>
      </c>
      <c r="G56" s="205" t="s">
        <v>361</v>
      </c>
      <c r="H56" s="205" t="s">
        <v>361</v>
      </c>
      <c r="I56" s="205" t="s">
        <v>361</v>
      </c>
      <c r="J56" s="295" t="s">
        <v>361</v>
      </c>
      <c r="K56" s="205" t="s">
        <v>361</v>
      </c>
      <c r="L56" s="205" t="s">
        <v>361</v>
      </c>
      <c r="M56" s="205" t="s">
        <v>361</v>
      </c>
      <c r="N56" s="295" t="s">
        <v>361</v>
      </c>
      <c r="O56" s="243" t="s">
        <v>361</v>
      </c>
    </row>
    <row r="57" spans="1:15" ht="11.1" customHeight="1" x14ac:dyDescent="0.4">
      <c r="A57" s="200">
        <v>42</v>
      </c>
      <c r="B57" s="181" t="s">
        <v>38</v>
      </c>
      <c r="C57" s="201" t="s">
        <v>78</v>
      </c>
      <c r="D57" s="206" t="s">
        <v>361</v>
      </c>
      <c r="E57" s="206" t="s">
        <v>361</v>
      </c>
      <c r="F57" s="206" t="s">
        <v>361</v>
      </c>
      <c r="G57" s="206" t="s">
        <v>361</v>
      </c>
      <c r="H57" s="206" t="s">
        <v>361</v>
      </c>
      <c r="I57" s="206" t="s">
        <v>361</v>
      </c>
      <c r="J57" s="296" t="s">
        <v>361</v>
      </c>
      <c r="K57" s="206" t="s">
        <v>361</v>
      </c>
      <c r="L57" s="206" t="s">
        <v>361</v>
      </c>
      <c r="M57" s="206" t="s">
        <v>361</v>
      </c>
      <c r="N57" s="296" t="s">
        <v>361</v>
      </c>
      <c r="O57" s="244" t="s">
        <v>361</v>
      </c>
    </row>
    <row r="58" spans="1:15" ht="11.1" customHeight="1" x14ac:dyDescent="0.4">
      <c r="A58" s="200">
        <v>43</v>
      </c>
      <c r="B58" s="181" t="s">
        <v>114</v>
      </c>
      <c r="C58" s="201" t="s">
        <v>78</v>
      </c>
      <c r="D58" s="206" t="s">
        <v>361</v>
      </c>
      <c r="E58" s="206" t="s">
        <v>361</v>
      </c>
      <c r="F58" s="206" t="s">
        <v>361</v>
      </c>
      <c r="G58" s="206" t="s">
        <v>361</v>
      </c>
      <c r="H58" s="206" t="s">
        <v>361</v>
      </c>
      <c r="I58" s="206" t="s">
        <v>361</v>
      </c>
      <c r="J58" s="296" t="s">
        <v>361</v>
      </c>
      <c r="K58" s="206" t="s">
        <v>361</v>
      </c>
      <c r="L58" s="206" t="s">
        <v>361</v>
      </c>
      <c r="M58" s="206" t="s">
        <v>361</v>
      </c>
      <c r="N58" s="296" t="s">
        <v>361</v>
      </c>
      <c r="O58" s="244" t="s">
        <v>361</v>
      </c>
    </row>
    <row r="59" spans="1:15" ht="11.1" customHeight="1" x14ac:dyDescent="0.4">
      <c r="A59" s="200">
        <v>44</v>
      </c>
      <c r="B59" s="181" t="s">
        <v>39</v>
      </c>
      <c r="C59" s="201" t="s">
        <v>78</v>
      </c>
      <c r="D59" s="204" t="s">
        <v>361</v>
      </c>
      <c r="E59" s="204" t="s">
        <v>361</v>
      </c>
      <c r="F59" s="204" t="s">
        <v>361</v>
      </c>
      <c r="G59" s="204" t="s">
        <v>361</v>
      </c>
      <c r="H59" s="204">
        <v>3.0000000000000001E-3</v>
      </c>
      <c r="I59" s="204" t="s">
        <v>361</v>
      </c>
      <c r="J59" s="294">
        <v>3.0000000000000001E-3</v>
      </c>
      <c r="K59" s="204">
        <v>6.0000000000000001E-3</v>
      </c>
      <c r="L59" s="204">
        <v>4.0000000000000001E-3</v>
      </c>
      <c r="M59" s="204" t="s">
        <v>361</v>
      </c>
      <c r="N59" s="294">
        <v>4.0000000000000001E-3</v>
      </c>
      <c r="O59" s="242" t="s">
        <v>417</v>
      </c>
    </row>
    <row r="60" spans="1:15" ht="11.1" customHeight="1" x14ac:dyDescent="0.4">
      <c r="A60" s="200">
        <v>45</v>
      </c>
      <c r="B60" s="181" t="s">
        <v>40</v>
      </c>
      <c r="C60" s="201" t="s">
        <v>78</v>
      </c>
      <c r="D60" s="202" t="s">
        <v>361</v>
      </c>
      <c r="E60" s="202" t="s">
        <v>361</v>
      </c>
      <c r="F60" s="202" t="s">
        <v>361</v>
      </c>
      <c r="G60" s="202" t="s">
        <v>361</v>
      </c>
      <c r="H60" s="202" t="s">
        <v>361</v>
      </c>
      <c r="I60" s="202" t="s">
        <v>361</v>
      </c>
      <c r="J60" s="292" t="s">
        <v>361</v>
      </c>
      <c r="K60" s="202" t="s">
        <v>361</v>
      </c>
      <c r="L60" s="202" t="s">
        <v>361</v>
      </c>
      <c r="M60" s="202" t="s">
        <v>361</v>
      </c>
      <c r="N60" s="292" t="s">
        <v>361</v>
      </c>
      <c r="O60" s="240" t="s">
        <v>361</v>
      </c>
    </row>
    <row r="61" spans="1:15" ht="10.5" customHeight="1" x14ac:dyDescent="0.4">
      <c r="A61" s="200">
        <v>46</v>
      </c>
      <c r="B61" s="181" t="s">
        <v>360</v>
      </c>
      <c r="C61" s="201" t="s">
        <v>78</v>
      </c>
      <c r="D61" s="187">
        <v>0.3</v>
      </c>
      <c r="E61" s="187">
        <v>0.3</v>
      </c>
      <c r="F61" s="187">
        <v>0.3</v>
      </c>
      <c r="G61" s="187">
        <v>0.3</v>
      </c>
      <c r="H61" s="187">
        <v>0.4</v>
      </c>
      <c r="I61" s="187">
        <v>0.4</v>
      </c>
      <c r="J61" s="290">
        <v>0.4</v>
      </c>
      <c r="K61" s="187">
        <v>0.3</v>
      </c>
      <c r="L61" s="187">
        <v>0.3</v>
      </c>
      <c r="M61" s="187">
        <v>0.3</v>
      </c>
      <c r="N61" s="290">
        <v>0.4</v>
      </c>
      <c r="O61" s="188">
        <v>0.3</v>
      </c>
    </row>
    <row r="62" spans="1:15" ht="11.1" customHeight="1" x14ac:dyDescent="0.4">
      <c r="A62" s="200">
        <v>47</v>
      </c>
      <c r="B62" s="181" t="s">
        <v>72</v>
      </c>
      <c r="C62" s="207" t="s">
        <v>75</v>
      </c>
      <c r="D62" s="187">
        <v>7.4</v>
      </c>
      <c r="E62" s="187">
        <v>7.3</v>
      </c>
      <c r="F62" s="187">
        <v>6.5</v>
      </c>
      <c r="G62" s="187">
        <v>6.6</v>
      </c>
      <c r="H62" s="187">
        <v>7.2</v>
      </c>
      <c r="I62" s="187">
        <v>7.3</v>
      </c>
      <c r="J62" s="290">
        <v>6.8</v>
      </c>
      <c r="K62" s="187">
        <v>7</v>
      </c>
      <c r="L62" s="187">
        <v>7.3</v>
      </c>
      <c r="M62" s="187">
        <v>6.9</v>
      </c>
      <c r="N62" s="290">
        <v>7.1</v>
      </c>
      <c r="O62" s="188">
        <v>7</v>
      </c>
    </row>
    <row r="63" spans="1:15" ht="11.1" customHeight="1" x14ac:dyDescent="0.4">
      <c r="A63" s="200">
        <v>48</v>
      </c>
      <c r="B63" s="181" t="s">
        <v>33</v>
      </c>
      <c r="C63" s="207" t="s">
        <v>75</v>
      </c>
      <c r="D63" s="184" t="s">
        <v>418</v>
      </c>
      <c r="E63" s="184" t="s">
        <v>418</v>
      </c>
      <c r="F63" s="184" t="s">
        <v>418</v>
      </c>
      <c r="G63" s="184" t="s">
        <v>418</v>
      </c>
      <c r="H63" s="184" t="s">
        <v>418</v>
      </c>
      <c r="I63" s="184" t="s">
        <v>418</v>
      </c>
      <c r="J63" s="213" t="s">
        <v>418</v>
      </c>
      <c r="K63" s="184" t="s">
        <v>418</v>
      </c>
      <c r="L63" s="184" t="s">
        <v>418</v>
      </c>
      <c r="M63" s="184" t="s">
        <v>418</v>
      </c>
      <c r="N63" s="213" t="s">
        <v>418</v>
      </c>
      <c r="O63" s="185" t="s">
        <v>418</v>
      </c>
    </row>
    <row r="64" spans="1:15" ht="11.1" customHeight="1" x14ac:dyDescent="0.4">
      <c r="A64" s="200">
        <v>49</v>
      </c>
      <c r="B64" s="181" t="s">
        <v>41</v>
      </c>
      <c r="C64" s="207" t="s">
        <v>75</v>
      </c>
      <c r="D64" s="184" t="s">
        <v>418</v>
      </c>
      <c r="E64" s="184" t="s">
        <v>418</v>
      </c>
      <c r="F64" s="184" t="s">
        <v>418</v>
      </c>
      <c r="G64" s="184" t="s">
        <v>418</v>
      </c>
      <c r="H64" s="184" t="s">
        <v>418</v>
      </c>
      <c r="I64" s="184" t="s">
        <v>418</v>
      </c>
      <c r="J64" s="213" t="s">
        <v>418</v>
      </c>
      <c r="K64" s="184" t="s">
        <v>418</v>
      </c>
      <c r="L64" s="184" t="s">
        <v>418</v>
      </c>
      <c r="M64" s="184" t="s">
        <v>418</v>
      </c>
      <c r="N64" s="213" t="s">
        <v>418</v>
      </c>
      <c r="O64" s="185" t="s">
        <v>418</v>
      </c>
    </row>
    <row r="65" spans="1:15" ht="11.1" customHeight="1" x14ac:dyDescent="0.4">
      <c r="A65" s="200">
        <v>50</v>
      </c>
      <c r="B65" s="181" t="s">
        <v>42</v>
      </c>
      <c r="C65" s="201" t="s">
        <v>79</v>
      </c>
      <c r="D65" s="187" t="s">
        <v>419</v>
      </c>
      <c r="E65" s="187" t="s">
        <v>419</v>
      </c>
      <c r="F65" s="187">
        <v>0.7</v>
      </c>
      <c r="G65" s="187">
        <v>0.6</v>
      </c>
      <c r="H65" s="187" t="s">
        <v>419</v>
      </c>
      <c r="I65" s="187" t="s">
        <v>419</v>
      </c>
      <c r="J65" s="290" t="s">
        <v>419</v>
      </c>
      <c r="K65" s="187" t="s">
        <v>419</v>
      </c>
      <c r="L65" s="187" t="s">
        <v>419</v>
      </c>
      <c r="M65" s="187" t="s">
        <v>419</v>
      </c>
      <c r="N65" s="290" t="s">
        <v>419</v>
      </c>
      <c r="O65" s="188" t="s">
        <v>419</v>
      </c>
    </row>
    <row r="66" spans="1:15" ht="11.1" customHeight="1" thickBot="1" x14ac:dyDescent="0.45">
      <c r="A66" s="208">
        <v>51</v>
      </c>
      <c r="B66" s="239" t="s">
        <v>43</v>
      </c>
      <c r="C66" s="209" t="s">
        <v>79</v>
      </c>
      <c r="D66" s="210" t="s">
        <v>420</v>
      </c>
      <c r="E66" s="210" t="s">
        <v>420</v>
      </c>
      <c r="F66" s="210" t="s">
        <v>420</v>
      </c>
      <c r="G66" s="210" t="s">
        <v>420</v>
      </c>
      <c r="H66" s="210" t="s">
        <v>420</v>
      </c>
      <c r="I66" s="210" t="s">
        <v>420</v>
      </c>
      <c r="J66" s="297" t="s">
        <v>420</v>
      </c>
      <c r="K66" s="210" t="s">
        <v>420</v>
      </c>
      <c r="L66" s="210" t="s">
        <v>420</v>
      </c>
      <c r="M66" s="210" t="s">
        <v>420</v>
      </c>
      <c r="N66" s="297" t="s">
        <v>420</v>
      </c>
      <c r="O66" s="245" t="s">
        <v>420</v>
      </c>
    </row>
    <row r="67" spans="1:15" ht="11.1" customHeight="1" thickBot="1" x14ac:dyDescent="0.45">
      <c r="B67" s="211"/>
      <c r="C67" s="160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</row>
    <row r="68" spans="1:15" ht="11.1" customHeight="1" thickTop="1" x14ac:dyDescent="0.4">
      <c r="A68" s="306">
        <v>45566</v>
      </c>
      <c r="B68" s="306"/>
      <c r="C68" s="307">
        <v>45658</v>
      </c>
      <c r="D68" s="307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</row>
    <row r="69" spans="1:15" ht="11.1" customHeight="1" thickBot="1" x14ac:dyDescent="0.45">
      <c r="A69" s="214" t="s">
        <v>101</v>
      </c>
      <c r="B69" s="215"/>
      <c r="C69" s="216" t="s">
        <v>76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8"/>
    </row>
    <row r="70" spans="1:15" ht="11.1" customHeight="1" x14ac:dyDescent="0.4">
      <c r="A70" s="197">
        <v>1</v>
      </c>
      <c r="B70" s="233" t="s">
        <v>61</v>
      </c>
      <c r="C70" s="198" t="s">
        <v>78</v>
      </c>
      <c r="D70" s="204" t="s">
        <v>361</v>
      </c>
      <c r="E70" s="204" t="s">
        <v>361</v>
      </c>
      <c r="F70" s="204" t="s">
        <v>361</v>
      </c>
      <c r="G70" s="204" t="s">
        <v>361</v>
      </c>
      <c r="H70" s="204" t="s">
        <v>361</v>
      </c>
      <c r="I70" s="204" t="s">
        <v>361</v>
      </c>
      <c r="J70" s="298" t="s">
        <v>361</v>
      </c>
      <c r="K70" s="304" t="s">
        <v>361</v>
      </c>
      <c r="L70" s="204" t="s">
        <v>361</v>
      </c>
      <c r="M70" s="204" t="s">
        <v>361</v>
      </c>
      <c r="N70" s="298" t="s">
        <v>361</v>
      </c>
      <c r="O70" s="286" t="s">
        <v>361</v>
      </c>
    </row>
    <row r="71" spans="1:15" ht="11.1" customHeight="1" x14ac:dyDescent="0.4">
      <c r="A71" s="200">
        <v>2</v>
      </c>
      <c r="B71" s="219" t="s">
        <v>62</v>
      </c>
      <c r="C71" s="201" t="s">
        <v>78</v>
      </c>
      <c r="D71" s="202" t="s">
        <v>361</v>
      </c>
      <c r="E71" s="202" t="s">
        <v>361</v>
      </c>
      <c r="F71" s="202" t="s">
        <v>361</v>
      </c>
      <c r="G71" s="202" t="s">
        <v>361</v>
      </c>
      <c r="H71" s="202" t="s">
        <v>361</v>
      </c>
      <c r="I71" s="202" t="s">
        <v>361</v>
      </c>
      <c r="J71" s="292" t="s">
        <v>361</v>
      </c>
      <c r="K71" s="202" t="s">
        <v>361</v>
      </c>
      <c r="L71" s="202" t="s">
        <v>361</v>
      </c>
      <c r="M71" s="202" t="s">
        <v>361</v>
      </c>
      <c r="N71" s="292" t="s">
        <v>361</v>
      </c>
      <c r="O71" s="240" t="s">
        <v>361</v>
      </c>
    </row>
    <row r="72" spans="1:15" ht="11.1" customHeight="1" x14ac:dyDescent="0.4">
      <c r="A72" s="200">
        <v>3</v>
      </c>
      <c r="B72" s="219" t="s">
        <v>63</v>
      </c>
      <c r="C72" s="201" t="s">
        <v>78</v>
      </c>
      <c r="D72" s="204" t="s">
        <v>361</v>
      </c>
      <c r="E72" s="204" t="s">
        <v>361</v>
      </c>
      <c r="F72" s="204" t="s">
        <v>361</v>
      </c>
      <c r="G72" s="204" t="s">
        <v>361</v>
      </c>
      <c r="H72" s="204" t="s">
        <v>361</v>
      </c>
      <c r="I72" s="204" t="s">
        <v>361</v>
      </c>
      <c r="J72" s="294" t="s">
        <v>361</v>
      </c>
      <c r="K72" s="204" t="s">
        <v>361</v>
      </c>
      <c r="L72" s="204" t="s">
        <v>361</v>
      </c>
      <c r="M72" s="204" t="s">
        <v>361</v>
      </c>
      <c r="N72" s="294" t="s">
        <v>361</v>
      </c>
      <c r="O72" s="242" t="s">
        <v>361</v>
      </c>
    </row>
    <row r="73" spans="1:15" ht="11.1" customHeight="1" x14ac:dyDescent="0.4">
      <c r="A73" s="200">
        <v>4</v>
      </c>
      <c r="B73" s="219" t="s">
        <v>109</v>
      </c>
      <c r="C73" s="201" t="s">
        <v>78</v>
      </c>
      <c r="D73" s="202" t="s">
        <v>361</v>
      </c>
      <c r="E73" s="202" t="s">
        <v>361</v>
      </c>
      <c r="F73" s="202" t="s">
        <v>361</v>
      </c>
      <c r="G73" s="202" t="s">
        <v>361</v>
      </c>
      <c r="H73" s="202" t="s">
        <v>361</v>
      </c>
      <c r="I73" s="202" t="s">
        <v>361</v>
      </c>
      <c r="J73" s="292" t="s">
        <v>361</v>
      </c>
      <c r="K73" s="202" t="s">
        <v>361</v>
      </c>
      <c r="L73" s="202" t="s">
        <v>361</v>
      </c>
      <c r="M73" s="202" t="s">
        <v>361</v>
      </c>
      <c r="N73" s="292" t="s">
        <v>361</v>
      </c>
      <c r="O73" s="240" t="s">
        <v>361</v>
      </c>
    </row>
    <row r="74" spans="1:15" ht="11.1" customHeight="1" x14ac:dyDescent="0.4">
      <c r="A74" s="200">
        <v>5</v>
      </c>
      <c r="B74" s="219" t="s">
        <v>49</v>
      </c>
      <c r="C74" s="201" t="s">
        <v>78</v>
      </c>
      <c r="D74" s="204" t="s">
        <v>361</v>
      </c>
      <c r="E74" s="204" t="s">
        <v>361</v>
      </c>
      <c r="F74" s="204" t="s">
        <v>361</v>
      </c>
      <c r="G74" s="204" t="s">
        <v>361</v>
      </c>
      <c r="H74" s="204" t="s">
        <v>361</v>
      </c>
      <c r="I74" s="204" t="s">
        <v>361</v>
      </c>
      <c r="J74" s="294" t="s">
        <v>361</v>
      </c>
      <c r="K74" s="204" t="s">
        <v>361</v>
      </c>
      <c r="L74" s="204" t="s">
        <v>361</v>
      </c>
      <c r="M74" s="204" t="s">
        <v>361</v>
      </c>
      <c r="N74" s="294" t="s">
        <v>361</v>
      </c>
      <c r="O74" s="242" t="s">
        <v>361</v>
      </c>
    </row>
    <row r="75" spans="1:15" ht="11.1" customHeight="1" x14ac:dyDescent="0.4">
      <c r="A75" s="200">
        <v>6</v>
      </c>
      <c r="B75" s="219" t="s">
        <v>108</v>
      </c>
      <c r="C75" s="201" t="s">
        <v>78</v>
      </c>
      <c r="D75" s="204" t="s">
        <v>361</v>
      </c>
      <c r="E75" s="204" t="s">
        <v>361</v>
      </c>
      <c r="F75" s="204" t="s">
        <v>361</v>
      </c>
      <c r="G75" s="204" t="s">
        <v>361</v>
      </c>
      <c r="H75" s="204" t="s">
        <v>361</v>
      </c>
      <c r="I75" s="204" t="s">
        <v>361</v>
      </c>
      <c r="J75" s="294" t="s">
        <v>361</v>
      </c>
      <c r="K75" s="204" t="s">
        <v>361</v>
      </c>
      <c r="L75" s="204" t="s">
        <v>361</v>
      </c>
      <c r="M75" s="204" t="s">
        <v>361</v>
      </c>
      <c r="N75" s="294" t="s">
        <v>361</v>
      </c>
      <c r="O75" s="242" t="s">
        <v>361</v>
      </c>
    </row>
    <row r="76" spans="1:15" ht="11.1" customHeight="1" x14ac:dyDescent="0.4">
      <c r="A76" s="200">
        <v>7</v>
      </c>
      <c r="B76" s="219" t="s">
        <v>50</v>
      </c>
      <c r="C76" s="201" t="s">
        <v>78</v>
      </c>
      <c r="D76" s="184"/>
      <c r="E76" s="184"/>
      <c r="F76" s="184"/>
      <c r="G76" s="184"/>
      <c r="H76" s="184"/>
      <c r="I76" s="184"/>
      <c r="J76" s="213"/>
      <c r="K76" s="184"/>
      <c r="L76" s="184"/>
      <c r="M76" s="184"/>
      <c r="N76" s="213"/>
      <c r="O76" s="185"/>
    </row>
    <row r="77" spans="1:15" ht="11.1" customHeight="1" x14ac:dyDescent="0.4">
      <c r="A77" s="200">
        <v>8</v>
      </c>
      <c r="B77" s="219" t="s">
        <v>51</v>
      </c>
      <c r="C77" s="201" t="s">
        <v>78</v>
      </c>
      <c r="D77" s="184"/>
      <c r="E77" s="184"/>
      <c r="F77" s="184"/>
      <c r="G77" s="184"/>
      <c r="H77" s="184"/>
      <c r="I77" s="184"/>
      <c r="J77" s="213"/>
      <c r="K77" s="184"/>
      <c r="L77" s="184"/>
      <c r="M77" s="184"/>
      <c r="N77" s="213"/>
      <c r="O77" s="185"/>
    </row>
    <row r="78" spans="1:15" ht="11.1" customHeight="1" x14ac:dyDescent="0.4">
      <c r="A78" s="200">
        <v>9</v>
      </c>
      <c r="B78" s="219" t="s">
        <v>52</v>
      </c>
      <c r="C78" s="201" t="s">
        <v>78</v>
      </c>
      <c r="D78" s="204" t="s">
        <v>361</v>
      </c>
      <c r="E78" s="204" t="s">
        <v>361</v>
      </c>
      <c r="F78" s="204" t="s">
        <v>361</v>
      </c>
      <c r="G78" s="204" t="s">
        <v>361</v>
      </c>
      <c r="H78" s="204" t="s">
        <v>361</v>
      </c>
      <c r="I78" s="204" t="s">
        <v>361</v>
      </c>
      <c r="J78" s="294" t="s">
        <v>361</v>
      </c>
      <c r="K78" s="204" t="s">
        <v>361</v>
      </c>
      <c r="L78" s="204" t="s">
        <v>361</v>
      </c>
      <c r="M78" s="204" t="s">
        <v>361</v>
      </c>
      <c r="N78" s="294" t="s">
        <v>361</v>
      </c>
      <c r="O78" s="242" t="s">
        <v>361</v>
      </c>
    </row>
    <row r="79" spans="1:15" ht="11.1" customHeight="1" x14ac:dyDescent="0.4">
      <c r="A79" s="200">
        <v>10</v>
      </c>
      <c r="B79" s="219" t="s">
        <v>53</v>
      </c>
      <c r="C79" s="201" t="s">
        <v>78</v>
      </c>
      <c r="D79" s="204" t="s">
        <v>361</v>
      </c>
      <c r="E79" s="204" t="s">
        <v>361</v>
      </c>
      <c r="F79" s="204" t="s">
        <v>361</v>
      </c>
      <c r="G79" s="204" t="s">
        <v>361</v>
      </c>
      <c r="H79" s="204" t="s">
        <v>361</v>
      </c>
      <c r="I79" s="204" t="s">
        <v>361</v>
      </c>
      <c r="J79" s="294" t="s">
        <v>361</v>
      </c>
      <c r="K79" s="204" t="s">
        <v>361</v>
      </c>
      <c r="L79" s="204" t="s">
        <v>361</v>
      </c>
      <c r="M79" s="204" t="s">
        <v>361</v>
      </c>
      <c r="N79" s="294" t="s">
        <v>361</v>
      </c>
      <c r="O79" s="242" t="s">
        <v>361</v>
      </c>
    </row>
    <row r="80" spans="1:15" ht="11.1" customHeight="1" x14ac:dyDescent="0.4">
      <c r="A80" s="200">
        <v>11</v>
      </c>
      <c r="B80" s="219" t="s">
        <v>106</v>
      </c>
      <c r="C80" s="207" t="s">
        <v>102</v>
      </c>
      <c r="D80" s="187" t="s">
        <v>361</v>
      </c>
      <c r="E80" s="187" t="s">
        <v>361</v>
      </c>
      <c r="F80" s="187" t="s">
        <v>361</v>
      </c>
      <c r="G80" s="187" t="s">
        <v>361</v>
      </c>
      <c r="H80" s="187" t="s">
        <v>361</v>
      </c>
      <c r="I80" s="187" t="s">
        <v>361</v>
      </c>
      <c r="J80" s="290" t="s">
        <v>361</v>
      </c>
      <c r="K80" s="187" t="s">
        <v>361</v>
      </c>
      <c r="L80" s="187" t="s">
        <v>361</v>
      </c>
      <c r="M80" s="187" t="s">
        <v>361</v>
      </c>
      <c r="N80" s="290" t="s">
        <v>361</v>
      </c>
      <c r="O80" s="188" t="s">
        <v>361</v>
      </c>
    </row>
    <row r="81" spans="1:15" ht="11.1" customHeight="1" x14ac:dyDescent="0.4">
      <c r="A81" s="200">
        <v>12</v>
      </c>
      <c r="B81" s="219" t="s">
        <v>54</v>
      </c>
      <c r="C81" s="201" t="s">
        <v>78</v>
      </c>
      <c r="D81" s="187">
        <v>0.8</v>
      </c>
      <c r="E81" s="187">
        <v>0.6</v>
      </c>
      <c r="F81" s="187">
        <v>0.8</v>
      </c>
      <c r="G81" s="187">
        <v>0.6</v>
      </c>
      <c r="H81" s="187">
        <v>0.8</v>
      </c>
      <c r="I81" s="187">
        <v>0.6</v>
      </c>
      <c r="J81" s="290">
        <v>0.6</v>
      </c>
      <c r="K81" s="187">
        <v>0.5</v>
      </c>
      <c r="L81" s="187">
        <v>0.6</v>
      </c>
      <c r="M81" s="187">
        <v>0.8</v>
      </c>
      <c r="N81" s="290">
        <v>0.6</v>
      </c>
      <c r="O81" s="188">
        <v>0.5</v>
      </c>
    </row>
    <row r="82" spans="1:15" ht="11.1" customHeight="1" x14ac:dyDescent="0.4">
      <c r="A82" s="200">
        <v>13</v>
      </c>
      <c r="B82" s="219" t="s">
        <v>64</v>
      </c>
      <c r="C82" s="201" t="s">
        <v>78</v>
      </c>
      <c r="D82" s="187" t="s">
        <v>361</v>
      </c>
      <c r="E82" s="187" t="s">
        <v>361</v>
      </c>
      <c r="F82" s="187" t="s">
        <v>361</v>
      </c>
      <c r="G82" s="187" t="s">
        <v>361</v>
      </c>
      <c r="H82" s="187" t="s">
        <v>361</v>
      </c>
      <c r="I82" s="187" t="s">
        <v>361</v>
      </c>
      <c r="J82" s="290" t="s">
        <v>361</v>
      </c>
      <c r="K82" s="187" t="s">
        <v>361</v>
      </c>
      <c r="L82" s="187" t="s">
        <v>361</v>
      </c>
      <c r="M82" s="187" t="s">
        <v>361</v>
      </c>
      <c r="N82" s="290" t="s">
        <v>361</v>
      </c>
      <c r="O82" s="188" t="s">
        <v>361</v>
      </c>
    </row>
    <row r="83" spans="1:15" ht="11.1" customHeight="1" x14ac:dyDescent="0.4">
      <c r="A83" s="200">
        <v>14</v>
      </c>
      <c r="B83" s="219" t="s">
        <v>65</v>
      </c>
      <c r="C83" s="201" t="s">
        <v>78</v>
      </c>
      <c r="D83" s="204" t="s">
        <v>361</v>
      </c>
      <c r="E83" s="204" t="s">
        <v>361</v>
      </c>
      <c r="F83" s="204" t="s">
        <v>361</v>
      </c>
      <c r="G83" s="204" t="s">
        <v>361</v>
      </c>
      <c r="H83" s="204" t="s">
        <v>361</v>
      </c>
      <c r="I83" s="204" t="s">
        <v>361</v>
      </c>
      <c r="J83" s="294" t="s">
        <v>361</v>
      </c>
      <c r="K83" s="204" t="s">
        <v>361</v>
      </c>
      <c r="L83" s="204" t="s">
        <v>361</v>
      </c>
      <c r="M83" s="204" t="s">
        <v>361</v>
      </c>
      <c r="N83" s="294" t="s">
        <v>361</v>
      </c>
      <c r="O83" s="242" t="s">
        <v>361</v>
      </c>
    </row>
    <row r="84" spans="1:15" ht="11.1" customHeight="1" x14ac:dyDescent="0.4">
      <c r="A84" s="200">
        <v>15</v>
      </c>
      <c r="B84" s="219" t="s">
        <v>55</v>
      </c>
      <c r="C84" s="201" t="s">
        <v>78</v>
      </c>
      <c r="D84" s="187" t="s">
        <v>361</v>
      </c>
      <c r="E84" s="187" t="s">
        <v>361</v>
      </c>
      <c r="F84" s="187" t="s">
        <v>361</v>
      </c>
      <c r="G84" s="187" t="s">
        <v>361</v>
      </c>
      <c r="H84" s="187" t="s">
        <v>361</v>
      </c>
      <c r="I84" s="187" t="s">
        <v>361</v>
      </c>
      <c r="J84" s="290" t="s">
        <v>361</v>
      </c>
      <c r="K84" s="187" t="s">
        <v>361</v>
      </c>
      <c r="L84" s="187" t="s">
        <v>361</v>
      </c>
      <c r="M84" s="187" t="s">
        <v>361</v>
      </c>
      <c r="N84" s="290" t="s">
        <v>361</v>
      </c>
      <c r="O84" s="188" t="s">
        <v>361</v>
      </c>
    </row>
    <row r="85" spans="1:15" ht="11.1" customHeight="1" x14ac:dyDescent="0.4">
      <c r="A85" s="200">
        <v>16</v>
      </c>
      <c r="B85" s="219" t="s">
        <v>107</v>
      </c>
      <c r="C85" s="201" t="s">
        <v>78</v>
      </c>
      <c r="D85" s="204" t="s">
        <v>361</v>
      </c>
      <c r="E85" s="204" t="s">
        <v>361</v>
      </c>
      <c r="F85" s="204" t="s">
        <v>361</v>
      </c>
      <c r="G85" s="204" t="s">
        <v>361</v>
      </c>
      <c r="H85" s="204" t="s">
        <v>361</v>
      </c>
      <c r="I85" s="204" t="s">
        <v>361</v>
      </c>
      <c r="J85" s="294" t="s">
        <v>361</v>
      </c>
      <c r="K85" s="204" t="s">
        <v>361</v>
      </c>
      <c r="L85" s="204" t="s">
        <v>361</v>
      </c>
      <c r="M85" s="204" t="s">
        <v>361</v>
      </c>
      <c r="N85" s="294" t="s">
        <v>361</v>
      </c>
      <c r="O85" s="242" t="s">
        <v>361</v>
      </c>
    </row>
    <row r="86" spans="1:15" ht="11.1" customHeight="1" x14ac:dyDescent="0.4">
      <c r="A86" s="200">
        <v>17</v>
      </c>
      <c r="B86" s="219" t="s">
        <v>66</v>
      </c>
      <c r="C86" s="201" t="s">
        <v>78</v>
      </c>
      <c r="D86" s="204" t="s">
        <v>361</v>
      </c>
      <c r="E86" s="204" t="s">
        <v>361</v>
      </c>
      <c r="F86" s="204" t="s">
        <v>361</v>
      </c>
      <c r="G86" s="204" t="s">
        <v>361</v>
      </c>
      <c r="H86" s="204" t="s">
        <v>361</v>
      </c>
      <c r="I86" s="204" t="s">
        <v>361</v>
      </c>
      <c r="J86" s="294" t="s">
        <v>361</v>
      </c>
      <c r="K86" s="204" t="s">
        <v>361</v>
      </c>
      <c r="L86" s="204" t="s">
        <v>361</v>
      </c>
      <c r="M86" s="204" t="s">
        <v>361</v>
      </c>
      <c r="N86" s="294" t="s">
        <v>361</v>
      </c>
      <c r="O86" s="242" t="s">
        <v>361</v>
      </c>
    </row>
    <row r="87" spans="1:15" ht="11.1" customHeight="1" x14ac:dyDescent="0.4">
      <c r="A87" s="200">
        <v>18</v>
      </c>
      <c r="B87" s="219" t="s">
        <v>67</v>
      </c>
      <c r="C87" s="201" t="s">
        <v>78</v>
      </c>
      <c r="D87" s="187" t="s">
        <v>361</v>
      </c>
      <c r="E87" s="187" t="s">
        <v>361</v>
      </c>
      <c r="F87" s="187" t="s">
        <v>361</v>
      </c>
      <c r="G87" s="187" t="s">
        <v>361</v>
      </c>
      <c r="H87" s="187" t="s">
        <v>361</v>
      </c>
      <c r="I87" s="187" t="s">
        <v>361</v>
      </c>
      <c r="J87" s="290" t="s">
        <v>361</v>
      </c>
      <c r="K87" s="187" t="s">
        <v>361</v>
      </c>
      <c r="L87" s="187" t="s">
        <v>361</v>
      </c>
      <c r="M87" s="187" t="s">
        <v>361</v>
      </c>
      <c r="N87" s="290" t="s">
        <v>361</v>
      </c>
      <c r="O87" s="188" t="s">
        <v>361</v>
      </c>
    </row>
    <row r="88" spans="1:15" ht="11.1" customHeight="1" x14ac:dyDescent="0.4">
      <c r="A88" s="200">
        <v>19</v>
      </c>
      <c r="B88" s="219" t="s">
        <v>110</v>
      </c>
      <c r="C88" s="207" t="s">
        <v>102</v>
      </c>
      <c r="D88" s="184" t="s">
        <v>361</v>
      </c>
      <c r="E88" s="184" t="s">
        <v>361</v>
      </c>
      <c r="F88" s="184" t="s">
        <v>361</v>
      </c>
      <c r="G88" s="184" t="s">
        <v>361</v>
      </c>
      <c r="H88" s="184" t="s">
        <v>361</v>
      </c>
      <c r="I88" s="184" t="s">
        <v>361</v>
      </c>
      <c r="J88" s="213" t="s">
        <v>361</v>
      </c>
      <c r="K88" s="184" t="s">
        <v>361</v>
      </c>
      <c r="L88" s="184" t="s">
        <v>361</v>
      </c>
      <c r="M88" s="184" t="s">
        <v>361</v>
      </c>
      <c r="N88" s="213" t="s">
        <v>361</v>
      </c>
      <c r="O88" s="185" t="s">
        <v>361</v>
      </c>
    </row>
    <row r="89" spans="1:15" ht="11.1" customHeight="1" x14ac:dyDescent="0.4">
      <c r="A89" s="200">
        <v>20</v>
      </c>
      <c r="B89" s="219" t="s">
        <v>56</v>
      </c>
      <c r="C89" s="201" t="s">
        <v>78</v>
      </c>
      <c r="D89" s="184" t="s">
        <v>361</v>
      </c>
      <c r="E89" s="184" t="s">
        <v>361</v>
      </c>
      <c r="F89" s="184" t="s">
        <v>361</v>
      </c>
      <c r="G89" s="184" t="s">
        <v>361</v>
      </c>
      <c r="H89" s="184" t="s">
        <v>361</v>
      </c>
      <c r="I89" s="184" t="s">
        <v>361</v>
      </c>
      <c r="J89" s="213" t="s">
        <v>361</v>
      </c>
      <c r="K89" s="184" t="s">
        <v>361</v>
      </c>
      <c r="L89" s="184" t="s">
        <v>361</v>
      </c>
      <c r="M89" s="184" t="s">
        <v>361</v>
      </c>
      <c r="N89" s="213" t="s">
        <v>361</v>
      </c>
      <c r="O89" s="185" t="s">
        <v>361</v>
      </c>
    </row>
    <row r="90" spans="1:15" ht="11.1" customHeight="1" x14ac:dyDescent="0.4">
      <c r="A90" s="200">
        <v>21</v>
      </c>
      <c r="B90" s="219" t="s">
        <v>43</v>
      </c>
      <c r="C90" s="220" t="s">
        <v>103</v>
      </c>
      <c r="D90" s="187" t="s">
        <v>420</v>
      </c>
      <c r="E90" s="187" t="s">
        <v>420</v>
      </c>
      <c r="F90" s="187" t="s">
        <v>420</v>
      </c>
      <c r="G90" s="187" t="s">
        <v>420</v>
      </c>
      <c r="H90" s="187" t="s">
        <v>420</v>
      </c>
      <c r="I90" s="187" t="s">
        <v>420</v>
      </c>
      <c r="J90" s="290" t="s">
        <v>420</v>
      </c>
      <c r="K90" s="187" t="s">
        <v>420</v>
      </c>
      <c r="L90" s="187" t="s">
        <v>420</v>
      </c>
      <c r="M90" s="187" t="s">
        <v>420</v>
      </c>
      <c r="N90" s="290" t="s">
        <v>420</v>
      </c>
      <c r="O90" s="188" t="s">
        <v>420</v>
      </c>
    </row>
    <row r="91" spans="1:15" ht="11.1" customHeight="1" x14ac:dyDescent="0.4">
      <c r="A91" s="200">
        <v>22</v>
      </c>
      <c r="B91" s="219" t="s">
        <v>115</v>
      </c>
      <c r="C91" s="207" t="s">
        <v>102</v>
      </c>
      <c r="D91" s="187">
        <v>7.4</v>
      </c>
      <c r="E91" s="187">
        <v>7.3</v>
      </c>
      <c r="F91" s="187">
        <v>6.5</v>
      </c>
      <c r="G91" s="187">
        <v>6.6</v>
      </c>
      <c r="H91" s="187">
        <v>7.2</v>
      </c>
      <c r="I91" s="187">
        <v>7.3</v>
      </c>
      <c r="J91" s="290">
        <v>6.8</v>
      </c>
      <c r="K91" s="187">
        <v>7</v>
      </c>
      <c r="L91" s="187">
        <v>7.3</v>
      </c>
      <c r="M91" s="187">
        <v>6.9</v>
      </c>
      <c r="N91" s="290">
        <v>7.1</v>
      </c>
      <c r="O91" s="188">
        <v>7</v>
      </c>
    </row>
    <row r="92" spans="1:15" ht="11.1" customHeight="1" x14ac:dyDescent="0.4">
      <c r="A92" s="200">
        <v>23</v>
      </c>
      <c r="B92" s="219" t="s">
        <v>187</v>
      </c>
      <c r="C92" s="207" t="s">
        <v>102</v>
      </c>
      <c r="D92" s="187" t="s">
        <v>361</v>
      </c>
      <c r="E92" s="187" t="s">
        <v>361</v>
      </c>
      <c r="F92" s="187" t="s">
        <v>361</v>
      </c>
      <c r="G92" s="187" t="s">
        <v>361</v>
      </c>
      <c r="H92" s="187" t="s">
        <v>361</v>
      </c>
      <c r="I92" s="187" t="s">
        <v>361</v>
      </c>
      <c r="J92" s="290" t="s">
        <v>361</v>
      </c>
      <c r="K92" s="187" t="s">
        <v>361</v>
      </c>
      <c r="L92" s="187" t="s">
        <v>361</v>
      </c>
      <c r="M92" s="187" t="s">
        <v>361</v>
      </c>
      <c r="N92" s="290" t="s">
        <v>361</v>
      </c>
      <c r="O92" s="188" t="s">
        <v>361</v>
      </c>
    </row>
    <row r="93" spans="1:15" ht="11.1" customHeight="1" x14ac:dyDescent="0.4">
      <c r="A93" s="200">
        <v>24</v>
      </c>
      <c r="B93" s="234" t="s">
        <v>58</v>
      </c>
      <c r="C93" s="221" t="s">
        <v>104</v>
      </c>
      <c r="D93" s="184" t="s">
        <v>361</v>
      </c>
      <c r="E93" s="184" t="s">
        <v>361</v>
      </c>
      <c r="F93" s="184" t="s">
        <v>361</v>
      </c>
      <c r="G93" s="184" t="s">
        <v>361</v>
      </c>
      <c r="H93" s="184" t="s">
        <v>361</v>
      </c>
      <c r="I93" s="184" t="s">
        <v>361</v>
      </c>
      <c r="J93" s="213" t="s">
        <v>361</v>
      </c>
      <c r="K93" s="184" t="s">
        <v>361</v>
      </c>
      <c r="L93" s="184" t="s">
        <v>361</v>
      </c>
      <c r="M93" s="184" t="s">
        <v>361</v>
      </c>
      <c r="N93" s="213" t="s">
        <v>361</v>
      </c>
      <c r="O93" s="185" t="s">
        <v>361</v>
      </c>
    </row>
    <row r="94" spans="1:15" ht="11.1" customHeight="1" x14ac:dyDescent="0.4">
      <c r="A94" s="200">
        <v>25</v>
      </c>
      <c r="B94" s="219" t="s">
        <v>116</v>
      </c>
      <c r="C94" s="201" t="s">
        <v>78</v>
      </c>
      <c r="D94" s="204" t="s">
        <v>361</v>
      </c>
      <c r="E94" s="204" t="s">
        <v>361</v>
      </c>
      <c r="F94" s="204" t="s">
        <v>361</v>
      </c>
      <c r="G94" s="204" t="s">
        <v>361</v>
      </c>
      <c r="H94" s="204" t="s">
        <v>361</v>
      </c>
      <c r="I94" s="204" t="s">
        <v>361</v>
      </c>
      <c r="J94" s="294" t="s">
        <v>361</v>
      </c>
      <c r="K94" s="204" t="s">
        <v>361</v>
      </c>
      <c r="L94" s="204" t="s">
        <v>361</v>
      </c>
      <c r="M94" s="204" t="s">
        <v>361</v>
      </c>
      <c r="N94" s="294" t="s">
        <v>361</v>
      </c>
      <c r="O94" s="242" t="s">
        <v>361</v>
      </c>
    </row>
    <row r="95" spans="1:15" ht="11.1" customHeight="1" x14ac:dyDescent="0.4">
      <c r="A95" s="200">
        <v>26</v>
      </c>
      <c r="B95" s="235" t="s">
        <v>68</v>
      </c>
      <c r="C95" s="201" t="s">
        <v>78</v>
      </c>
      <c r="D95" s="205" t="s">
        <v>361</v>
      </c>
      <c r="E95" s="205" t="s">
        <v>361</v>
      </c>
      <c r="F95" s="205" t="s">
        <v>361</v>
      </c>
      <c r="G95" s="205" t="s">
        <v>361</v>
      </c>
      <c r="H95" s="205" t="s">
        <v>361</v>
      </c>
      <c r="I95" s="205" t="s">
        <v>361</v>
      </c>
      <c r="J95" s="295" t="s">
        <v>361</v>
      </c>
      <c r="K95" s="205" t="s">
        <v>361</v>
      </c>
      <c r="L95" s="205" t="s">
        <v>361</v>
      </c>
      <c r="M95" s="205" t="s">
        <v>361</v>
      </c>
      <c r="N95" s="295" t="s">
        <v>361</v>
      </c>
      <c r="O95" s="243" t="s">
        <v>361</v>
      </c>
    </row>
    <row r="96" spans="1:15" ht="11.1" customHeight="1" thickBot="1" x14ac:dyDescent="0.45">
      <c r="A96" s="222">
        <v>27</v>
      </c>
      <c r="B96" s="236" t="s">
        <v>188</v>
      </c>
      <c r="C96" s="209" t="s">
        <v>363</v>
      </c>
      <c r="D96" s="266" t="s">
        <v>361</v>
      </c>
      <c r="E96" s="266" t="s">
        <v>361</v>
      </c>
      <c r="F96" s="266" t="s">
        <v>361</v>
      </c>
      <c r="G96" s="266" t="s">
        <v>361</v>
      </c>
      <c r="H96" s="266" t="s">
        <v>361</v>
      </c>
      <c r="I96" s="266" t="s">
        <v>361</v>
      </c>
      <c r="J96" s="299" t="s">
        <v>361</v>
      </c>
      <c r="K96" s="266" t="s">
        <v>361</v>
      </c>
      <c r="L96" s="266" t="s">
        <v>361</v>
      </c>
      <c r="M96" s="266" t="s">
        <v>361</v>
      </c>
      <c r="N96" s="299" t="s">
        <v>361</v>
      </c>
      <c r="O96" s="267" t="s">
        <v>361</v>
      </c>
    </row>
    <row r="97" spans="1:15" ht="11.1" customHeight="1" thickBot="1" x14ac:dyDescent="0.45">
      <c r="A97" s="194" t="s">
        <v>105</v>
      </c>
      <c r="B97" s="22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</row>
    <row r="98" spans="1:15" ht="11.1" customHeight="1" x14ac:dyDescent="0.4">
      <c r="A98" s="197">
        <v>1</v>
      </c>
      <c r="B98" s="237" t="s">
        <v>190</v>
      </c>
      <c r="C98" s="224" t="s">
        <v>60</v>
      </c>
      <c r="D98" s="225" t="s">
        <v>361</v>
      </c>
      <c r="E98" s="225" t="s">
        <v>361</v>
      </c>
      <c r="F98" s="225" t="s">
        <v>361</v>
      </c>
      <c r="G98" s="225" t="s">
        <v>361</v>
      </c>
      <c r="H98" s="225" t="s">
        <v>361</v>
      </c>
      <c r="I98" s="225" t="s">
        <v>361</v>
      </c>
      <c r="J98" s="300" t="s">
        <v>361</v>
      </c>
      <c r="K98" s="305" t="s">
        <v>361</v>
      </c>
      <c r="L98" s="225" t="s">
        <v>361</v>
      </c>
      <c r="M98" s="225" t="s">
        <v>361</v>
      </c>
      <c r="N98" s="300" t="s">
        <v>361</v>
      </c>
      <c r="O98" s="287" t="s">
        <v>361</v>
      </c>
    </row>
    <row r="99" spans="1:15" ht="11.1" customHeight="1" x14ac:dyDescent="0.4">
      <c r="A99" s="200">
        <v>2</v>
      </c>
      <c r="B99" s="227" t="s">
        <v>191</v>
      </c>
      <c r="C99" s="226" t="s">
        <v>60</v>
      </c>
      <c r="D99" s="187" t="s">
        <v>361</v>
      </c>
      <c r="E99" s="187" t="s">
        <v>361</v>
      </c>
      <c r="F99" s="187" t="s">
        <v>361</v>
      </c>
      <c r="G99" s="187" t="s">
        <v>361</v>
      </c>
      <c r="H99" s="187" t="s">
        <v>361</v>
      </c>
      <c r="I99" s="187" t="s">
        <v>361</v>
      </c>
      <c r="J99" s="290" t="s">
        <v>361</v>
      </c>
      <c r="K99" s="187" t="s">
        <v>361</v>
      </c>
      <c r="L99" s="187" t="s">
        <v>361</v>
      </c>
      <c r="M99" s="187" t="s">
        <v>361</v>
      </c>
      <c r="N99" s="290" t="s">
        <v>361</v>
      </c>
      <c r="O99" s="188" t="s">
        <v>361</v>
      </c>
    </row>
    <row r="100" spans="1:15" ht="11.1" customHeight="1" x14ac:dyDescent="0.4">
      <c r="A100" s="200">
        <v>3</v>
      </c>
      <c r="B100" s="227" t="s">
        <v>59</v>
      </c>
      <c r="C100" s="226" t="s">
        <v>365</v>
      </c>
      <c r="D100" s="187">
        <v>5.5</v>
      </c>
      <c r="E100" s="187">
        <v>5.6</v>
      </c>
      <c r="F100" s="187">
        <v>19.600000000000001</v>
      </c>
      <c r="G100" s="187">
        <v>17.399999999999999</v>
      </c>
      <c r="H100" s="187">
        <v>8.6</v>
      </c>
      <c r="I100" s="187">
        <v>8.6</v>
      </c>
      <c r="J100" s="290">
        <v>8.6999999999999993</v>
      </c>
      <c r="K100" s="187">
        <v>7.9</v>
      </c>
      <c r="L100" s="187">
        <v>8.1</v>
      </c>
      <c r="M100" s="187">
        <v>5.5</v>
      </c>
      <c r="N100" s="290">
        <v>5.6</v>
      </c>
      <c r="O100" s="188">
        <v>5.7</v>
      </c>
    </row>
    <row r="101" spans="1:15" ht="11.1" customHeight="1" x14ac:dyDescent="0.4">
      <c r="A101" s="200">
        <v>4</v>
      </c>
      <c r="B101" s="227" t="s">
        <v>231</v>
      </c>
      <c r="C101" s="226" t="s">
        <v>363</v>
      </c>
      <c r="D101" s="205">
        <v>0.22</v>
      </c>
      <c r="E101" s="205">
        <v>0.22</v>
      </c>
      <c r="F101" s="205">
        <v>0.66</v>
      </c>
      <c r="G101" s="205">
        <v>0.59</v>
      </c>
      <c r="H101" s="205">
        <v>0.22</v>
      </c>
      <c r="I101" s="205">
        <v>0.21</v>
      </c>
      <c r="J101" s="295">
        <v>0.75</v>
      </c>
      <c r="K101" s="205">
        <v>0.53</v>
      </c>
      <c r="L101" s="205">
        <v>0.53</v>
      </c>
      <c r="M101" s="205">
        <v>0.22</v>
      </c>
      <c r="N101" s="295">
        <v>0.21</v>
      </c>
      <c r="O101" s="243">
        <v>0.21</v>
      </c>
    </row>
    <row r="102" spans="1:15" ht="11.1" customHeight="1" x14ac:dyDescent="0.4">
      <c r="A102" s="200">
        <v>5</v>
      </c>
      <c r="B102" s="228" t="s">
        <v>189</v>
      </c>
      <c r="C102" s="220" t="s">
        <v>60</v>
      </c>
      <c r="D102" s="184"/>
      <c r="E102" s="184"/>
      <c r="F102" s="184"/>
      <c r="G102" s="184"/>
      <c r="H102" s="184"/>
      <c r="I102" s="184"/>
      <c r="J102" s="213"/>
      <c r="K102" s="184"/>
      <c r="L102" s="184"/>
      <c r="M102" s="184"/>
      <c r="N102" s="213"/>
      <c r="O102" s="185"/>
    </row>
    <row r="103" spans="1:15" ht="11.1" customHeight="1" x14ac:dyDescent="0.4">
      <c r="A103" s="200">
        <v>6</v>
      </c>
      <c r="B103" s="229" t="s">
        <v>69</v>
      </c>
      <c r="C103" s="220" t="s">
        <v>60</v>
      </c>
      <c r="D103" s="184"/>
      <c r="E103" s="184"/>
      <c r="F103" s="184"/>
      <c r="G103" s="184"/>
      <c r="H103" s="184"/>
      <c r="I103" s="184"/>
      <c r="J103" s="213"/>
      <c r="K103" s="184"/>
      <c r="L103" s="184"/>
      <c r="M103" s="184"/>
      <c r="N103" s="213"/>
      <c r="O103" s="185"/>
    </row>
    <row r="104" spans="1:15" ht="11.1" customHeight="1" x14ac:dyDescent="0.4">
      <c r="A104" s="200">
        <v>7</v>
      </c>
      <c r="B104" s="228" t="s">
        <v>70</v>
      </c>
      <c r="C104" s="220" t="s">
        <v>60</v>
      </c>
      <c r="D104" s="184" t="s">
        <v>361</v>
      </c>
      <c r="E104" s="184" t="s">
        <v>361</v>
      </c>
      <c r="F104" s="184" t="s">
        <v>361</v>
      </c>
      <c r="G104" s="184" t="s">
        <v>361</v>
      </c>
      <c r="H104" s="184" t="s">
        <v>361</v>
      </c>
      <c r="I104" s="184" t="s">
        <v>361</v>
      </c>
      <c r="J104" s="213" t="s">
        <v>361</v>
      </c>
      <c r="K104" s="184" t="s">
        <v>361</v>
      </c>
      <c r="L104" s="184" t="s">
        <v>361</v>
      </c>
      <c r="M104" s="184" t="s">
        <v>361</v>
      </c>
      <c r="N104" s="213" t="s">
        <v>361</v>
      </c>
      <c r="O104" s="185" t="s">
        <v>361</v>
      </c>
    </row>
    <row r="105" spans="1:15" ht="11.1" customHeight="1" thickBot="1" x14ac:dyDescent="0.45">
      <c r="A105" s="208">
        <v>8</v>
      </c>
      <c r="B105" s="238" t="s">
        <v>71</v>
      </c>
      <c r="C105" s="230" t="s">
        <v>60</v>
      </c>
      <c r="D105" s="231" t="s">
        <v>361</v>
      </c>
      <c r="E105" s="231" t="s">
        <v>361</v>
      </c>
      <c r="F105" s="231" t="s">
        <v>361</v>
      </c>
      <c r="G105" s="231" t="s">
        <v>361</v>
      </c>
      <c r="H105" s="231" t="s">
        <v>361</v>
      </c>
      <c r="I105" s="231" t="s">
        <v>361</v>
      </c>
      <c r="J105" s="301" t="s">
        <v>361</v>
      </c>
      <c r="K105" s="231" t="s">
        <v>361</v>
      </c>
      <c r="L105" s="231" t="s">
        <v>361</v>
      </c>
      <c r="M105" s="231" t="s">
        <v>361</v>
      </c>
      <c r="N105" s="301" t="s">
        <v>361</v>
      </c>
      <c r="O105" s="246" t="s">
        <v>361</v>
      </c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306">
        <v>45566</v>
      </c>
      <c r="B130" s="306"/>
      <c r="C130" s="307">
        <v>45658</v>
      </c>
      <c r="D130" s="307"/>
      <c r="E130" s="23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</row>
  </sheetData>
  <mergeCells count="30">
    <mergeCell ref="O4:O5"/>
    <mergeCell ref="K4:K5"/>
    <mergeCell ref="J6:J7"/>
    <mergeCell ref="L4:L5"/>
    <mergeCell ref="L6:L7"/>
    <mergeCell ref="N4:N5"/>
    <mergeCell ref="M6:M7"/>
    <mergeCell ref="N6:N7"/>
    <mergeCell ref="O6:O7"/>
    <mergeCell ref="H6:H7"/>
    <mergeCell ref="I4:I5"/>
    <mergeCell ref="H4:H5"/>
    <mergeCell ref="M4:M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scale="90" orientation="landscape" r:id="rId1"/>
  <rowBreaks count="1" manualBreakCount="1">
    <brk id="67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372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5" x14ac:dyDescent="0.4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47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130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4">
      <c r="AO7" s="133"/>
      <c r="BA7" s="129"/>
    </row>
    <row r="8" spans="2:130" hidden="1" x14ac:dyDescent="0.4">
      <c r="BA8" s="129"/>
    </row>
    <row r="9" spans="2:130" hidden="1" x14ac:dyDescent="0.4"/>
    <row r="10" spans="2:130" hidden="1" x14ac:dyDescent="0.4"/>
    <row r="11" spans="2:130" hidden="1" x14ac:dyDescent="0.4"/>
    <row r="12" spans="2:130" hidden="1" x14ac:dyDescent="0.4"/>
    <row r="13" spans="2:130" hidden="1" x14ac:dyDescent="0.4"/>
    <row r="14" spans="2:130" hidden="1" x14ac:dyDescent="0.4"/>
    <row r="15" spans="2:130" hidden="1" x14ac:dyDescent="0.4"/>
    <row r="16" spans="2:130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384" t="s">
        <v>192</v>
      </c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</row>
    <row r="2" spans="1:35" ht="19.5" thickBot="1" x14ac:dyDescent="0.45"/>
    <row r="3" spans="1:35" x14ac:dyDescent="0.4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387" t="s">
        <v>368</v>
      </c>
      <c r="AI3" s="264"/>
    </row>
    <row r="4" spans="1:35" ht="19.5" thickBot="1" x14ac:dyDescent="0.45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388"/>
      <c r="AI4" s="264"/>
    </row>
    <row r="5" spans="1:35" ht="19.5" thickBot="1" x14ac:dyDescent="0.45">
      <c r="A5" t="s">
        <v>196</v>
      </c>
      <c r="B5">
        <v>20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 x14ac:dyDescent="0.45">
      <c r="A6" t="s">
        <v>197</v>
      </c>
      <c r="AH6" s="265">
        <f>INDEX(C41:AG41,MATCH(MAX(C41:AG41)+1,C41:AG41,1))</f>
        <v>1</v>
      </c>
      <c r="AI6" s="265">
        <f>AH6*1</f>
        <v>1</v>
      </c>
    </row>
    <row r="7" spans="1:35" x14ac:dyDescent="0.4">
      <c r="A7" t="s">
        <v>198</v>
      </c>
      <c r="AH7" t="s">
        <v>369</v>
      </c>
    </row>
    <row r="8" spans="1:35" x14ac:dyDescent="0.4">
      <c r="A8" t="s">
        <v>199</v>
      </c>
      <c r="AH8" s="143" t="s">
        <v>361</v>
      </c>
    </row>
    <row r="9" spans="1:35" x14ac:dyDescent="0.4">
      <c r="A9" t="s">
        <v>200</v>
      </c>
    </row>
    <row r="10" spans="1:35" x14ac:dyDescent="0.4">
      <c r="A10" t="s">
        <v>201</v>
      </c>
    </row>
    <row r="11" spans="1:35" x14ac:dyDescent="0.4">
      <c r="A11" t="s">
        <v>202</v>
      </c>
    </row>
    <row r="12" spans="1:35" x14ac:dyDescent="0.4">
      <c r="A12" t="s">
        <v>203</v>
      </c>
    </row>
    <row r="13" spans="1:35" x14ac:dyDescent="0.4">
      <c r="A13" t="s">
        <v>204</v>
      </c>
    </row>
    <row r="14" spans="1:35" x14ac:dyDescent="0.4">
      <c r="A14" t="s">
        <v>205</v>
      </c>
    </row>
    <row r="15" spans="1:35" x14ac:dyDescent="0.4">
      <c r="A15" t="s">
        <v>206</v>
      </c>
    </row>
    <row r="16" spans="1:35" x14ac:dyDescent="0.4">
      <c r="A16" t="s">
        <v>207</v>
      </c>
    </row>
    <row r="17" spans="1:28" x14ac:dyDescent="0.4">
      <c r="A17" t="s">
        <v>208</v>
      </c>
    </row>
    <row r="18" spans="1:28" x14ac:dyDescent="0.4">
      <c r="A18" t="s">
        <v>209</v>
      </c>
    </row>
    <row r="19" spans="1:28" x14ac:dyDescent="0.4">
      <c r="A19" t="s">
        <v>210</v>
      </c>
    </row>
    <row r="20" spans="1:28" x14ac:dyDescent="0.4">
      <c r="A20" t="s">
        <v>211</v>
      </c>
    </row>
    <row r="21" spans="1:28" x14ac:dyDescent="0.4">
      <c r="A21" t="s">
        <v>212</v>
      </c>
    </row>
    <row r="22" spans="1:28" x14ac:dyDescent="0.4">
      <c r="A22" t="s">
        <v>213</v>
      </c>
    </row>
    <row r="23" spans="1:28" x14ac:dyDescent="0.4">
      <c r="A23" t="s">
        <v>214</v>
      </c>
    </row>
    <row r="24" spans="1:28" x14ac:dyDescent="0.4">
      <c r="A24" t="s">
        <v>215</v>
      </c>
    </row>
    <row r="25" spans="1:28" x14ac:dyDescent="0.4">
      <c r="A25" t="s">
        <v>216</v>
      </c>
    </row>
    <row r="26" spans="1:28" x14ac:dyDescent="0.4">
      <c r="A26" t="s">
        <v>217</v>
      </c>
    </row>
    <row r="27" spans="1:28" x14ac:dyDescent="0.4">
      <c r="A27" t="s">
        <v>218</v>
      </c>
    </row>
    <row r="28" spans="1:28" x14ac:dyDescent="0.4">
      <c r="A28" t="s">
        <v>219</v>
      </c>
    </row>
    <row r="29" spans="1:28" x14ac:dyDescent="0.4">
      <c r="A29" t="s">
        <v>220</v>
      </c>
    </row>
    <row r="30" spans="1:28" x14ac:dyDescent="0.4">
      <c r="A30" t="s">
        <v>221</v>
      </c>
    </row>
    <row r="31" spans="1:28" x14ac:dyDescent="0.4">
      <c r="A31" t="s">
        <v>222</v>
      </c>
      <c r="C31" t="s">
        <v>392</v>
      </c>
      <c r="D31" t="s">
        <v>393</v>
      </c>
      <c r="E31" t="s">
        <v>392</v>
      </c>
      <c r="F31" t="s">
        <v>394</v>
      </c>
      <c r="G31" t="s">
        <v>392</v>
      </c>
      <c r="H31" t="s">
        <v>395</v>
      </c>
      <c r="I31" t="s">
        <v>392</v>
      </c>
      <c r="J31" t="s">
        <v>394</v>
      </c>
      <c r="K31" t="s">
        <v>394</v>
      </c>
      <c r="L31" t="s">
        <v>394</v>
      </c>
      <c r="M31" t="s">
        <v>392</v>
      </c>
      <c r="N31" t="s">
        <v>396</v>
      </c>
      <c r="O31" t="s">
        <v>393</v>
      </c>
      <c r="P31" t="s">
        <v>397</v>
      </c>
      <c r="Q31" t="s">
        <v>392</v>
      </c>
      <c r="R31" t="s">
        <v>392</v>
      </c>
      <c r="S31" t="s">
        <v>393</v>
      </c>
      <c r="T31" t="s">
        <v>393</v>
      </c>
      <c r="U31" t="s">
        <v>392</v>
      </c>
      <c r="V31" t="s">
        <v>398</v>
      </c>
      <c r="W31" t="s">
        <v>393</v>
      </c>
      <c r="X31" t="s">
        <v>393</v>
      </c>
      <c r="Y31" t="s">
        <v>393</v>
      </c>
      <c r="Z31" t="s">
        <v>393</v>
      </c>
      <c r="AA31" t="s">
        <v>393</v>
      </c>
      <c r="AB31" t="s">
        <v>393</v>
      </c>
    </row>
    <row r="32" spans="1:28" x14ac:dyDescent="0.4">
      <c r="A32" t="s">
        <v>223</v>
      </c>
    </row>
    <row r="33" spans="1:34" x14ac:dyDescent="0.4">
      <c r="A33" t="s">
        <v>224</v>
      </c>
    </row>
    <row r="34" spans="1:34" x14ac:dyDescent="0.4">
      <c r="A34" t="s">
        <v>225</v>
      </c>
    </row>
    <row r="35" spans="1:34" x14ac:dyDescent="0.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 x14ac:dyDescent="0.4">
      <c r="A36" t="s">
        <v>227</v>
      </c>
    </row>
    <row r="37" spans="1:34" x14ac:dyDescent="0.4">
      <c r="A37" t="s">
        <v>228</v>
      </c>
      <c r="B37" s="113" t="str">
        <f>IF(B5="","",VLOOKUP(B5,変換!$B$1:$C$28,2,FALSE))</f>
        <v>曇|晴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晴|曇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曇|晴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晴|曇</v>
      </c>
      <c r="H37" s="113" t="str">
        <f t="shared" si="0"/>
        <v>曇/雨</v>
      </c>
      <c r="I37" s="113" t="str">
        <f t="shared" si="0"/>
        <v>晴|曇</v>
      </c>
      <c r="J37" s="113" t="str">
        <f t="shared" si="0"/>
        <v>曇|晴</v>
      </c>
      <c r="K37" s="113" t="str">
        <f t="shared" si="0"/>
        <v>曇|晴</v>
      </c>
      <c r="L37" s="113" t="str">
        <f t="shared" si="0"/>
        <v>曇|晴</v>
      </c>
      <c r="M37" s="113" t="str">
        <f t="shared" si="0"/>
        <v>晴|曇</v>
      </c>
      <c r="N37" s="113" t="str">
        <f t="shared" si="0"/>
        <v>曇</v>
      </c>
      <c r="O37" s="113" t="str">
        <f t="shared" si="0"/>
        <v>晴</v>
      </c>
      <c r="P37" s="113" t="str">
        <f t="shared" si="0"/>
        <v>晴/曇</v>
      </c>
      <c r="Q37" s="113" t="str">
        <f t="shared" si="0"/>
        <v>晴|曇</v>
      </c>
      <c r="R37" s="113" t="str">
        <f t="shared" si="0"/>
        <v>晴|曇</v>
      </c>
      <c r="S37" s="113" t="str">
        <f t="shared" si="0"/>
        <v>晴</v>
      </c>
      <c r="T37" s="113" t="str">
        <f t="shared" si="0"/>
        <v>晴</v>
      </c>
      <c r="U37" s="113" t="str">
        <f t="shared" si="0"/>
        <v>晴|曇</v>
      </c>
      <c r="V37" s="113" t="str">
        <f t="shared" si="0"/>
        <v>雨/晴</v>
      </c>
      <c r="W37" s="113" t="str">
        <f t="shared" si="0"/>
        <v>晴</v>
      </c>
      <c r="X37" s="113" t="str">
        <f t="shared" si="0"/>
        <v>晴</v>
      </c>
      <c r="Y37" s="113" t="str">
        <f t="shared" si="0"/>
        <v>晴</v>
      </c>
      <c r="Z37" s="113" t="str">
        <f t="shared" si="0"/>
        <v>晴</v>
      </c>
      <c r="AA37" s="113" t="str">
        <f t="shared" si="0"/>
        <v>晴</v>
      </c>
      <c r="AB37" s="113" t="str">
        <f t="shared" si="0"/>
        <v>晴</v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 x14ac:dyDescent="0.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 x14ac:dyDescent="0.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 x14ac:dyDescent="0.4">
      <c r="A41" t="s">
        <v>136</v>
      </c>
      <c r="B41" s="263"/>
      <c r="C41" s="113">
        <f>IF(C37="","",VLOOKUP(C37,変換!$B$31:$C$58,2,FALSE))</f>
        <v>17</v>
      </c>
      <c r="D41" s="113">
        <f>IF(D37="","",VLOOKUP(D37,変換!$B$31:$C$58,2,FALSE))</f>
        <v>1</v>
      </c>
      <c r="E41" s="113">
        <f>IF(E37="","",VLOOKUP(E37,変換!$B$31:$C$58,2,FALSE))</f>
        <v>17</v>
      </c>
      <c r="F41" s="113">
        <f>IF(F37="","",VLOOKUP(F37,変換!$B$31:$C$58,2,FALSE))</f>
        <v>20</v>
      </c>
      <c r="G41" s="113">
        <f>IF(G37="","",VLOOKUP(G37,変換!$B$31:$C$58,2,FALSE))</f>
        <v>17</v>
      </c>
      <c r="H41" s="113">
        <f>IF(H37="","",VLOOKUP(H37,変換!$B$31:$C$58,2,FALSE))</f>
        <v>9</v>
      </c>
      <c r="I41" s="113">
        <f>IF(I37="","",VLOOKUP(I37,変換!$B$31:$C$58,2,FALSE))</f>
        <v>17</v>
      </c>
      <c r="J41" s="113">
        <f>IF(J37="","",VLOOKUP(J37,変換!$B$31:$C$58,2,FALSE))</f>
        <v>20</v>
      </c>
      <c r="K41" s="113">
        <f>IF(K37="","",VLOOKUP(K37,変換!$B$31:$C$58,2,FALSE))</f>
        <v>20</v>
      </c>
      <c r="L41" s="113">
        <f>IF(L37="","",VLOOKUP(L37,変換!$B$31:$C$58,2,FALSE))</f>
        <v>20</v>
      </c>
      <c r="M41" s="113">
        <f>IF(M37="","",VLOOKUP(M37,変換!$B$31:$C$58,2,FALSE))</f>
        <v>17</v>
      </c>
      <c r="N41" s="113">
        <f>IF(N37="","",VLOOKUP(N37,変換!$B$31:$C$58,2,FALSE))</f>
        <v>2</v>
      </c>
      <c r="O41" s="113">
        <f>IF(O37="","",VLOOKUP(O37,変換!$B$31:$C$58,2,FALSE))</f>
        <v>1</v>
      </c>
      <c r="P41" s="113">
        <f>IF(P37="","",VLOOKUP(P37,変換!$B$31:$C$58,2,FALSE))</f>
        <v>5</v>
      </c>
      <c r="Q41" s="113">
        <f>IF(Q37="","",VLOOKUP(Q37,変換!$B$31:$C$58,2,FALSE))</f>
        <v>17</v>
      </c>
      <c r="R41" s="113">
        <f>IF(R37="","",VLOOKUP(R37,変換!$B$31:$C$58,2,FALSE))</f>
        <v>17</v>
      </c>
      <c r="S41" s="113">
        <f>IF(S37="","",VLOOKUP(S37,変換!$B$31:$C$58,2,FALSE))</f>
        <v>1</v>
      </c>
      <c r="T41" s="113">
        <f>IF(T37="","",VLOOKUP(T37,変換!$B$31:$C$58,2,FALSE))</f>
        <v>1</v>
      </c>
      <c r="U41" s="113">
        <f>IF(U37="","",VLOOKUP(U37,変換!$B$31:$C$58,2,FALSE))</f>
        <v>17</v>
      </c>
      <c r="V41" s="113">
        <f>IF(V37="","",VLOOKUP(V37,変換!$B$31:$C$58,2,FALSE))</f>
        <v>11</v>
      </c>
      <c r="W41" s="113">
        <f>IF(W37="","",VLOOKUP(W37,変換!$B$31:$C$58,2,FALSE))</f>
        <v>1</v>
      </c>
      <c r="X41" s="113">
        <f>IF(X37="","",VLOOKUP(X37,変換!$B$31:$C$58,2,FALSE))</f>
        <v>1</v>
      </c>
      <c r="Y41" s="113">
        <f>IF(Y37="","",VLOOKUP(Y37,変換!$B$31:$C$58,2,FALSE))</f>
        <v>1</v>
      </c>
      <c r="Z41" s="113">
        <f>IF(Z37="","",VLOOKUP(Z37,変換!$B$31:$C$58,2,FALSE))</f>
        <v>1</v>
      </c>
      <c r="AA41" s="113">
        <f>IF(AA37="","",VLOOKUP(AA37,変換!$B$31:$C$58,2,FALSE))</f>
        <v>1</v>
      </c>
      <c r="AB41" s="113">
        <f>IF(AB37="","",VLOOKUP(AB37,変換!$B$31:$C$58,2,FALSE))</f>
        <v>1</v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 x14ac:dyDescent="0.4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 x14ac:dyDescent="0.4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 x14ac:dyDescent="0.4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 x14ac:dyDescent="0.4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 x14ac:dyDescent="0.4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 x14ac:dyDescent="0.4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 x14ac:dyDescent="0.4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 x14ac:dyDescent="0.4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 x14ac:dyDescent="0.4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 x14ac:dyDescent="0.4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 x14ac:dyDescent="0.4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 x14ac:dyDescent="0.4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 x14ac:dyDescent="0.4">
      <c r="A14" t="s">
        <v>135</v>
      </c>
      <c r="B14">
        <v>14</v>
      </c>
      <c r="C14" t="s">
        <v>151</v>
      </c>
    </row>
    <row r="15" spans="1:16" x14ac:dyDescent="0.4">
      <c r="A15" t="s">
        <v>135</v>
      </c>
      <c r="B15">
        <v>15</v>
      </c>
      <c r="C15" t="s">
        <v>152</v>
      </c>
    </row>
    <row r="16" spans="1:16" x14ac:dyDescent="0.4">
      <c r="A16" t="s">
        <v>135</v>
      </c>
      <c r="B16">
        <v>16</v>
      </c>
      <c r="C16" t="s">
        <v>153</v>
      </c>
    </row>
    <row r="17" spans="1:3" x14ac:dyDescent="0.4">
      <c r="A17" t="s">
        <v>135</v>
      </c>
      <c r="B17">
        <v>17</v>
      </c>
      <c r="C17" t="s">
        <v>154</v>
      </c>
    </row>
    <row r="18" spans="1:3" x14ac:dyDescent="0.4">
      <c r="A18" t="s">
        <v>135</v>
      </c>
      <c r="B18">
        <v>18</v>
      </c>
      <c r="C18" t="s">
        <v>155</v>
      </c>
    </row>
    <row r="19" spans="1:3" x14ac:dyDescent="0.4">
      <c r="A19" t="s">
        <v>135</v>
      </c>
      <c r="B19">
        <v>19</v>
      </c>
      <c r="C19" t="s">
        <v>156</v>
      </c>
    </row>
    <row r="20" spans="1:3" x14ac:dyDescent="0.4">
      <c r="A20" t="s">
        <v>135</v>
      </c>
      <c r="B20">
        <v>20</v>
      </c>
      <c r="C20" t="s">
        <v>157</v>
      </c>
    </row>
    <row r="21" spans="1:3" x14ac:dyDescent="0.4">
      <c r="A21" t="s">
        <v>135</v>
      </c>
      <c r="B21">
        <v>21</v>
      </c>
      <c r="C21" t="s">
        <v>158</v>
      </c>
    </row>
    <row r="22" spans="1:3" x14ac:dyDescent="0.4">
      <c r="A22" t="s">
        <v>135</v>
      </c>
      <c r="B22">
        <v>22</v>
      </c>
      <c r="C22" t="s">
        <v>159</v>
      </c>
    </row>
    <row r="23" spans="1:3" x14ac:dyDescent="0.4">
      <c r="A23" t="s">
        <v>135</v>
      </c>
      <c r="B23">
        <v>23</v>
      </c>
      <c r="C23" t="s">
        <v>160</v>
      </c>
    </row>
    <row r="24" spans="1:3" x14ac:dyDescent="0.4">
      <c r="A24" t="s">
        <v>135</v>
      </c>
      <c r="B24">
        <v>24</v>
      </c>
      <c r="C24" t="s">
        <v>161</v>
      </c>
    </row>
    <row r="25" spans="1:3" x14ac:dyDescent="0.4">
      <c r="A25" t="s">
        <v>135</v>
      </c>
      <c r="B25">
        <v>25</v>
      </c>
      <c r="C25" t="s">
        <v>162</v>
      </c>
    </row>
    <row r="26" spans="1:3" x14ac:dyDescent="0.4">
      <c r="A26" t="s">
        <v>135</v>
      </c>
      <c r="B26">
        <v>26</v>
      </c>
      <c r="C26" t="s">
        <v>163</v>
      </c>
    </row>
    <row r="27" spans="1:3" x14ac:dyDescent="0.4">
      <c r="A27" t="s">
        <v>135</v>
      </c>
      <c r="B27">
        <v>27</v>
      </c>
      <c r="C27" t="s">
        <v>164</v>
      </c>
    </row>
    <row r="28" spans="1:3" x14ac:dyDescent="0.4">
      <c r="A28" t="s">
        <v>135</v>
      </c>
      <c r="B28">
        <v>28</v>
      </c>
      <c r="C28" t="s">
        <v>165</v>
      </c>
    </row>
    <row r="30" spans="1:3" x14ac:dyDescent="0.4">
      <c r="A30" s="389" t="s">
        <v>366</v>
      </c>
      <c r="B30" s="389"/>
      <c r="C30" s="389"/>
    </row>
    <row r="31" spans="1:3" x14ac:dyDescent="0.4">
      <c r="A31" t="s">
        <v>135</v>
      </c>
      <c r="B31" t="s">
        <v>138</v>
      </c>
      <c r="C31">
        <v>1</v>
      </c>
    </row>
    <row r="32" spans="1:3" x14ac:dyDescent="0.4">
      <c r="A32" t="s">
        <v>135</v>
      </c>
      <c r="B32" t="s">
        <v>139</v>
      </c>
      <c r="C32">
        <v>2</v>
      </c>
    </row>
    <row r="33" spans="1:3" x14ac:dyDescent="0.4">
      <c r="A33" t="s">
        <v>135</v>
      </c>
      <c r="B33" t="s">
        <v>140</v>
      </c>
      <c r="C33">
        <v>3</v>
      </c>
    </row>
    <row r="34" spans="1:3" x14ac:dyDescent="0.4">
      <c r="A34" t="s">
        <v>135</v>
      </c>
      <c r="B34" t="s">
        <v>141</v>
      </c>
      <c r="C34">
        <v>4</v>
      </c>
    </row>
    <row r="35" spans="1:3" x14ac:dyDescent="0.4">
      <c r="A35" t="s">
        <v>135</v>
      </c>
      <c r="B35" t="s">
        <v>142</v>
      </c>
      <c r="C35">
        <v>5</v>
      </c>
    </row>
    <row r="36" spans="1:3" x14ac:dyDescent="0.4">
      <c r="A36" t="s">
        <v>135</v>
      </c>
      <c r="B36" t="s">
        <v>143</v>
      </c>
      <c r="C36">
        <v>6</v>
      </c>
    </row>
    <row r="37" spans="1:3" x14ac:dyDescent="0.4">
      <c r="A37" t="s">
        <v>135</v>
      </c>
      <c r="B37" t="s">
        <v>144</v>
      </c>
      <c r="C37">
        <v>7</v>
      </c>
    </row>
    <row r="38" spans="1:3" x14ac:dyDescent="0.4">
      <c r="A38" t="s">
        <v>135</v>
      </c>
      <c r="B38" t="s">
        <v>145</v>
      </c>
      <c r="C38">
        <v>8</v>
      </c>
    </row>
    <row r="39" spans="1:3" x14ac:dyDescent="0.4">
      <c r="A39" t="s">
        <v>135</v>
      </c>
      <c r="B39" t="s">
        <v>146</v>
      </c>
      <c r="C39">
        <v>9</v>
      </c>
    </row>
    <row r="40" spans="1:3" x14ac:dyDescent="0.4">
      <c r="A40" t="s">
        <v>135</v>
      </c>
      <c r="B40" t="s">
        <v>147</v>
      </c>
      <c r="C40">
        <v>10</v>
      </c>
    </row>
    <row r="41" spans="1:3" x14ac:dyDescent="0.4">
      <c r="A41" t="s">
        <v>135</v>
      </c>
      <c r="B41" t="s">
        <v>148</v>
      </c>
      <c r="C41">
        <v>11</v>
      </c>
    </row>
    <row r="42" spans="1:3" x14ac:dyDescent="0.4">
      <c r="A42" t="s">
        <v>135</v>
      </c>
      <c r="B42" t="s">
        <v>149</v>
      </c>
      <c r="C42">
        <v>12</v>
      </c>
    </row>
    <row r="43" spans="1:3" x14ac:dyDescent="0.4">
      <c r="A43" t="s">
        <v>135</v>
      </c>
      <c r="B43" t="s">
        <v>150</v>
      </c>
      <c r="C43">
        <v>13</v>
      </c>
    </row>
    <row r="44" spans="1:3" x14ac:dyDescent="0.4">
      <c r="A44" t="s">
        <v>135</v>
      </c>
      <c r="B44" t="s">
        <v>151</v>
      </c>
      <c r="C44">
        <v>14</v>
      </c>
    </row>
    <row r="45" spans="1:3" x14ac:dyDescent="0.4">
      <c r="A45" t="s">
        <v>135</v>
      </c>
      <c r="B45" t="s">
        <v>152</v>
      </c>
      <c r="C45">
        <v>15</v>
      </c>
    </row>
    <row r="46" spans="1:3" x14ac:dyDescent="0.4">
      <c r="A46" t="s">
        <v>135</v>
      </c>
      <c r="B46" t="s">
        <v>153</v>
      </c>
      <c r="C46">
        <v>16</v>
      </c>
    </row>
    <row r="47" spans="1:3" x14ac:dyDescent="0.4">
      <c r="A47" t="s">
        <v>135</v>
      </c>
      <c r="B47" t="s">
        <v>154</v>
      </c>
      <c r="C47">
        <v>17</v>
      </c>
    </row>
    <row r="48" spans="1:3" x14ac:dyDescent="0.4">
      <c r="A48" t="s">
        <v>135</v>
      </c>
      <c r="B48" t="s">
        <v>155</v>
      </c>
      <c r="C48">
        <v>18</v>
      </c>
    </row>
    <row r="49" spans="1:3" x14ac:dyDescent="0.4">
      <c r="A49" t="s">
        <v>135</v>
      </c>
      <c r="B49" t="s">
        <v>156</v>
      </c>
      <c r="C49">
        <v>19</v>
      </c>
    </row>
    <row r="50" spans="1:3" x14ac:dyDescent="0.4">
      <c r="A50" t="s">
        <v>135</v>
      </c>
      <c r="B50" t="s">
        <v>157</v>
      </c>
      <c r="C50">
        <v>20</v>
      </c>
    </row>
    <row r="51" spans="1:3" x14ac:dyDescent="0.4">
      <c r="A51" t="s">
        <v>135</v>
      </c>
      <c r="B51" t="s">
        <v>158</v>
      </c>
      <c r="C51">
        <v>21</v>
      </c>
    </row>
    <row r="52" spans="1:3" x14ac:dyDescent="0.4">
      <c r="A52" t="s">
        <v>135</v>
      </c>
      <c r="B52" t="s">
        <v>159</v>
      </c>
      <c r="C52">
        <v>22</v>
      </c>
    </row>
    <row r="53" spans="1:3" x14ac:dyDescent="0.4">
      <c r="A53" t="s">
        <v>135</v>
      </c>
      <c r="B53" t="s">
        <v>160</v>
      </c>
      <c r="C53">
        <v>23</v>
      </c>
    </row>
    <row r="54" spans="1:3" x14ac:dyDescent="0.4">
      <c r="A54" t="s">
        <v>135</v>
      </c>
      <c r="B54" t="s">
        <v>161</v>
      </c>
      <c r="C54">
        <v>24</v>
      </c>
    </row>
    <row r="55" spans="1:3" x14ac:dyDescent="0.4">
      <c r="A55" t="s">
        <v>135</v>
      </c>
      <c r="B55" t="s">
        <v>162</v>
      </c>
      <c r="C55">
        <v>25</v>
      </c>
    </row>
    <row r="56" spans="1:3" x14ac:dyDescent="0.4">
      <c r="A56" t="s">
        <v>135</v>
      </c>
      <c r="B56" t="s">
        <v>163</v>
      </c>
      <c r="C56">
        <v>26</v>
      </c>
    </row>
    <row r="57" spans="1:3" x14ac:dyDescent="0.4">
      <c r="A57" t="s">
        <v>135</v>
      </c>
      <c r="B57" t="s">
        <v>164</v>
      </c>
      <c r="C57">
        <v>27</v>
      </c>
    </row>
    <row r="58" spans="1:3" x14ac:dyDescent="0.4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 x14ac:dyDescent="0.4"/>
  <sheetData>
    <row r="1" spans="1:2" ht="19.5" thickBot="1" x14ac:dyDescent="0.3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45658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72"/>
      <c r="B2" s="372"/>
      <c r="C2" s="373"/>
      <c r="D2" s="373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0" t="s">
        <v>87</v>
      </c>
      <c r="D4" s="374" t="s">
        <v>90</v>
      </c>
      <c r="E4" s="375"/>
      <c r="F4" s="378" t="s">
        <v>99</v>
      </c>
      <c r="G4" s="379"/>
      <c r="H4" s="378" t="s">
        <v>89</v>
      </c>
      <c r="I4" s="382"/>
      <c r="J4" s="350" t="s">
        <v>93</v>
      </c>
      <c r="K4" s="351"/>
      <c r="L4" s="350" t="s">
        <v>94</v>
      </c>
      <c r="M4" s="351"/>
      <c r="N4" s="350" t="s">
        <v>95</v>
      </c>
      <c r="O4" s="351"/>
      <c r="P4" s="344" t="s">
        <v>391</v>
      </c>
      <c r="Q4" s="345"/>
      <c r="R4" s="354" t="s">
        <v>385</v>
      </c>
      <c r="S4" s="355"/>
      <c r="T4" s="344" t="s">
        <v>386</v>
      </c>
      <c r="U4" s="345"/>
      <c r="V4" s="344" t="s">
        <v>387</v>
      </c>
      <c r="W4" s="345"/>
      <c r="X4" s="368" t="s">
        <v>371</v>
      </c>
      <c r="Y4" s="369"/>
      <c r="Z4" s="354" t="s">
        <v>373</v>
      </c>
      <c r="AA4" s="366"/>
      <c r="AB4" s="344" t="s">
        <v>374</v>
      </c>
      <c r="AC4" s="345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76"/>
      <c r="E5" s="377"/>
      <c r="F5" s="380"/>
      <c r="G5" s="381"/>
      <c r="H5" s="380"/>
      <c r="I5" s="383"/>
      <c r="J5" s="352"/>
      <c r="K5" s="353"/>
      <c r="L5" s="352"/>
      <c r="M5" s="353"/>
      <c r="N5" s="352"/>
      <c r="O5" s="353"/>
      <c r="P5" s="346"/>
      <c r="Q5" s="347"/>
      <c r="R5" s="356"/>
      <c r="S5" s="357"/>
      <c r="T5" s="346"/>
      <c r="U5" s="347"/>
      <c r="V5" s="346"/>
      <c r="W5" s="347"/>
      <c r="X5" s="370"/>
      <c r="Y5" s="371"/>
      <c r="Z5" s="356"/>
      <c r="AA5" s="367"/>
      <c r="AB5" s="346"/>
      <c r="AC5" s="34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1" t="s">
        <v>88</v>
      </c>
      <c r="D6" s="358" t="s">
        <v>91</v>
      </c>
      <c r="E6" s="100"/>
      <c r="F6" s="360" t="s">
        <v>92</v>
      </c>
      <c r="G6" s="105"/>
      <c r="H6" s="362" t="s">
        <v>100</v>
      </c>
      <c r="I6" s="100"/>
      <c r="J6" s="364" t="s">
        <v>96</v>
      </c>
      <c r="K6" s="100"/>
      <c r="L6" s="362" t="s">
        <v>97</v>
      </c>
      <c r="M6" s="100"/>
      <c r="N6" s="364" t="s">
        <v>98</v>
      </c>
      <c r="O6" s="100"/>
      <c r="P6" s="314"/>
      <c r="Q6" s="271"/>
      <c r="R6" s="316"/>
      <c r="S6" s="271"/>
      <c r="T6" s="316"/>
      <c r="U6" s="271"/>
      <c r="V6" s="314"/>
      <c r="W6" s="271"/>
      <c r="X6" s="318"/>
      <c r="Y6" s="271"/>
      <c r="Z6" s="320"/>
      <c r="AA6" s="272"/>
      <c r="AB6" s="314"/>
      <c r="AC6" s="2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59"/>
      <c r="E7" s="99" t="s">
        <v>136</v>
      </c>
      <c r="F7" s="361"/>
      <c r="G7" s="106" t="s">
        <v>136</v>
      </c>
      <c r="H7" s="363"/>
      <c r="I7" s="99" t="s">
        <v>136</v>
      </c>
      <c r="J7" s="365"/>
      <c r="K7" s="99" t="s">
        <v>136</v>
      </c>
      <c r="L7" s="363"/>
      <c r="M7" s="99" t="s">
        <v>136</v>
      </c>
      <c r="N7" s="365"/>
      <c r="O7" s="99" t="s">
        <v>136</v>
      </c>
      <c r="P7" s="315"/>
      <c r="Q7" s="273" t="s">
        <v>136</v>
      </c>
      <c r="R7" s="317"/>
      <c r="S7" s="273" t="s">
        <v>136</v>
      </c>
      <c r="T7" s="317"/>
      <c r="U7" s="273" t="s">
        <v>136</v>
      </c>
      <c r="V7" s="315"/>
      <c r="W7" s="273" t="s">
        <v>136</v>
      </c>
      <c r="X7" s="319"/>
      <c r="Y7" s="273" t="s">
        <v>136</v>
      </c>
      <c r="Z7" s="321"/>
      <c r="AA7" s="274" t="s">
        <v>136</v>
      </c>
      <c r="AB7" s="315"/>
      <c r="AC7" s="27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7">
        <v>1</v>
      </c>
      <c r="B9" s="18" t="s">
        <v>80</v>
      </c>
      <c r="C9" s="19" t="s">
        <v>75</v>
      </c>
      <c r="D9" s="36">
        <v>20250115</v>
      </c>
      <c r="E9" s="101" t="str">
        <f>IF(手入力!C3="",REPLACE(D9,5,0,"/"),REPLACE(手入力!C3,5,0,"/"))</f>
        <v>2025/0115</v>
      </c>
      <c r="F9" s="36">
        <v>20250115</v>
      </c>
      <c r="G9" s="101" t="str">
        <f>IF(手入力!D3="",REPLACE(F9,5,0,"/"),REPLACE(手入力!D3,5,0,"/"))</f>
        <v>2025/0115</v>
      </c>
      <c r="H9" s="36">
        <v>20250115</v>
      </c>
      <c r="I9" s="101" t="str">
        <f>IF(手入力!E3="",REPLACE(H9,5,0,"/"),REPLACE(手入力!E3,5,0,"/"))</f>
        <v>2025/0115</v>
      </c>
      <c r="J9" s="36">
        <v>20250115</v>
      </c>
      <c r="K9" s="101" t="str">
        <f>IF(手入力!F3="",REPLACE(J9,5,0,"/"),REPLACE(手入力!F3,5,0,"/"))</f>
        <v>2025/0115</v>
      </c>
      <c r="L9" s="36">
        <v>20250115</v>
      </c>
      <c r="M9" s="101" t="str">
        <f>IF(手入力!G3="",REPLACE(L9,5,0,"/"),REPLACE(手入力!G3,5,0,"/"))</f>
        <v>2025/0115</v>
      </c>
      <c r="N9" s="36">
        <v>20250115</v>
      </c>
      <c r="O9" s="101" t="str">
        <f>IF(手入力!H3="",REPLACE(N9,5,0,"/"),REPLACE(手入力!H3,5,0,"/"))</f>
        <v>2025/0115</v>
      </c>
      <c r="P9" s="20">
        <v>20250109</v>
      </c>
      <c r="Q9" s="275" t="str">
        <f>IF(手入力!I3="",REPLACE(P9,5,0,"/"),REPLACE(手入力!I3,5,0,"/"))</f>
        <v>2025/0109</v>
      </c>
      <c r="R9" s="249">
        <v>20250109</v>
      </c>
      <c r="S9" s="275" t="str">
        <f>IF(手入力!J3="",REPLACE(R9,5,0,"/"),REPLACE(手入力!J3,5,0,"/"))</f>
        <v>2025/0109</v>
      </c>
      <c r="T9" s="249">
        <v>20250109</v>
      </c>
      <c r="U9" s="275" t="str">
        <f>IF(手入力!K3="",REPLACE(T9,5,0,"/"),REPLACE(手入力!K3,5,0,"/"))</f>
        <v>2025/0109</v>
      </c>
      <c r="V9" s="249" t="s">
        <v>361</v>
      </c>
      <c r="W9" s="275" t="str">
        <f>IF(手入力!L3="",REPLACE(V9,5,0,"/"),REPLACE(手入力!L3,5,0,"/"))</f>
        <v>/</v>
      </c>
      <c r="X9" s="249">
        <v>20250116</v>
      </c>
      <c r="Y9" s="275" t="str">
        <f>IF(手入力!M3="",REPLACE(X9,5,0,"/"),REPLACE(手入力!M3,5,0,"/"))</f>
        <v>2025/0116</v>
      </c>
      <c r="Z9" s="249">
        <v>20250116</v>
      </c>
      <c r="AA9" s="275" t="str">
        <f>IF(手入力!N3="",REPLACE(Z9,5,0,"/"),REPLACE(手入力!N3,5,0,"/"))</f>
        <v>2025/0116</v>
      </c>
      <c r="AB9" s="249">
        <v>20250116</v>
      </c>
      <c r="AC9" s="275" t="str">
        <f>IF(手入力!O3="",REPLACE(AB9,5,0,"/"),REPLACE(手入力!O3,5,0,"/"))</f>
        <v>2025/0116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 x14ac:dyDescent="0.4">
      <c r="A10" s="22">
        <v>2</v>
      </c>
      <c r="B10" s="23" t="s">
        <v>81</v>
      </c>
      <c r="C10" s="24" t="s">
        <v>75</v>
      </c>
      <c r="D10" s="39">
        <v>830</v>
      </c>
      <c r="E10" s="98" t="str">
        <f>TEXT(D10,"0000")</f>
        <v>0830</v>
      </c>
      <c r="F10" s="38">
        <v>918</v>
      </c>
      <c r="G10" s="98" t="str">
        <f>TEXT(F10,"0000")</f>
        <v>0918</v>
      </c>
      <c r="H10" s="38">
        <v>1024</v>
      </c>
      <c r="I10" s="98" t="str">
        <f>TEXT(H10,"0000")</f>
        <v>1024</v>
      </c>
      <c r="J10" s="38">
        <v>944</v>
      </c>
      <c r="K10" s="98" t="str">
        <f>TEXT(J10,"0000")</f>
        <v>0944</v>
      </c>
      <c r="L10" s="38">
        <v>854</v>
      </c>
      <c r="M10" s="98" t="str">
        <f>TEXT(L10,"0000")</f>
        <v>0854</v>
      </c>
      <c r="N10" s="38">
        <v>1001</v>
      </c>
      <c r="O10" s="98" t="str">
        <f>TEXT(N10,"0000")</f>
        <v>1001</v>
      </c>
      <c r="P10" s="20">
        <v>855</v>
      </c>
      <c r="Q10" s="276" t="str">
        <f>TEXT(P10,"0000")</f>
        <v>0855</v>
      </c>
      <c r="R10" s="184">
        <v>947</v>
      </c>
      <c r="S10" s="276" t="str">
        <f>TEXT(R10,"0000")</f>
        <v>0947</v>
      </c>
      <c r="T10" s="184">
        <v>1008</v>
      </c>
      <c r="U10" s="276" t="str">
        <f>TEXT(T10,"0000")</f>
        <v>1008</v>
      </c>
      <c r="V10" s="184" t="s">
        <v>361</v>
      </c>
      <c r="W10" s="276" t="str">
        <f>TEXT(V10,"0000")</f>
        <v/>
      </c>
      <c r="X10" s="183">
        <v>817</v>
      </c>
      <c r="Y10" s="276" t="str">
        <f>TEXT(X10,"0000")</f>
        <v>0817</v>
      </c>
      <c r="Z10" s="184">
        <v>845</v>
      </c>
      <c r="AA10" s="276" t="str">
        <f>TEXT(Z10,"0000")</f>
        <v>0845</v>
      </c>
      <c r="AB10" s="184">
        <v>1028</v>
      </c>
      <c r="AC10" s="276" t="str">
        <f>TEXT(AB10,"0000")</f>
        <v>1028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 x14ac:dyDescent="0.4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晴/曇</v>
      </c>
      <c r="E11" s="38">
        <f>IF(E9=0,"",(RIGHT(E9,2))-1)</f>
        <v>14</v>
      </c>
      <c r="F11" s="38" t="str">
        <f>IF(F$9=0,"",HLOOKUP(G11,天気タグ!$B$3:$AG$39,35))</f>
        <v>晴/曇</v>
      </c>
      <c r="G11" s="38">
        <f>IF(G9=0,"",(RIGHT(G9,2))-1)</f>
        <v>14</v>
      </c>
      <c r="H11" s="38" t="str">
        <f>IF(H$9=0,"",HLOOKUP(I11,天気タグ!$B$3:$AG$39,35))</f>
        <v>晴/曇</v>
      </c>
      <c r="I11" s="38">
        <f>IF(I9=0,"",(RIGHT(I9,2))-1)</f>
        <v>14</v>
      </c>
      <c r="J11" s="38" t="str">
        <f>IF(J$9=0,"",HLOOKUP(K11,天気タグ!$B$3:$AG$39,35))</f>
        <v>晴/曇</v>
      </c>
      <c r="K11" s="38">
        <f>IF(K9=0,"",(RIGHT(K9,2))-1)</f>
        <v>14</v>
      </c>
      <c r="L11" s="38" t="str">
        <f>IF(L$9=0,"",HLOOKUP(M11,天気タグ!$B$3:$AG$39,35))</f>
        <v>晴/曇</v>
      </c>
      <c r="M11" s="38">
        <f>IF(M9=0,"",(RIGHT(M9,2))-1)</f>
        <v>14</v>
      </c>
      <c r="N11" s="38" t="str">
        <f>IF(N$9=0,"",HLOOKUP(O11,天気タグ!$B$3:$AG$39,35))</f>
        <v>晴/曇</v>
      </c>
      <c r="O11" s="38">
        <f>IF(O9=0,"",(RIGHT(O9,2))-1)</f>
        <v>14</v>
      </c>
      <c r="P11" s="184" t="str">
        <f>IF(P$9=0,"",HLOOKUP(Q11,天気タグ!$B$3:$AG$39,35))</f>
        <v>曇|晴</v>
      </c>
      <c r="Q11" s="184">
        <f>IF(Q9=0,"",(RIGHT(Q9,2))-1)</f>
        <v>8</v>
      </c>
      <c r="R11" s="184" t="str">
        <f>IF(R$9=0,"",HLOOKUP(S11,天気タグ!$B$3:$AG$39,35))</f>
        <v>曇|晴</v>
      </c>
      <c r="S11" s="184">
        <f>IF(S9=0,"",(RIGHT(S9,2))-1)</f>
        <v>8</v>
      </c>
      <c r="T11" s="184" t="str">
        <f>IF(T$9=0,"",HLOOKUP(U11,天気タグ!$B$3:$AG$39,35))</f>
        <v>曇|晴</v>
      </c>
      <c r="U11" s="184">
        <f>IF(U9=0,"",(RIGHT(U9,2))-1)</f>
        <v>8</v>
      </c>
      <c r="V11" s="184" t="e">
        <f>IF(V$9=0,"",HLOOKUP(W11,天気タグ!$B$3:$AG$39,35))</f>
        <v>#VALUE!</v>
      </c>
      <c r="W11" s="184" t="e">
        <f>IF(W9=0,"",(RIGHT(W9,2))-1)</f>
        <v>#VALUE!</v>
      </c>
      <c r="X11" s="184" t="str">
        <f>IF(X$9=0,"",HLOOKUP(Y11,天気タグ!$B$3:$AG$39,35))</f>
        <v>晴|曇</v>
      </c>
      <c r="Y11" s="184">
        <f>IF(Y9=0,"",(RIGHT(Y9,2))-1)</f>
        <v>15</v>
      </c>
      <c r="Z11" s="184" t="str">
        <f>IF(Z$9=0,"",HLOOKUP(AA11,天気タグ!$B$3:$AG$39,35))</f>
        <v>晴|曇</v>
      </c>
      <c r="AA11" s="184">
        <f>IF(AA9=0,"",(RIGHT(AA9,2))-1)</f>
        <v>15</v>
      </c>
      <c r="AB11" s="184" t="str">
        <f>IF(AB$9=0,"",HLOOKUP(AC11,天気タグ!$B$3:$AG$39,35))</f>
        <v>晴|曇</v>
      </c>
      <c r="AC11" s="184">
        <f>IF(AC9=0,"",(RIGHT(AC9,2))-1)</f>
        <v>15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 x14ac:dyDescent="0.4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晴|曇</v>
      </c>
      <c r="E12" s="38">
        <f>IF(E9=0,"",RIGHT(E9,2)*1)</f>
        <v>15</v>
      </c>
      <c r="F12" s="38" t="str">
        <f>IF(F$9=0,"",HLOOKUP(G12,天気タグ!$B$3:$AG$39,35))</f>
        <v>晴|曇</v>
      </c>
      <c r="G12" s="38">
        <f>IF(G9=0,"",RIGHT(G9,2)*1)</f>
        <v>15</v>
      </c>
      <c r="H12" s="38" t="str">
        <f>IF(H$9=0,"",HLOOKUP(I12,天気タグ!$B$3:$AG$39,35))</f>
        <v>晴|曇</v>
      </c>
      <c r="I12" s="38">
        <f>IF(I9=0,"",RIGHT(I9,2)*1)</f>
        <v>15</v>
      </c>
      <c r="J12" s="38" t="str">
        <f>IF(J$9=0,"",HLOOKUP(K12,天気タグ!$B$3:$AG$39,35))</f>
        <v>晴|曇</v>
      </c>
      <c r="K12" s="38">
        <f>IF(K9=0,"",RIGHT(K9,2)*1)</f>
        <v>15</v>
      </c>
      <c r="L12" s="38" t="str">
        <f>IF(L$9=0,"",HLOOKUP(M12,天気タグ!$B$3:$AG$39,35))</f>
        <v>晴|曇</v>
      </c>
      <c r="M12" s="38">
        <f>IF(M9=0,"",RIGHT(M9,2)*1)</f>
        <v>15</v>
      </c>
      <c r="N12" s="38" t="str">
        <f>IF(N$9=0,"",HLOOKUP(O12,天気タグ!$B$3:$AG$39,35))</f>
        <v>晴|曇</v>
      </c>
      <c r="O12" s="38">
        <f>IF(O9=0,"",RIGHT(O9,2)*1)</f>
        <v>15</v>
      </c>
      <c r="P12" s="184" t="str">
        <f>IF(P$9=0,"",HLOOKUP(Q12,天気タグ!$B$3:$AG$39,35))</f>
        <v>曇|晴</v>
      </c>
      <c r="Q12" s="184">
        <f>IF(Q9=0,"",RIGHT(Q9,2)*1)</f>
        <v>9</v>
      </c>
      <c r="R12" s="184" t="str">
        <f>IF(R$9=0,"",HLOOKUP(S12,天気タグ!$B$3:$AG$39,35))</f>
        <v>曇|晴</v>
      </c>
      <c r="S12" s="184">
        <f>IF(S9=0,"",RIGHT(S9,2)*1)</f>
        <v>9</v>
      </c>
      <c r="T12" s="184" t="str">
        <f>IF(T$9=0,"",HLOOKUP(U12,天気タグ!$B$3:$AG$39,35))</f>
        <v>曇|晴</v>
      </c>
      <c r="U12" s="184">
        <f>IF(U9=0,"",RIGHT(U9,2)*1)</f>
        <v>9</v>
      </c>
      <c r="V12" s="184" t="e">
        <f>IF(V$9=0,"",HLOOKUP(W12,天気タグ!$B$3:$AG$39,35))</f>
        <v>#VALUE!</v>
      </c>
      <c r="W12" s="184" t="e">
        <f>IF(W9=0,"",RIGHT(W9,2)*1)</f>
        <v>#VALUE!</v>
      </c>
      <c r="X12" s="184" t="str">
        <f>IF(X$9=0,"",HLOOKUP(Y12,天気タグ!$B$3:$AG$39,35))</f>
        <v>晴|曇</v>
      </c>
      <c r="Y12" s="184">
        <f>IF(Y9=0,"",RIGHT(Y9,2)*1)</f>
        <v>16</v>
      </c>
      <c r="Z12" s="184" t="str">
        <f>IF(Z$9=0,"",HLOOKUP(AA12,天気タグ!$B$3:$AG$39,35))</f>
        <v>晴|曇</v>
      </c>
      <c r="AA12" s="184">
        <f>IF(AA9=0,"",RIGHT(AA9,2)*1)</f>
        <v>16</v>
      </c>
      <c r="AB12" s="184" t="str">
        <f>IF(AB$9=0,"",HLOOKUP(AC12,天気タグ!$B$3:$AG$39,35))</f>
        <v>晴|曇</v>
      </c>
      <c r="AC12" s="184">
        <f>IF(AC9=0,"",RIGHT(AC9,2)*1)</f>
        <v>16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 x14ac:dyDescent="0.4">
      <c r="A13" s="22">
        <v>5</v>
      </c>
      <c r="B13" s="23" t="s">
        <v>44</v>
      </c>
      <c r="C13" s="24" t="s">
        <v>84</v>
      </c>
      <c r="D13" s="25">
        <v>3.6</v>
      </c>
      <c r="E13" s="26"/>
      <c r="F13" s="26">
        <v>7.9</v>
      </c>
      <c r="G13" s="26"/>
      <c r="H13" s="26">
        <v>11.5</v>
      </c>
      <c r="I13" s="38"/>
      <c r="J13" s="26">
        <v>8.8000000000000007</v>
      </c>
      <c r="K13" s="26"/>
      <c r="L13" s="26">
        <v>6.6</v>
      </c>
      <c r="M13" s="26"/>
      <c r="N13" s="26">
        <v>7</v>
      </c>
      <c r="O13" s="26"/>
      <c r="P13" s="186">
        <v>3.2</v>
      </c>
      <c r="Q13" s="26" t="str">
        <f>IFERROR(VLOOKUP(Q$9,#REF!,2,FALSE),"")</f>
        <v/>
      </c>
      <c r="R13" s="187">
        <v>6.4</v>
      </c>
      <c r="S13" s="184"/>
      <c r="T13" s="187">
        <v>5.4</v>
      </c>
      <c r="U13" s="187"/>
      <c r="V13" s="187" t="s">
        <v>361</v>
      </c>
      <c r="W13" s="187"/>
      <c r="X13" s="186">
        <v>1</v>
      </c>
      <c r="Y13" s="187"/>
      <c r="Z13" s="187">
        <v>1.1000000000000001</v>
      </c>
      <c r="AA13" s="187"/>
      <c r="AB13" s="187">
        <v>4.2</v>
      </c>
      <c r="AC13" s="187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 x14ac:dyDescent="0.45">
      <c r="A14" s="28">
        <v>6</v>
      </c>
      <c r="B14" s="29" t="s">
        <v>45</v>
      </c>
      <c r="C14" s="30" t="s">
        <v>84</v>
      </c>
      <c r="D14" s="31">
        <v>5.6</v>
      </c>
      <c r="E14" s="31"/>
      <c r="F14" s="32">
        <v>8.6999999999999993</v>
      </c>
      <c r="G14" s="32"/>
      <c r="H14" s="32">
        <v>16.2</v>
      </c>
      <c r="I14" s="32"/>
      <c r="J14" s="32">
        <v>11.8</v>
      </c>
      <c r="K14" s="32"/>
      <c r="L14" s="32">
        <v>8.1999999999999993</v>
      </c>
      <c r="M14" s="32"/>
      <c r="N14" s="32">
        <v>9</v>
      </c>
      <c r="O14" s="32"/>
      <c r="P14" s="192">
        <v>9.8000000000000007</v>
      </c>
      <c r="Q14" s="26" t="str">
        <f>IFERROR(VLOOKUP(Q$9,#REF!,3,FALSE),"")</f>
        <v/>
      </c>
      <c r="R14" s="193">
        <v>10.199999999999999</v>
      </c>
      <c r="S14" s="193"/>
      <c r="T14" s="193">
        <v>9.1</v>
      </c>
      <c r="U14" s="193"/>
      <c r="V14" s="193" t="s">
        <v>361</v>
      </c>
      <c r="W14" s="193"/>
      <c r="X14" s="192">
        <v>5.5</v>
      </c>
      <c r="Y14" s="192"/>
      <c r="Z14" s="193">
        <v>9.4</v>
      </c>
      <c r="AA14" s="193"/>
      <c r="AB14" s="193">
        <v>7.3</v>
      </c>
      <c r="AC14" s="193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 x14ac:dyDescent="0.45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95"/>
      <c r="Q15" s="26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 x14ac:dyDescent="0.4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49">
        <v>0</v>
      </c>
      <c r="Q16" s="199"/>
      <c r="R16" s="199">
        <v>0</v>
      </c>
      <c r="S16" s="199"/>
      <c r="T16" s="199">
        <v>0</v>
      </c>
      <c r="U16" s="199"/>
      <c r="V16" s="199" t="s">
        <v>361</v>
      </c>
      <c r="W16" s="199"/>
      <c r="X16" s="249">
        <v>0</v>
      </c>
      <c r="Y16" s="249"/>
      <c r="Z16" s="199">
        <v>0</v>
      </c>
      <c r="AA16" s="199"/>
      <c r="AB16" s="199">
        <v>0</v>
      </c>
      <c r="AC16" s="199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 x14ac:dyDescent="0.4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3">
        <v>1</v>
      </c>
      <c r="Q17" s="184"/>
      <c r="R17" s="184">
        <v>1</v>
      </c>
      <c r="S17" s="184"/>
      <c r="T17" s="184">
        <v>1</v>
      </c>
      <c r="U17" s="184"/>
      <c r="V17" s="184" t="s">
        <v>361</v>
      </c>
      <c r="W17" s="184"/>
      <c r="X17" s="183">
        <v>1</v>
      </c>
      <c r="Y17" s="183"/>
      <c r="Z17" s="184">
        <v>1</v>
      </c>
      <c r="AA17" s="184"/>
      <c r="AB17" s="184">
        <v>1</v>
      </c>
      <c r="AC17" s="184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 x14ac:dyDescent="0.4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0" t="s">
        <v>361</v>
      </c>
      <c r="Q18" s="276" t="e">
        <f t="shared" ref="Q18:Q23" si="0">P18/1000</f>
        <v>#VALUE!</v>
      </c>
      <c r="R18" s="184" t="s">
        <v>361</v>
      </c>
      <c r="S18" s="276" t="e">
        <f>R18/1000</f>
        <v>#VALUE!</v>
      </c>
      <c r="T18" s="184" t="s">
        <v>361</v>
      </c>
      <c r="U18" s="276" t="e">
        <f>T18/1000</f>
        <v>#VALUE!</v>
      </c>
      <c r="V18" s="184" t="s">
        <v>361</v>
      </c>
      <c r="W18" s="276" t="e">
        <f>V18/1000</f>
        <v>#VALUE!</v>
      </c>
      <c r="X18" s="250" t="s">
        <v>361</v>
      </c>
      <c r="Y18" s="276" t="e">
        <f>X18/1000</f>
        <v>#VALUE!</v>
      </c>
      <c r="Z18" s="202" t="s">
        <v>361</v>
      </c>
      <c r="AA18" s="276" t="e">
        <f t="shared" ref="AA18:AA23" si="1">Z18/1000</f>
        <v>#VALUE!</v>
      </c>
      <c r="AB18" s="184" t="s">
        <v>361</v>
      </c>
      <c r="AC18" s="27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 x14ac:dyDescent="0.4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51" t="s">
        <v>361</v>
      </c>
      <c r="Q19" s="276" t="e">
        <f t="shared" si="0"/>
        <v>#VALUE!</v>
      </c>
      <c r="R19" s="184" t="s">
        <v>361</v>
      </c>
      <c r="S19" s="276" t="e">
        <f t="shared" ref="S19:S23" si="6">R19/1000</f>
        <v>#VALUE!</v>
      </c>
      <c r="T19" s="184" t="s">
        <v>361</v>
      </c>
      <c r="U19" s="276" t="e">
        <f t="shared" ref="U19:W23" si="7">T19/1000</f>
        <v>#VALUE!</v>
      </c>
      <c r="V19" s="184" t="s">
        <v>361</v>
      </c>
      <c r="W19" s="276" t="e">
        <f t="shared" si="7"/>
        <v>#VALUE!</v>
      </c>
      <c r="X19" s="251" t="s">
        <v>361</v>
      </c>
      <c r="Y19" s="276" t="e">
        <f t="shared" ref="Y19:Y23" si="8">X19/1000</f>
        <v>#VALUE!</v>
      </c>
      <c r="Z19" s="203" t="s">
        <v>361</v>
      </c>
      <c r="AA19" s="276" t="e">
        <f t="shared" si="1"/>
        <v>#VALUE!</v>
      </c>
      <c r="AB19" s="184" t="s">
        <v>361</v>
      </c>
      <c r="AC19" s="27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 x14ac:dyDescent="0.4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52" t="s">
        <v>361</v>
      </c>
      <c r="Q20" s="276" t="e">
        <f t="shared" si="0"/>
        <v>#VALUE!</v>
      </c>
      <c r="R20" s="184" t="s">
        <v>361</v>
      </c>
      <c r="S20" s="276" t="e">
        <f t="shared" si="6"/>
        <v>#VALUE!</v>
      </c>
      <c r="T20" s="184" t="s">
        <v>361</v>
      </c>
      <c r="U20" s="276" t="e">
        <f t="shared" si="7"/>
        <v>#VALUE!</v>
      </c>
      <c r="V20" s="184" t="s">
        <v>361</v>
      </c>
      <c r="W20" s="276" t="e">
        <f t="shared" si="7"/>
        <v>#VALUE!</v>
      </c>
      <c r="X20" s="252" t="s">
        <v>361</v>
      </c>
      <c r="Y20" s="276" t="e">
        <f t="shared" si="8"/>
        <v>#VALUE!</v>
      </c>
      <c r="Z20" s="204" t="s">
        <v>361</v>
      </c>
      <c r="AA20" s="276" t="e">
        <f t="shared" si="1"/>
        <v>#VALUE!</v>
      </c>
      <c r="AB20" s="184" t="s">
        <v>361</v>
      </c>
      <c r="AC20" s="27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 x14ac:dyDescent="0.4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52" t="s">
        <v>361</v>
      </c>
      <c r="Q21" s="276" t="e">
        <f t="shared" si="0"/>
        <v>#VALUE!</v>
      </c>
      <c r="R21" s="184" t="s">
        <v>361</v>
      </c>
      <c r="S21" s="276" t="e">
        <f t="shared" si="6"/>
        <v>#VALUE!</v>
      </c>
      <c r="T21" s="184" t="s">
        <v>361</v>
      </c>
      <c r="U21" s="276" t="e">
        <f t="shared" si="7"/>
        <v>#VALUE!</v>
      </c>
      <c r="V21" s="184" t="s">
        <v>361</v>
      </c>
      <c r="W21" s="276" t="e">
        <f t="shared" si="7"/>
        <v>#VALUE!</v>
      </c>
      <c r="X21" s="252" t="s">
        <v>361</v>
      </c>
      <c r="Y21" s="276" t="e">
        <f t="shared" si="8"/>
        <v>#VALUE!</v>
      </c>
      <c r="Z21" s="204" t="s">
        <v>361</v>
      </c>
      <c r="AA21" s="276" t="e">
        <f t="shared" si="1"/>
        <v>#VALUE!</v>
      </c>
      <c r="AB21" s="184" t="s">
        <v>361</v>
      </c>
      <c r="AC21" s="27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 x14ac:dyDescent="0.4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52" t="s">
        <v>361</v>
      </c>
      <c r="Q22" s="276" t="e">
        <f t="shared" si="0"/>
        <v>#VALUE!</v>
      </c>
      <c r="R22" s="184" t="s">
        <v>361</v>
      </c>
      <c r="S22" s="276" t="e">
        <f t="shared" si="6"/>
        <v>#VALUE!</v>
      </c>
      <c r="T22" s="184" t="s">
        <v>361</v>
      </c>
      <c r="U22" s="276" t="e">
        <f t="shared" si="7"/>
        <v>#VALUE!</v>
      </c>
      <c r="V22" s="184" t="s">
        <v>361</v>
      </c>
      <c r="W22" s="276" t="e">
        <f t="shared" si="7"/>
        <v>#VALUE!</v>
      </c>
      <c r="X22" s="252" t="s">
        <v>361</v>
      </c>
      <c r="Y22" s="276" t="e">
        <f t="shared" si="8"/>
        <v>#VALUE!</v>
      </c>
      <c r="Z22" s="204" t="s">
        <v>361</v>
      </c>
      <c r="AA22" s="276" t="e">
        <f t="shared" si="1"/>
        <v>#VALUE!</v>
      </c>
      <c r="AB22" s="184" t="s">
        <v>361</v>
      </c>
      <c r="AC22" s="27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 x14ac:dyDescent="0.4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52" t="s">
        <v>361</v>
      </c>
      <c r="Q23" s="276" t="e">
        <f t="shared" si="0"/>
        <v>#VALUE!</v>
      </c>
      <c r="R23" s="184" t="s">
        <v>361</v>
      </c>
      <c r="S23" s="276" t="e">
        <f t="shared" si="6"/>
        <v>#VALUE!</v>
      </c>
      <c r="T23" s="184" t="s">
        <v>361</v>
      </c>
      <c r="U23" s="276" t="e">
        <f t="shared" si="7"/>
        <v>#VALUE!</v>
      </c>
      <c r="V23" s="184" t="s">
        <v>361</v>
      </c>
      <c r="W23" s="276" t="e">
        <f t="shared" si="7"/>
        <v>#VALUE!</v>
      </c>
      <c r="X23" s="252" t="s">
        <v>361</v>
      </c>
      <c r="Y23" s="276" t="e">
        <f t="shared" si="8"/>
        <v>#VALUE!</v>
      </c>
      <c r="Z23" s="204" t="s">
        <v>361</v>
      </c>
      <c r="AA23" s="276" t="e">
        <f t="shared" si="1"/>
        <v>#VALUE!</v>
      </c>
      <c r="AB23" s="184" t="s">
        <v>361</v>
      </c>
      <c r="AC23" s="27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 x14ac:dyDescent="0.4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52" t="s">
        <v>361</v>
      </c>
      <c r="Q24" s="204"/>
      <c r="R24" s="184" t="s">
        <v>361</v>
      </c>
      <c r="S24" s="204"/>
      <c r="T24" s="184" t="s">
        <v>361</v>
      </c>
      <c r="U24" s="204"/>
      <c r="V24" s="184" t="s">
        <v>361</v>
      </c>
      <c r="W24" s="204"/>
      <c r="X24" s="252">
        <v>0</v>
      </c>
      <c r="Y24" s="204"/>
      <c r="Z24" s="204">
        <v>0</v>
      </c>
      <c r="AA24" s="204"/>
      <c r="AB24" s="184">
        <v>0</v>
      </c>
      <c r="AC24" s="204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 x14ac:dyDescent="0.4">
      <c r="A25" s="94">
        <v>10</v>
      </c>
      <c r="B25" s="23" t="s">
        <v>8</v>
      </c>
      <c r="C25" s="41" t="s">
        <v>78</v>
      </c>
      <c r="D25" s="79">
        <v>0</v>
      </c>
      <c r="E25" s="98">
        <f>D25/1000</f>
        <v>0</v>
      </c>
      <c r="F25" s="80">
        <v>0</v>
      </c>
      <c r="G25" s="98">
        <f>F25/1000</f>
        <v>0</v>
      </c>
      <c r="H25" s="38">
        <v>0</v>
      </c>
      <c r="I25" s="98">
        <f>H25/1000</f>
        <v>0</v>
      </c>
      <c r="J25" s="38">
        <v>0</v>
      </c>
      <c r="K25" s="98">
        <f>J25/1000</f>
        <v>0</v>
      </c>
      <c r="L25" s="80">
        <v>0</v>
      </c>
      <c r="M25" s="98">
        <f>L25/1000</f>
        <v>0</v>
      </c>
      <c r="N25" s="80">
        <v>0</v>
      </c>
      <c r="O25" s="98">
        <f>N25/1000</f>
        <v>0</v>
      </c>
      <c r="P25" s="252">
        <v>0</v>
      </c>
      <c r="Q25" s="276">
        <f>P25/1000</f>
        <v>0</v>
      </c>
      <c r="R25" s="184">
        <v>0</v>
      </c>
      <c r="S25" s="276">
        <f>R25/1000</f>
        <v>0</v>
      </c>
      <c r="T25" s="184">
        <v>0</v>
      </c>
      <c r="U25" s="276">
        <f>T25/1000</f>
        <v>0</v>
      </c>
      <c r="V25" s="184" t="s">
        <v>361</v>
      </c>
      <c r="W25" s="276" t="e">
        <f>V25/1000</f>
        <v>#VALUE!</v>
      </c>
      <c r="X25" s="252">
        <v>0</v>
      </c>
      <c r="Y25" s="276">
        <f>X25/1000</f>
        <v>0</v>
      </c>
      <c r="Z25" s="204">
        <v>0</v>
      </c>
      <c r="AA25" s="276">
        <f>Z25/1000</f>
        <v>0</v>
      </c>
      <c r="AB25" s="184">
        <v>0</v>
      </c>
      <c r="AC25" s="276">
        <f>AB25/1000</f>
        <v>0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 x14ac:dyDescent="0.4">
      <c r="A26" s="94">
        <v>11</v>
      </c>
      <c r="B26" s="23" t="s">
        <v>9</v>
      </c>
      <c r="C26" s="41" t="s">
        <v>78</v>
      </c>
      <c r="D26" s="87">
        <v>0.22</v>
      </c>
      <c r="E26" s="88"/>
      <c r="F26" s="88">
        <v>0.22</v>
      </c>
      <c r="G26" s="88"/>
      <c r="H26" s="38">
        <v>0.66</v>
      </c>
      <c r="I26" s="88"/>
      <c r="J26" s="38">
        <v>0.59</v>
      </c>
      <c r="K26" s="88"/>
      <c r="L26" s="88">
        <v>0.22</v>
      </c>
      <c r="M26" s="88"/>
      <c r="N26" s="88">
        <v>0.21</v>
      </c>
      <c r="O26" s="88"/>
      <c r="P26" s="253" t="s">
        <v>361</v>
      </c>
      <c r="Q26" s="205"/>
      <c r="R26" s="184" t="s">
        <v>361</v>
      </c>
      <c r="S26" s="205"/>
      <c r="T26" s="184" t="s">
        <v>361</v>
      </c>
      <c r="U26" s="205"/>
      <c r="V26" s="184" t="s">
        <v>361</v>
      </c>
      <c r="W26" s="205"/>
      <c r="X26" s="253">
        <v>0.22</v>
      </c>
      <c r="Y26" s="205"/>
      <c r="Z26" s="205">
        <v>0.21</v>
      </c>
      <c r="AA26" s="205"/>
      <c r="AB26" s="184">
        <v>0.21</v>
      </c>
      <c r="AC26" s="205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 x14ac:dyDescent="0.4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</v>
      </c>
      <c r="G27" s="88"/>
      <c r="H27" s="38">
        <v>0</v>
      </c>
      <c r="I27" s="88"/>
      <c r="J27" s="38">
        <v>0.06</v>
      </c>
      <c r="K27" s="88"/>
      <c r="L27" s="88">
        <v>0.11</v>
      </c>
      <c r="M27" s="88"/>
      <c r="N27" s="88">
        <v>0.11</v>
      </c>
      <c r="O27" s="88"/>
      <c r="P27" s="253" t="s">
        <v>361</v>
      </c>
      <c r="Q27" s="205"/>
      <c r="R27" s="184" t="s">
        <v>361</v>
      </c>
      <c r="S27" s="205"/>
      <c r="T27" s="184" t="s">
        <v>361</v>
      </c>
      <c r="U27" s="205"/>
      <c r="V27" s="184" t="s">
        <v>361</v>
      </c>
      <c r="W27" s="205"/>
      <c r="X27" s="253">
        <v>0</v>
      </c>
      <c r="Y27" s="205"/>
      <c r="Z27" s="205">
        <v>0</v>
      </c>
      <c r="AA27" s="205"/>
      <c r="AB27" s="184">
        <v>0</v>
      </c>
      <c r="AC27" s="205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 x14ac:dyDescent="0.4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53" t="s">
        <v>361</v>
      </c>
      <c r="Q28" s="276" t="e">
        <f t="shared" ref="Q28:Q35" si="12">P28/1000</f>
        <v>#VALUE!</v>
      </c>
      <c r="R28" s="184" t="s">
        <v>361</v>
      </c>
      <c r="S28" s="276" t="e">
        <f t="shared" ref="S28:S35" si="13">R28/1000</f>
        <v>#VALUE!</v>
      </c>
      <c r="T28" s="184" t="s">
        <v>361</v>
      </c>
      <c r="U28" s="276" t="e">
        <f t="shared" ref="U28:W35" si="14">T28/1000</f>
        <v>#VALUE!</v>
      </c>
      <c r="V28" s="184" t="s">
        <v>361</v>
      </c>
      <c r="W28" s="276" t="e">
        <f t="shared" si="14"/>
        <v>#VALUE!</v>
      </c>
      <c r="X28" s="253" t="s">
        <v>361</v>
      </c>
      <c r="Y28" s="276" t="e">
        <f t="shared" ref="Y28:Y35" si="15">X28/1000</f>
        <v>#VALUE!</v>
      </c>
      <c r="Z28" s="205" t="s">
        <v>361</v>
      </c>
      <c r="AA28" s="276" t="e">
        <f t="shared" ref="AA28:AA35" si="16">Z28/1000</f>
        <v>#VALUE!</v>
      </c>
      <c r="AB28" s="184" t="s">
        <v>361</v>
      </c>
      <c r="AC28" s="27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 x14ac:dyDescent="0.4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50" t="s">
        <v>361</v>
      </c>
      <c r="Q29" s="276" t="e">
        <f t="shared" si="12"/>
        <v>#VALUE!</v>
      </c>
      <c r="R29" s="184" t="s">
        <v>361</v>
      </c>
      <c r="S29" s="276" t="e">
        <f t="shared" si="13"/>
        <v>#VALUE!</v>
      </c>
      <c r="T29" s="184" t="s">
        <v>361</v>
      </c>
      <c r="U29" s="276" t="e">
        <f t="shared" si="14"/>
        <v>#VALUE!</v>
      </c>
      <c r="V29" s="184" t="s">
        <v>361</v>
      </c>
      <c r="W29" s="276" t="e">
        <f t="shared" si="14"/>
        <v>#VALUE!</v>
      </c>
      <c r="X29" s="250" t="s">
        <v>361</v>
      </c>
      <c r="Y29" s="276" t="e">
        <f t="shared" si="15"/>
        <v>#VALUE!</v>
      </c>
      <c r="Z29" s="202" t="s">
        <v>361</v>
      </c>
      <c r="AA29" s="276" t="e">
        <f t="shared" si="16"/>
        <v>#VALUE!</v>
      </c>
      <c r="AB29" s="184" t="s">
        <v>361</v>
      </c>
      <c r="AC29" s="276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 x14ac:dyDescent="0.4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52" t="s">
        <v>361</v>
      </c>
      <c r="Q30" s="276" t="e">
        <f t="shared" si="12"/>
        <v>#VALUE!</v>
      </c>
      <c r="R30" s="184" t="s">
        <v>361</v>
      </c>
      <c r="S30" s="276" t="e">
        <f t="shared" si="13"/>
        <v>#VALUE!</v>
      </c>
      <c r="T30" s="184" t="s">
        <v>361</v>
      </c>
      <c r="U30" s="276" t="e">
        <f t="shared" si="14"/>
        <v>#VALUE!</v>
      </c>
      <c r="V30" s="184" t="s">
        <v>361</v>
      </c>
      <c r="W30" s="276" t="e">
        <f t="shared" si="14"/>
        <v>#VALUE!</v>
      </c>
      <c r="X30" s="252" t="s">
        <v>361</v>
      </c>
      <c r="Y30" s="276" t="e">
        <f t="shared" si="15"/>
        <v>#VALUE!</v>
      </c>
      <c r="Z30" s="204" t="s">
        <v>361</v>
      </c>
      <c r="AA30" s="276" t="e">
        <f t="shared" si="16"/>
        <v>#VALUE!</v>
      </c>
      <c r="AB30" s="184" t="s">
        <v>361</v>
      </c>
      <c r="AC30" s="276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 x14ac:dyDescent="0.4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52" t="s">
        <v>361</v>
      </c>
      <c r="Q31" s="276" t="e">
        <f t="shared" si="12"/>
        <v>#VALUE!</v>
      </c>
      <c r="R31" s="184" t="s">
        <v>361</v>
      </c>
      <c r="S31" s="276" t="e">
        <f t="shared" si="13"/>
        <v>#VALUE!</v>
      </c>
      <c r="T31" s="184" t="s">
        <v>361</v>
      </c>
      <c r="U31" s="276" t="e">
        <f t="shared" si="14"/>
        <v>#VALUE!</v>
      </c>
      <c r="V31" s="184" t="s">
        <v>361</v>
      </c>
      <c r="W31" s="276" t="e">
        <f t="shared" si="14"/>
        <v>#VALUE!</v>
      </c>
      <c r="X31" s="252" t="s">
        <v>361</v>
      </c>
      <c r="Y31" s="276" t="e">
        <f t="shared" si="15"/>
        <v>#VALUE!</v>
      </c>
      <c r="Z31" s="204" t="s">
        <v>361</v>
      </c>
      <c r="AA31" s="276" t="e">
        <f t="shared" si="16"/>
        <v>#VALUE!</v>
      </c>
      <c r="AB31" s="184" t="s">
        <v>361</v>
      </c>
      <c r="AC31" s="276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 x14ac:dyDescent="0.4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52" t="s">
        <v>361</v>
      </c>
      <c r="Q32" s="276" t="e">
        <f t="shared" si="12"/>
        <v>#VALUE!</v>
      </c>
      <c r="R32" s="184" t="s">
        <v>361</v>
      </c>
      <c r="S32" s="276" t="e">
        <f t="shared" si="13"/>
        <v>#VALUE!</v>
      </c>
      <c r="T32" s="184" t="s">
        <v>361</v>
      </c>
      <c r="U32" s="276" t="e">
        <f t="shared" si="14"/>
        <v>#VALUE!</v>
      </c>
      <c r="V32" s="184" t="s">
        <v>361</v>
      </c>
      <c r="W32" s="276" t="e">
        <f t="shared" si="14"/>
        <v>#VALUE!</v>
      </c>
      <c r="X32" s="252" t="s">
        <v>361</v>
      </c>
      <c r="Y32" s="276" t="e">
        <f t="shared" si="15"/>
        <v>#VALUE!</v>
      </c>
      <c r="Z32" s="204" t="s">
        <v>361</v>
      </c>
      <c r="AA32" s="276" t="e">
        <f t="shared" si="16"/>
        <v>#VALUE!</v>
      </c>
      <c r="AB32" s="184" t="s">
        <v>361</v>
      </c>
      <c r="AC32" s="276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 x14ac:dyDescent="0.4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52" t="s">
        <v>361</v>
      </c>
      <c r="Q33" s="276" t="e">
        <f t="shared" si="12"/>
        <v>#VALUE!</v>
      </c>
      <c r="R33" s="184" t="s">
        <v>361</v>
      </c>
      <c r="S33" s="276" t="e">
        <f t="shared" si="13"/>
        <v>#VALUE!</v>
      </c>
      <c r="T33" s="184" t="s">
        <v>361</v>
      </c>
      <c r="U33" s="276" t="e">
        <f t="shared" si="14"/>
        <v>#VALUE!</v>
      </c>
      <c r="V33" s="184" t="s">
        <v>361</v>
      </c>
      <c r="W33" s="276" t="e">
        <f t="shared" si="14"/>
        <v>#VALUE!</v>
      </c>
      <c r="X33" s="252" t="s">
        <v>361</v>
      </c>
      <c r="Y33" s="276" t="e">
        <f t="shared" si="15"/>
        <v>#VALUE!</v>
      </c>
      <c r="Z33" s="204" t="s">
        <v>361</v>
      </c>
      <c r="AA33" s="276" t="e">
        <f t="shared" si="16"/>
        <v>#VALUE!</v>
      </c>
      <c r="AB33" s="184" t="s">
        <v>361</v>
      </c>
      <c r="AC33" s="276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 x14ac:dyDescent="0.4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52" t="s">
        <v>361</v>
      </c>
      <c r="Q34" s="276" t="e">
        <f t="shared" si="12"/>
        <v>#VALUE!</v>
      </c>
      <c r="R34" s="184" t="s">
        <v>361</v>
      </c>
      <c r="S34" s="276" t="e">
        <f t="shared" si="13"/>
        <v>#VALUE!</v>
      </c>
      <c r="T34" s="184" t="s">
        <v>361</v>
      </c>
      <c r="U34" s="276" t="e">
        <f t="shared" si="14"/>
        <v>#VALUE!</v>
      </c>
      <c r="V34" s="184" t="s">
        <v>361</v>
      </c>
      <c r="W34" s="276" t="e">
        <f t="shared" si="14"/>
        <v>#VALUE!</v>
      </c>
      <c r="X34" s="252" t="s">
        <v>361</v>
      </c>
      <c r="Y34" s="276" t="e">
        <f t="shared" si="15"/>
        <v>#VALUE!</v>
      </c>
      <c r="Z34" s="204" t="s">
        <v>361</v>
      </c>
      <c r="AA34" s="276" t="e">
        <f t="shared" si="16"/>
        <v>#VALUE!</v>
      </c>
      <c r="AB34" s="184" t="s">
        <v>361</v>
      </c>
      <c r="AC34" s="276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 x14ac:dyDescent="0.4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52" t="s">
        <v>361</v>
      </c>
      <c r="Q35" s="276" t="e">
        <f t="shared" si="12"/>
        <v>#VALUE!</v>
      </c>
      <c r="R35" s="184" t="s">
        <v>361</v>
      </c>
      <c r="S35" s="276" t="e">
        <f t="shared" si="13"/>
        <v>#VALUE!</v>
      </c>
      <c r="T35" s="184" t="s">
        <v>361</v>
      </c>
      <c r="U35" s="276" t="e">
        <f t="shared" si="14"/>
        <v>#VALUE!</v>
      </c>
      <c r="V35" s="184" t="s">
        <v>361</v>
      </c>
      <c r="W35" s="276" t="e">
        <f t="shared" si="14"/>
        <v>#VALUE!</v>
      </c>
      <c r="X35" s="252" t="s">
        <v>361</v>
      </c>
      <c r="Y35" s="276" t="e">
        <f t="shared" si="15"/>
        <v>#VALUE!</v>
      </c>
      <c r="Z35" s="204" t="s">
        <v>361</v>
      </c>
      <c r="AA35" s="276" t="e">
        <f t="shared" si="16"/>
        <v>#VALUE!</v>
      </c>
      <c r="AB35" s="184" t="s">
        <v>361</v>
      </c>
      <c r="AC35" s="276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 x14ac:dyDescent="0.4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7.0000000000000007E-2</v>
      </c>
      <c r="I36" s="88"/>
      <c r="J36" s="38">
        <v>7.0000000000000007E-2</v>
      </c>
      <c r="K36" s="88"/>
      <c r="L36" s="88">
        <v>7.0000000000000007E-2</v>
      </c>
      <c r="M36" s="88"/>
      <c r="N36" s="88">
        <v>0.06</v>
      </c>
      <c r="O36" s="88"/>
      <c r="P36" s="253" t="s">
        <v>361</v>
      </c>
      <c r="Q36" s="205"/>
      <c r="R36" s="184" t="s">
        <v>361</v>
      </c>
      <c r="S36" s="205"/>
      <c r="T36" s="184" t="s">
        <v>361</v>
      </c>
      <c r="U36" s="205"/>
      <c r="V36" s="184" t="s">
        <v>361</v>
      </c>
      <c r="W36" s="205"/>
      <c r="X36" s="253">
        <v>0</v>
      </c>
      <c r="Y36" s="205"/>
      <c r="Z36" s="205">
        <v>0</v>
      </c>
      <c r="AA36" s="205"/>
      <c r="AB36" s="184">
        <v>0</v>
      </c>
      <c r="AC36" s="205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 x14ac:dyDescent="0.4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52" t="s">
        <v>361</v>
      </c>
      <c r="Q37" s="204"/>
      <c r="R37" s="184" t="s">
        <v>361</v>
      </c>
      <c r="S37" s="204"/>
      <c r="T37" s="184" t="s">
        <v>361</v>
      </c>
      <c r="U37" s="204"/>
      <c r="V37" s="184" t="s">
        <v>361</v>
      </c>
      <c r="W37" s="204"/>
      <c r="X37" s="252" t="s">
        <v>361</v>
      </c>
      <c r="Y37" s="204"/>
      <c r="Z37" s="204" t="s">
        <v>361</v>
      </c>
      <c r="AA37" s="204"/>
      <c r="AB37" s="184" t="s">
        <v>361</v>
      </c>
      <c r="AC37" s="204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 x14ac:dyDescent="0.4">
      <c r="A38" s="94">
        <v>23</v>
      </c>
      <c r="B38" s="23" t="s">
        <v>19</v>
      </c>
      <c r="C38" s="41" t="s">
        <v>78</v>
      </c>
      <c r="D38" s="79" t="s">
        <v>361</v>
      </c>
      <c r="E38" s="259" t="e">
        <f t="shared" ref="E38:M40" si="18">D38/1000</f>
        <v>#VALUE!</v>
      </c>
      <c r="F38" s="80" t="s">
        <v>361</v>
      </c>
      <c r="G38" s="259" t="e">
        <f t="shared" si="18"/>
        <v>#VALUE!</v>
      </c>
      <c r="H38" s="38" t="s">
        <v>361</v>
      </c>
      <c r="I38" s="259" t="e">
        <f t="shared" si="18"/>
        <v>#VALUE!</v>
      </c>
      <c r="J38" s="38" t="s">
        <v>361</v>
      </c>
      <c r="K38" s="259" t="e">
        <f t="shared" si="18"/>
        <v>#VALUE!</v>
      </c>
      <c r="L38" s="80" t="s">
        <v>361</v>
      </c>
      <c r="M38" s="259" t="e">
        <f t="shared" si="18"/>
        <v>#VALUE!</v>
      </c>
      <c r="N38" s="80" t="s">
        <v>361</v>
      </c>
      <c r="O38" s="259" t="e">
        <f>N38/1000</f>
        <v>#VALUE!</v>
      </c>
      <c r="P38" s="252" t="s">
        <v>361</v>
      </c>
      <c r="Q38" s="277" t="e">
        <f>P38/1000</f>
        <v>#VALUE!</v>
      </c>
      <c r="R38" s="184" t="s">
        <v>361</v>
      </c>
      <c r="S38" s="277" t="e">
        <f t="shared" ref="S38:W40" si="19">R38/1000</f>
        <v>#VALUE!</v>
      </c>
      <c r="T38" s="184" t="s">
        <v>361</v>
      </c>
      <c r="U38" s="277" t="e">
        <f t="shared" si="19"/>
        <v>#VALUE!</v>
      </c>
      <c r="V38" s="184" t="s">
        <v>361</v>
      </c>
      <c r="W38" s="277" t="e">
        <f t="shared" si="19"/>
        <v>#VALUE!</v>
      </c>
      <c r="X38" s="252" t="s">
        <v>361</v>
      </c>
      <c r="Y38" s="277" t="e">
        <f>X38/1000</f>
        <v>#VALUE!</v>
      </c>
      <c r="Z38" s="204" t="s">
        <v>361</v>
      </c>
      <c r="AA38" s="277" t="e">
        <f>Z38/1000</f>
        <v>#VALUE!</v>
      </c>
      <c r="AB38" s="184" t="s">
        <v>361</v>
      </c>
      <c r="AC38" s="277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 x14ac:dyDescent="0.4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52" t="s">
        <v>361</v>
      </c>
      <c r="Q39" s="204"/>
      <c r="R39" s="184" t="s">
        <v>361</v>
      </c>
      <c r="S39" s="204"/>
      <c r="T39" s="184" t="s">
        <v>361</v>
      </c>
      <c r="U39" s="204"/>
      <c r="V39" s="184" t="s">
        <v>361</v>
      </c>
      <c r="W39" s="204"/>
      <c r="X39" s="252" t="s">
        <v>361</v>
      </c>
      <c r="Y39" s="204"/>
      <c r="Z39" s="204" t="s">
        <v>361</v>
      </c>
      <c r="AA39" s="204"/>
      <c r="AB39" s="184" t="s">
        <v>361</v>
      </c>
      <c r="AC39" s="204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 x14ac:dyDescent="0.4">
      <c r="A40" s="94">
        <v>25</v>
      </c>
      <c r="B40" s="23" t="s">
        <v>21</v>
      </c>
      <c r="C40" s="41" t="s">
        <v>78</v>
      </c>
      <c r="D40" s="79" t="s">
        <v>361</v>
      </c>
      <c r="E40" s="259" t="e">
        <f t="shared" si="18"/>
        <v>#VALUE!</v>
      </c>
      <c r="F40" s="80" t="s">
        <v>361</v>
      </c>
      <c r="G40" s="259" t="e">
        <f t="shared" si="18"/>
        <v>#VALUE!</v>
      </c>
      <c r="H40" s="38" t="s">
        <v>361</v>
      </c>
      <c r="I40" s="259" t="e">
        <f t="shared" si="18"/>
        <v>#VALUE!</v>
      </c>
      <c r="J40" s="38" t="s">
        <v>361</v>
      </c>
      <c r="K40" s="259" t="e">
        <f t="shared" si="18"/>
        <v>#VALUE!</v>
      </c>
      <c r="L40" s="80" t="s">
        <v>361</v>
      </c>
      <c r="M40" s="259" t="e">
        <f t="shared" si="18"/>
        <v>#VALUE!</v>
      </c>
      <c r="N40" s="80" t="s">
        <v>361</v>
      </c>
      <c r="O40" s="259" t="e">
        <f>N40/1000</f>
        <v>#VALUE!</v>
      </c>
      <c r="P40" s="252" t="s">
        <v>361</v>
      </c>
      <c r="Q40" s="277" t="e">
        <f>P40/1000</f>
        <v>#VALUE!</v>
      </c>
      <c r="R40" s="184" t="s">
        <v>361</v>
      </c>
      <c r="S40" s="277" t="e">
        <f t="shared" si="19"/>
        <v>#VALUE!</v>
      </c>
      <c r="T40" s="184" t="s">
        <v>361</v>
      </c>
      <c r="U40" s="277" t="e">
        <f t="shared" si="19"/>
        <v>#VALUE!</v>
      </c>
      <c r="V40" s="184" t="s">
        <v>361</v>
      </c>
      <c r="W40" s="277" t="e">
        <f t="shared" si="19"/>
        <v>#VALUE!</v>
      </c>
      <c r="X40" s="252" t="s">
        <v>361</v>
      </c>
      <c r="Y40" s="277" t="e">
        <f>X40/1000</f>
        <v>#VALUE!</v>
      </c>
      <c r="Z40" s="204" t="s">
        <v>361</v>
      </c>
      <c r="AA40" s="277" t="e">
        <f>Z40/1000</f>
        <v>#VALUE!</v>
      </c>
      <c r="AB40" s="184" t="s">
        <v>361</v>
      </c>
      <c r="AC40" s="277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 x14ac:dyDescent="0.4">
      <c r="A41" s="94">
        <v>26</v>
      </c>
      <c r="B41" s="23" t="s">
        <v>22</v>
      </c>
      <c r="C41" s="41" t="s">
        <v>78</v>
      </c>
      <c r="D41" s="79">
        <v>0</v>
      </c>
      <c r="E41" s="80"/>
      <c r="F41" s="80">
        <v>0</v>
      </c>
      <c r="G41" s="80"/>
      <c r="H41" s="38">
        <v>0</v>
      </c>
      <c r="I41" s="80"/>
      <c r="J41" s="38">
        <v>0</v>
      </c>
      <c r="K41" s="80"/>
      <c r="L41" s="80">
        <v>0</v>
      </c>
      <c r="M41" s="80"/>
      <c r="N41" s="80">
        <v>0</v>
      </c>
      <c r="O41" s="80"/>
      <c r="P41" s="252">
        <v>0</v>
      </c>
      <c r="Q41" s="204"/>
      <c r="R41" s="184">
        <v>0</v>
      </c>
      <c r="S41" s="204"/>
      <c r="T41" s="184">
        <v>0</v>
      </c>
      <c r="U41" s="204"/>
      <c r="V41" s="184" t="s">
        <v>361</v>
      </c>
      <c r="W41" s="204"/>
      <c r="X41" s="252">
        <v>0</v>
      </c>
      <c r="Y41" s="204"/>
      <c r="Z41" s="204">
        <v>0</v>
      </c>
      <c r="AA41" s="204"/>
      <c r="AB41" s="184">
        <v>0</v>
      </c>
      <c r="AC41" s="204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 x14ac:dyDescent="0.4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52" t="s">
        <v>361</v>
      </c>
      <c r="Q42" s="276" t="e">
        <f>P42/1000</f>
        <v>#VALUE!</v>
      </c>
      <c r="R42" s="184" t="s">
        <v>361</v>
      </c>
      <c r="S42" s="276" t="e">
        <f>R42/1000</f>
        <v>#VALUE!</v>
      </c>
      <c r="T42" s="184" t="s">
        <v>361</v>
      </c>
      <c r="U42" s="276" t="e">
        <f>T42/1000</f>
        <v>#VALUE!</v>
      </c>
      <c r="V42" s="184" t="s">
        <v>361</v>
      </c>
      <c r="W42" s="276" t="e">
        <f>V42/1000</f>
        <v>#VALUE!</v>
      </c>
      <c r="X42" s="252" t="s">
        <v>361</v>
      </c>
      <c r="Y42" s="276" t="e">
        <f>X42/1000</f>
        <v>#VALUE!</v>
      </c>
      <c r="Z42" s="204" t="s">
        <v>361</v>
      </c>
      <c r="AA42" s="276" t="e">
        <f>Z42/1000</f>
        <v>#VALUE!</v>
      </c>
      <c r="AB42" s="184" t="s">
        <v>361</v>
      </c>
      <c r="AC42" s="276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 x14ac:dyDescent="0.4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52" t="s">
        <v>361</v>
      </c>
      <c r="Q43" s="204"/>
      <c r="R43" s="184" t="s">
        <v>361</v>
      </c>
      <c r="S43" s="204"/>
      <c r="T43" s="184" t="s">
        <v>361</v>
      </c>
      <c r="U43" s="204"/>
      <c r="V43" s="184" t="s">
        <v>361</v>
      </c>
      <c r="W43" s="204"/>
      <c r="X43" s="252" t="s">
        <v>361</v>
      </c>
      <c r="Y43" s="204"/>
      <c r="Z43" s="204" t="s">
        <v>361</v>
      </c>
      <c r="AA43" s="204"/>
      <c r="AB43" s="184" t="s">
        <v>361</v>
      </c>
      <c r="AC43" s="204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 x14ac:dyDescent="0.4">
      <c r="A44" s="94">
        <v>29</v>
      </c>
      <c r="B44" s="23" t="s">
        <v>25</v>
      </c>
      <c r="C44" s="41" t="s">
        <v>78</v>
      </c>
      <c r="D44" s="79" t="s">
        <v>361</v>
      </c>
      <c r="E44" s="259" t="e">
        <f t="shared" ref="E44:O45" si="20">D44/1000</f>
        <v>#VALUE!</v>
      </c>
      <c r="F44" s="80" t="s">
        <v>361</v>
      </c>
      <c r="G44" s="259" t="e">
        <f t="shared" si="20"/>
        <v>#VALUE!</v>
      </c>
      <c r="H44" s="38" t="s">
        <v>361</v>
      </c>
      <c r="I44" s="259" t="e">
        <f t="shared" si="20"/>
        <v>#VALUE!</v>
      </c>
      <c r="J44" s="38" t="s">
        <v>361</v>
      </c>
      <c r="K44" s="259" t="e">
        <f t="shared" si="20"/>
        <v>#VALUE!</v>
      </c>
      <c r="L44" s="80" t="s">
        <v>361</v>
      </c>
      <c r="M44" s="259" t="e">
        <f t="shared" si="20"/>
        <v>#VALUE!</v>
      </c>
      <c r="N44" s="80" t="s">
        <v>361</v>
      </c>
      <c r="O44" s="259" t="e">
        <f t="shared" si="20"/>
        <v>#VALUE!</v>
      </c>
      <c r="P44" s="252" t="s">
        <v>361</v>
      </c>
      <c r="Q44" s="277" t="e">
        <f>P44/1000</f>
        <v>#VALUE!</v>
      </c>
      <c r="R44" s="184" t="s">
        <v>361</v>
      </c>
      <c r="S44" s="277" t="e">
        <f t="shared" ref="S44:W45" si="21">R44/1000</f>
        <v>#VALUE!</v>
      </c>
      <c r="T44" s="184" t="s">
        <v>361</v>
      </c>
      <c r="U44" s="277" t="e">
        <f t="shared" si="21"/>
        <v>#VALUE!</v>
      </c>
      <c r="V44" s="184" t="s">
        <v>361</v>
      </c>
      <c r="W44" s="277" t="e">
        <f t="shared" si="21"/>
        <v>#VALUE!</v>
      </c>
      <c r="X44" s="252" t="s">
        <v>361</v>
      </c>
      <c r="Y44" s="277" t="e">
        <f>X44/1000</f>
        <v>#VALUE!</v>
      </c>
      <c r="Z44" s="204" t="s">
        <v>361</v>
      </c>
      <c r="AA44" s="277" t="e">
        <f>Z44/1000</f>
        <v>#VALUE!</v>
      </c>
      <c r="AB44" s="184" t="s">
        <v>361</v>
      </c>
      <c r="AC44" s="277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 x14ac:dyDescent="0.4">
      <c r="A45" s="94">
        <v>30</v>
      </c>
      <c r="B45" s="23" t="s">
        <v>26</v>
      </c>
      <c r="C45" s="41" t="s">
        <v>78</v>
      </c>
      <c r="D45" s="79" t="s">
        <v>361</v>
      </c>
      <c r="E45" s="259" t="e">
        <f t="shared" si="20"/>
        <v>#VALUE!</v>
      </c>
      <c r="F45" s="80" t="s">
        <v>361</v>
      </c>
      <c r="G45" s="259" t="e">
        <f t="shared" si="20"/>
        <v>#VALUE!</v>
      </c>
      <c r="H45" s="38" t="s">
        <v>361</v>
      </c>
      <c r="I45" s="259" t="e">
        <f t="shared" si="20"/>
        <v>#VALUE!</v>
      </c>
      <c r="J45" s="38" t="s">
        <v>361</v>
      </c>
      <c r="K45" s="259" t="e">
        <f t="shared" si="20"/>
        <v>#VALUE!</v>
      </c>
      <c r="L45" s="80" t="s">
        <v>361</v>
      </c>
      <c r="M45" s="259" t="e">
        <f t="shared" si="20"/>
        <v>#VALUE!</v>
      </c>
      <c r="N45" s="80" t="s">
        <v>361</v>
      </c>
      <c r="O45" s="259" t="e">
        <f t="shared" si="20"/>
        <v>#VALUE!</v>
      </c>
      <c r="P45" s="252" t="s">
        <v>361</v>
      </c>
      <c r="Q45" s="277" t="e">
        <f>P45/1000</f>
        <v>#VALUE!</v>
      </c>
      <c r="R45" s="184" t="s">
        <v>361</v>
      </c>
      <c r="S45" s="277" t="e">
        <f t="shared" si="21"/>
        <v>#VALUE!</v>
      </c>
      <c r="T45" s="184" t="s">
        <v>361</v>
      </c>
      <c r="U45" s="277" t="e">
        <f t="shared" si="21"/>
        <v>#VALUE!</v>
      </c>
      <c r="V45" s="184" t="s">
        <v>361</v>
      </c>
      <c r="W45" s="277" t="e">
        <f t="shared" si="21"/>
        <v>#VALUE!</v>
      </c>
      <c r="X45" s="252" t="s">
        <v>361</v>
      </c>
      <c r="Y45" s="277" t="e">
        <f>X45/1000</f>
        <v>#VALUE!</v>
      </c>
      <c r="Z45" s="204" t="s">
        <v>361</v>
      </c>
      <c r="AA45" s="277" t="e">
        <f>Z45/1000</f>
        <v>#VALUE!</v>
      </c>
      <c r="AB45" s="184" t="s">
        <v>361</v>
      </c>
      <c r="AC45" s="277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 x14ac:dyDescent="0.4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52" t="s">
        <v>361</v>
      </c>
      <c r="Q46" s="204"/>
      <c r="R46" s="184" t="s">
        <v>361</v>
      </c>
      <c r="S46" s="204"/>
      <c r="T46" s="184" t="s">
        <v>361</v>
      </c>
      <c r="U46" s="204"/>
      <c r="V46" s="184" t="s">
        <v>361</v>
      </c>
      <c r="W46" s="204"/>
      <c r="X46" s="252" t="s">
        <v>361</v>
      </c>
      <c r="Y46" s="204"/>
      <c r="Z46" s="204" t="s">
        <v>361</v>
      </c>
      <c r="AA46" s="204"/>
      <c r="AB46" s="184" t="s">
        <v>361</v>
      </c>
      <c r="AC46" s="204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 x14ac:dyDescent="0.4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52" t="s">
        <v>361</v>
      </c>
      <c r="Q47" s="276" t="e">
        <f>P47/1000</f>
        <v>#VALUE!</v>
      </c>
      <c r="R47" s="184" t="s">
        <v>361</v>
      </c>
      <c r="S47" s="276" t="e">
        <f>R47/1000</f>
        <v>#VALUE!</v>
      </c>
      <c r="T47" s="184" t="s">
        <v>361</v>
      </c>
      <c r="U47" s="276" t="e">
        <f>T47/1000</f>
        <v>#VALUE!</v>
      </c>
      <c r="V47" s="184" t="s">
        <v>361</v>
      </c>
      <c r="W47" s="276" t="e">
        <f>V47/1000</f>
        <v>#VALUE!</v>
      </c>
      <c r="X47" s="252" t="s">
        <v>361</v>
      </c>
      <c r="Y47" s="276" t="e">
        <f>X47/1000</f>
        <v>#VALUE!</v>
      </c>
      <c r="Z47" s="204" t="s">
        <v>361</v>
      </c>
      <c r="AA47" s="276" t="e">
        <f>Z47/1000</f>
        <v>#VALUE!</v>
      </c>
      <c r="AB47" s="184" t="s">
        <v>361</v>
      </c>
      <c r="AC47" s="27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 x14ac:dyDescent="0.4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53" t="s">
        <v>361</v>
      </c>
      <c r="Q48" s="276" t="e">
        <f>P48/1000</f>
        <v>#VALUE!</v>
      </c>
      <c r="R48" s="184" t="s">
        <v>361</v>
      </c>
      <c r="S48" s="276" t="e">
        <f>R48/1000</f>
        <v>#VALUE!</v>
      </c>
      <c r="T48" s="184" t="s">
        <v>361</v>
      </c>
      <c r="U48" s="276" t="e">
        <f>T48/1000</f>
        <v>#VALUE!</v>
      </c>
      <c r="V48" s="184" t="s">
        <v>361</v>
      </c>
      <c r="W48" s="276" t="e">
        <f>V48/1000</f>
        <v>#VALUE!</v>
      </c>
      <c r="X48" s="253" t="s">
        <v>361</v>
      </c>
      <c r="Y48" s="276" t="e">
        <f>X48/1000</f>
        <v>#VALUE!</v>
      </c>
      <c r="Z48" s="205" t="s">
        <v>361</v>
      </c>
      <c r="AA48" s="276" t="e">
        <f>Z48/1000</f>
        <v>#VALUE!</v>
      </c>
      <c r="AB48" s="184" t="s">
        <v>361</v>
      </c>
      <c r="AC48" s="27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 x14ac:dyDescent="0.4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53" t="s">
        <v>361</v>
      </c>
      <c r="Q49" s="276" t="e">
        <f>P49/1000</f>
        <v>#VALUE!</v>
      </c>
      <c r="R49" s="184" t="s">
        <v>361</v>
      </c>
      <c r="S49" s="276" t="e">
        <f>R49/1000</f>
        <v>#VALUE!</v>
      </c>
      <c r="T49" s="184" t="s">
        <v>361</v>
      </c>
      <c r="U49" s="276" t="e">
        <f>T49/1000</f>
        <v>#VALUE!</v>
      </c>
      <c r="V49" s="184" t="s">
        <v>361</v>
      </c>
      <c r="W49" s="276" t="e">
        <f>V49/1000</f>
        <v>#VALUE!</v>
      </c>
      <c r="X49" s="253" t="s">
        <v>361</v>
      </c>
      <c r="Y49" s="276" t="e">
        <f>X49/1000</f>
        <v>#VALUE!</v>
      </c>
      <c r="Z49" s="205" t="s">
        <v>361</v>
      </c>
      <c r="AA49" s="276" t="e">
        <f>Z49/1000</f>
        <v>#VALUE!</v>
      </c>
      <c r="AB49" s="184" t="s">
        <v>361</v>
      </c>
      <c r="AC49" s="27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 x14ac:dyDescent="0.4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52" t="s">
        <v>361</v>
      </c>
      <c r="Q50" s="276" t="e">
        <f>P50/1000</f>
        <v>#VALUE!</v>
      </c>
      <c r="R50" s="184" t="s">
        <v>361</v>
      </c>
      <c r="S50" s="276" t="e">
        <f>R50/1000</f>
        <v>#VALUE!</v>
      </c>
      <c r="T50" s="184" t="s">
        <v>361</v>
      </c>
      <c r="U50" s="276" t="e">
        <f>T50/1000</f>
        <v>#VALUE!</v>
      </c>
      <c r="V50" s="184" t="s">
        <v>361</v>
      </c>
      <c r="W50" s="276" t="e">
        <f>V50/1000</f>
        <v>#VALUE!</v>
      </c>
      <c r="X50" s="252" t="s">
        <v>361</v>
      </c>
      <c r="Y50" s="276" t="e">
        <f>X50/1000</f>
        <v>#VALUE!</v>
      </c>
      <c r="Z50" s="204" t="s">
        <v>361</v>
      </c>
      <c r="AA50" s="276" t="e">
        <f>Z50/1000</f>
        <v>#VALUE!</v>
      </c>
      <c r="AB50" s="184" t="s">
        <v>361</v>
      </c>
      <c r="AC50" s="27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 x14ac:dyDescent="0.4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86" t="s">
        <v>361</v>
      </c>
      <c r="Q51" s="187"/>
      <c r="R51" s="184" t="s">
        <v>361</v>
      </c>
      <c r="S51" s="187"/>
      <c r="T51" s="184" t="s">
        <v>361</v>
      </c>
      <c r="U51" s="187"/>
      <c r="V51" s="184" t="s">
        <v>361</v>
      </c>
      <c r="W51" s="187"/>
      <c r="X51" s="186" t="s">
        <v>361</v>
      </c>
      <c r="Y51" s="187"/>
      <c r="Z51" s="187" t="s">
        <v>361</v>
      </c>
      <c r="AA51" s="187"/>
      <c r="AB51" s="184" t="s">
        <v>361</v>
      </c>
      <c r="AC51" s="187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 x14ac:dyDescent="0.4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52" t="s">
        <v>361</v>
      </c>
      <c r="Q52" s="276" t="e">
        <f>P52/1000</f>
        <v>#VALUE!</v>
      </c>
      <c r="R52" s="184" t="s">
        <v>361</v>
      </c>
      <c r="S52" s="276" t="e">
        <f>R52/1000</f>
        <v>#VALUE!</v>
      </c>
      <c r="T52" s="184" t="s">
        <v>361</v>
      </c>
      <c r="U52" s="276" t="e">
        <f>T52/1000</f>
        <v>#VALUE!</v>
      </c>
      <c r="V52" s="184" t="s">
        <v>361</v>
      </c>
      <c r="W52" s="276" t="e">
        <f>V52/1000</f>
        <v>#VALUE!</v>
      </c>
      <c r="X52" s="252" t="s">
        <v>361</v>
      </c>
      <c r="Y52" s="276" t="e">
        <f>X52/1000</f>
        <v>#VALUE!</v>
      </c>
      <c r="Z52" s="204" t="s">
        <v>361</v>
      </c>
      <c r="AA52" s="276" t="e">
        <f>Z52/1000</f>
        <v>#VALUE!</v>
      </c>
      <c r="AB52" s="184" t="s">
        <v>361</v>
      </c>
      <c r="AC52" s="27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 x14ac:dyDescent="0.4">
      <c r="A53" s="94">
        <v>38</v>
      </c>
      <c r="B53" s="23" t="s">
        <v>35</v>
      </c>
      <c r="C53" s="41" t="s">
        <v>78</v>
      </c>
      <c r="D53" s="25">
        <v>4.5999999999999996</v>
      </c>
      <c r="E53" s="26"/>
      <c r="F53" s="26">
        <v>4.7</v>
      </c>
      <c r="G53" s="26"/>
      <c r="H53" s="38">
        <v>12.8</v>
      </c>
      <c r="I53" s="26"/>
      <c r="J53" s="38">
        <v>11.6</v>
      </c>
      <c r="K53" s="26"/>
      <c r="L53" s="26">
        <v>7.3</v>
      </c>
      <c r="M53" s="26"/>
      <c r="N53" s="26">
        <v>7.3</v>
      </c>
      <c r="O53" s="26"/>
      <c r="P53" s="186" t="s">
        <v>361</v>
      </c>
      <c r="Q53" s="187"/>
      <c r="R53" s="184" t="s">
        <v>361</v>
      </c>
      <c r="S53" s="187"/>
      <c r="T53" s="184" t="s">
        <v>361</v>
      </c>
      <c r="U53" s="187"/>
      <c r="V53" s="184" t="s">
        <v>361</v>
      </c>
      <c r="W53" s="187"/>
      <c r="X53" s="186">
        <v>4.8</v>
      </c>
      <c r="Y53" s="187"/>
      <c r="Z53" s="187">
        <v>4.5999999999999996</v>
      </c>
      <c r="AA53" s="187"/>
      <c r="AB53" s="184">
        <v>4.7</v>
      </c>
      <c r="AC53" s="187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 x14ac:dyDescent="0.4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86" t="s">
        <v>361</v>
      </c>
      <c r="Q54" s="187"/>
      <c r="R54" s="184" t="s">
        <v>361</v>
      </c>
      <c r="S54" s="187"/>
      <c r="T54" s="184" t="s">
        <v>361</v>
      </c>
      <c r="U54" s="187"/>
      <c r="V54" s="184" t="s">
        <v>361</v>
      </c>
      <c r="W54" s="187"/>
      <c r="X54" s="186" t="s">
        <v>361</v>
      </c>
      <c r="Y54" s="187"/>
      <c r="Z54" s="187" t="s">
        <v>361</v>
      </c>
      <c r="AA54" s="187"/>
      <c r="AB54" s="184" t="s">
        <v>361</v>
      </c>
      <c r="AC54" s="187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 x14ac:dyDescent="0.4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3" t="s">
        <v>361</v>
      </c>
      <c r="Q55" s="184"/>
      <c r="R55" s="184" t="s">
        <v>361</v>
      </c>
      <c r="S55" s="184"/>
      <c r="T55" s="184" t="s">
        <v>361</v>
      </c>
      <c r="U55" s="184"/>
      <c r="V55" s="184" t="s">
        <v>361</v>
      </c>
      <c r="W55" s="184"/>
      <c r="X55" s="183" t="s">
        <v>361</v>
      </c>
      <c r="Y55" s="184"/>
      <c r="Z55" s="184" t="s">
        <v>361</v>
      </c>
      <c r="AA55" s="184"/>
      <c r="AB55" s="184" t="s">
        <v>361</v>
      </c>
      <c r="AC55" s="184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 x14ac:dyDescent="0.4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53" t="s">
        <v>361</v>
      </c>
      <c r="Q56" s="205"/>
      <c r="R56" s="184" t="s">
        <v>361</v>
      </c>
      <c r="S56" s="205"/>
      <c r="T56" s="184" t="s">
        <v>361</v>
      </c>
      <c r="U56" s="205"/>
      <c r="V56" s="184" t="s">
        <v>361</v>
      </c>
      <c r="W56" s="205"/>
      <c r="X56" s="253" t="s">
        <v>361</v>
      </c>
      <c r="Y56" s="205"/>
      <c r="Z56" s="205" t="s">
        <v>361</v>
      </c>
      <c r="AA56" s="205"/>
      <c r="AB56" s="184" t="s">
        <v>361</v>
      </c>
      <c r="AC56" s="205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 x14ac:dyDescent="0.4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54" t="s">
        <v>361</v>
      </c>
      <c r="Q57" s="276" t="e">
        <f>P57/1000</f>
        <v>#VALUE!</v>
      </c>
      <c r="R57" s="184" t="s">
        <v>361</v>
      </c>
      <c r="S57" s="276" t="e">
        <f>R57/1000</f>
        <v>#VALUE!</v>
      </c>
      <c r="T57" s="184" t="s">
        <v>361</v>
      </c>
      <c r="U57" s="276" t="e">
        <f>T57/1000</f>
        <v>#VALUE!</v>
      </c>
      <c r="V57" s="184" t="s">
        <v>361</v>
      </c>
      <c r="W57" s="276" t="e">
        <f>V57/1000</f>
        <v>#VALUE!</v>
      </c>
      <c r="X57" s="254" t="s">
        <v>361</v>
      </c>
      <c r="Y57" s="276" t="e">
        <f>X57/1000</f>
        <v>#VALUE!</v>
      </c>
      <c r="Z57" s="206" t="s">
        <v>361</v>
      </c>
      <c r="AA57" s="276" t="e">
        <f>Z57/1000</f>
        <v>#VALUE!</v>
      </c>
      <c r="AB57" s="184" t="s">
        <v>361</v>
      </c>
      <c r="AC57" s="27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 x14ac:dyDescent="0.4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54" t="s">
        <v>361</v>
      </c>
      <c r="Q58" s="276" t="e">
        <f>P58/1000</f>
        <v>#VALUE!</v>
      </c>
      <c r="R58" s="184" t="s">
        <v>361</v>
      </c>
      <c r="S58" s="276" t="e">
        <f>R58/1000</f>
        <v>#VALUE!</v>
      </c>
      <c r="T58" s="184" t="s">
        <v>361</v>
      </c>
      <c r="U58" s="276" t="e">
        <f>T58/1000</f>
        <v>#VALUE!</v>
      </c>
      <c r="V58" s="184" t="s">
        <v>361</v>
      </c>
      <c r="W58" s="276" t="e">
        <f>V58/1000</f>
        <v>#VALUE!</v>
      </c>
      <c r="X58" s="254" t="s">
        <v>361</v>
      </c>
      <c r="Y58" s="276" t="e">
        <f>X58/1000</f>
        <v>#VALUE!</v>
      </c>
      <c r="Z58" s="206" t="s">
        <v>361</v>
      </c>
      <c r="AA58" s="276" t="e">
        <f>Z58/1000</f>
        <v>#VALUE!</v>
      </c>
      <c r="AB58" s="184" t="s">
        <v>361</v>
      </c>
      <c r="AC58" s="27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 x14ac:dyDescent="0.4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>
        <v>3.0000000000000001E-3</v>
      </c>
      <c r="M59" s="80"/>
      <c r="N59" s="80" t="s">
        <v>361</v>
      </c>
      <c r="O59" s="80"/>
      <c r="P59" s="252">
        <v>3.0000000000000001E-3</v>
      </c>
      <c r="Q59" s="204"/>
      <c r="R59" s="184">
        <v>6.0000000000000001E-3</v>
      </c>
      <c r="S59" s="204"/>
      <c r="T59" s="184">
        <v>4.0000000000000001E-3</v>
      </c>
      <c r="U59" s="204"/>
      <c r="V59" s="184" t="s">
        <v>361</v>
      </c>
      <c r="W59" s="204"/>
      <c r="X59" s="252" t="s">
        <v>361</v>
      </c>
      <c r="Y59" s="204"/>
      <c r="Z59" s="204">
        <v>4.0000000000000001E-3</v>
      </c>
      <c r="AA59" s="204"/>
      <c r="AB59" s="184">
        <v>0</v>
      </c>
      <c r="AC59" s="204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 x14ac:dyDescent="0.4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0" t="s">
        <v>361</v>
      </c>
      <c r="Q60" s="276" t="e">
        <f>P60/1000</f>
        <v>#VALUE!</v>
      </c>
      <c r="R60" s="184" t="s">
        <v>361</v>
      </c>
      <c r="S60" s="276" t="e">
        <f>R60/1000</f>
        <v>#VALUE!</v>
      </c>
      <c r="T60" s="184" t="s">
        <v>361</v>
      </c>
      <c r="U60" s="276" t="e">
        <f>T60/1000</f>
        <v>#VALUE!</v>
      </c>
      <c r="V60" s="184" t="s">
        <v>361</v>
      </c>
      <c r="W60" s="276" t="e">
        <f>V60/1000</f>
        <v>#VALUE!</v>
      </c>
      <c r="X60" s="250" t="s">
        <v>361</v>
      </c>
      <c r="Y60" s="276" t="e">
        <f>X60/1000</f>
        <v>#VALUE!</v>
      </c>
      <c r="Z60" s="202" t="s">
        <v>361</v>
      </c>
      <c r="AA60" s="276" t="e">
        <f>Z60/1000</f>
        <v>#VALUE!</v>
      </c>
      <c r="AB60" s="184" t="s">
        <v>361</v>
      </c>
      <c r="AC60" s="27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 x14ac:dyDescent="0.4">
      <c r="A61" s="94">
        <v>46</v>
      </c>
      <c r="B61" s="23" t="s">
        <v>360</v>
      </c>
      <c r="C61" s="41" t="s">
        <v>78</v>
      </c>
      <c r="D61" s="25">
        <v>0.3</v>
      </c>
      <c r="E61" s="26"/>
      <c r="F61" s="26">
        <v>0.3</v>
      </c>
      <c r="G61" s="26"/>
      <c r="H61" s="38">
        <v>0.3</v>
      </c>
      <c r="I61" s="26"/>
      <c r="J61" s="38">
        <v>0.3</v>
      </c>
      <c r="K61" s="26"/>
      <c r="L61" s="26">
        <v>0.4</v>
      </c>
      <c r="M61" s="26"/>
      <c r="N61" s="26">
        <v>0.4</v>
      </c>
      <c r="O61" s="26"/>
      <c r="P61" s="186">
        <v>0.4</v>
      </c>
      <c r="Q61" s="187"/>
      <c r="R61" s="184">
        <v>0.3</v>
      </c>
      <c r="S61" s="187"/>
      <c r="T61" s="184">
        <v>0.3</v>
      </c>
      <c r="U61" s="187"/>
      <c r="V61" s="184" t="s">
        <v>361</v>
      </c>
      <c r="W61" s="187"/>
      <c r="X61" s="186">
        <v>0.3</v>
      </c>
      <c r="Y61" s="187"/>
      <c r="Z61" s="187">
        <v>0.4</v>
      </c>
      <c r="AA61" s="187"/>
      <c r="AB61" s="184">
        <v>0.3</v>
      </c>
      <c r="AC61" s="187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 x14ac:dyDescent="0.4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7.3</v>
      </c>
      <c r="G62" s="26"/>
      <c r="H62" s="38">
        <v>6.5</v>
      </c>
      <c r="I62" s="26"/>
      <c r="J62" s="38">
        <v>6.6</v>
      </c>
      <c r="K62" s="26"/>
      <c r="L62" s="26">
        <v>7.2</v>
      </c>
      <c r="M62" s="26"/>
      <c r="N62" s="26">
        <v>7.3</v>
      </c>
      <c r="O62" s="26"/>
      <c r="P62" s="186">
        <v>6.8</v>
      </c>
      <c r="Q62" s="187"/>
      <c r="R62" s="184">
        <v>7</v>
      </c>
      <c r="S62" s="187"/>
      <c r="T62" s="184">
        <v>7.3</v>
      </c>
      <c r="U62" s="187"/>
      <c r="V62" s="184" t="s">
        <v>361</v>
      </c>
      <c r="W62" s="187"/>
      <c r="X62" s="186">
        <v>6.9</v>
      </c>
      <c r="Y62" s="187"/>
      <c r="Z62" s="187">
        <v>7.1</v>
      </c>
      <c r="AA62" s="187"/>
      <c r="AB62" s="184">
        <v>7</v>
      </c>
      <c r="AC62" s="187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 x14ac:dyDescent="0.4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3">
        <v>1</v>
      </c>
      <c r="Q63" s="184"/>
      <c r="R63" s="184">
        <v>1</v>
      </c>
      <c r="S63" s="184"/>
      <c r="T63" s="184">
        <v>1</v>
      </c>
      <c r="U63" s="184"/>
      <c r="V63" s="184" t="s">
        <v>361</v>
      </c>
      <c r="W63" s="184"/>
      <c r="X63" s="183">
        <v>1</v>
      </c>
      <c r="Y63" s="184"/>
      <c r="Z63" s="184">
        <v>1</v>
      </c>
      <c r="AA63" s="184"/>
      <c r="AB63" s="184">
        <v>1</v>
      </c>
      <c r="AC63" s="184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 x14ac:dyDescent="0.4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3">
        <v>1</v>
      </c>
      <c r="Q64" s="184"/>
      <c r="R64" s="184">
        <v>1</v>
      </c>
      <c r="S64" s="184"/>
      <c r="T64" s="184">
        <v>1</v>
      </c>
      <c r="U64" s="184"/>
      <c r="V64" s="184" t="s">
        <v>361</v>
      </c>
      <c r="W64" s="184"/>
      <c r="X64" s="183">
        <v>1</v>
      </c>
      <c r="Y64" s="184"/>
      <c r="Z64" s="184">
        <v>1</v>
      </c>
      <c r="AA64" s="184"/>
      <c r="AB64" s="184">
        <v>1</v>
      </c>
      <c r="AC64" s="184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 x14ac:dyDescent="0.4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0.7</v>
      </c>
      <c r="I65" s="26"/>
      <c r="J65" s="38">
        <v>0.6</v>
      </c>
      <c r="K65" s="26"/>
      <c r="L65" s="26">
        <v>0</v>
      </c>
      <c r="M65" s="26"/>
      <c r="N65" s="26">
        <v>0</v>
      </c>
      <c r="O65" s="26"/>
      <c r="P65" s="186">
        <v>0</v>
      </c>
      <c r="Q65" s="187"/>
      <c r="R65" s="184">
        <v>0</v>
      </c>
      <c r="S65" s="187"/>
      <c r="T65" s="184">
        <v>0</v>
      </c>
      <c r="U65" s="187"/>
      <c r="V65" s="184" t="s">
        <v>361</v>
      </c>
      <c r="W65" s="187"/>
      <c r="X65" s="186">
        <v>0</v>
      </c>
      <c r="Y65" s="187"/>
      <c r="Z65" s="187">
        <v>0</v>
      </c>
      <c r="AA65" s="187"/>
      <c r="AB65" s="184">
        <v>0</v>
      </c>
      <c r="AC65" s="187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 x14ac:dyDescent="0.45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55">
        <v>0</v>
      </c>
      <c r="Q66" s="210"/>
      <c r="R66" s="231">
        <v>0</v>
      </c>
      <c r="S66" s="210"/>
      <c r="T66" s="231">
        <v>0</v>
      </c>
      <c r="U66" s="210"/>
      <c r="V66" s="231" t="s">
        <v>361</v>
      </c>
      <c r="W66" s="210"/>
      <c r="X66" s="255">
        <v>0</v>
      </c>
      <c r="Y66" s="210"/>
      <c r="Z66" s="210">
        <v>0</v>
      </c>
      <c r="AA66" s="210"/>
      <c r="AB66" s="231">
        <v>0</v>
      </c>
      <c r="AC66" s="210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 x14ac:dyDescent="0.45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 x14ac:dyDescent="0.4">
      <c r="A68" s="348"/>
      <c r="B68" s="348"/>
      <c r="C68" s="349"/>
      <c r="D68" s="34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78"/>
      <c r="Q68" s="212"/>
      <c r="R68" s="212"/>
      <c r="S68" s="212"/>
      <c r="T68" s="212"/>
      <c r="U68" s="212"/>
      <c r="V68" s="212"/>
      <c r="W68" s="212"/>
      <c r="X68" s="278"/>
      <c r="Y68" s="268"/>
      <c r="Z68" s="212"/>
      <c r="AA68" s="212"/>
      <c r="AB68" s="212"/>
      <c r="AC68" s="212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 x14ac:dyDescent="0.45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 x14ac:dyDescent="0.4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79" t="s">
        <v>361</v>
      </c>
      <c r="Q70" s="276" t="e">
        <f t="shared" ref="Q70:Q75" si="24">P70/1000</f>
        <v>#VALUE!</v>
      </c>
      <c r="R70" s="280" t="s">
        <v>361</v>
      </c>
      <c r="S70" s="276" t="e">
        <f t="shared" ref="S70:W75" si="25">R70/1000</f>
        <v>#VALUE!</v>
      </c>
      <c r="T70" s="280" t="s">
        <v>361</v>
      </c>
      <c r="U70" s="276" t="e">
        <f t="shared" si="25"/>
        <v>#VALUE!</v>
      </c>
      <c r="V70" s="280" t="s">
        <v>361</v>
      </c>
      <c r="W70" s="276" t="e">
        <f t="shared" si="25"/>
        <v>#VALUE!</v>
      </c>
      <c r="X70" s="279" t="s">
        <v>361</v>
      </c>
      <c r="Y70" s="276" t="e">
        <f t="shared" ref="Y70:Y75" si="26">X70/1000</f>
        <v>#VALUE!</v>
      </c>
      <c r="Z70" s="280" t="s">
        <v>361</v>
      </c>
      <c r="AA70" s="276" t="e">
        <f t="shared" ref="AA70:AA75" si="27">Z70/1000</f>
        <v>#VALUE!</v>
      </c>
      <c r="AB70" s="280" t="s">
        <v>361</v>
      </c>
      <c r="AC70" s="27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 x14ac:dyDescent="0.4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0" t="s">
        <v>361</v>
      </c>
      <c r="Q71" s="276" t="e">
        <f t="shared" si="24"/>
        <v>#VALUE!</v>
      </c>
      <c r="R71" s="202" t="s">
        <v>361</v>
      </c>
      <c r="S71" s="276" t="e">
        <f t="shared" si="25"/>
        <v>#VALUE!</v>
      </c>
      <c r="T71" s="202" t="s">
        <v>361</v>
      </c>
      <c r="U71" s="276" t="e">
        <f t="shared" si="25"/>
        <v>#VALUE!</v>
      </c>
      <c r="V71" s="202" t="s">
        <v>361</v>
      </c>
      <c r="W71" s="276" t="e">
        <f t="shared" si="25"/>
        <v>#VALUE!</v>
      </c>
      <c r="X71" s="250" t="s">
        <v>361</v>
      </c>
      <c r="Y71" s="276" t="e">
        <f t="shared" si="26"/>
        <v>#VALUE!</v>
      </c>
      <c r="Z71" s="202" t="s">
        <v>361</v>
      </c>
      <c r="AA71" s="276" t="e">
        <f t="shared" si="27"/>
        <v>#VALUE!</v>
      </c>
      <c r="AB71" s="202" t="s">
        <v>361</v>
      </c>
      <c r="AC71" s="27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 x14ac:dyDescent="0.4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52" t="s">
        <v>361</v>
      </c>
      <c r="Q72" s="276" t="e">
        <f t="shared" si="24"/>
        <v>#VALUE!</v>
      </c>
      <c r="R72" s="204" t="s">
        <v>361</v>
      </c>
      <c r="S72" s="276" t="e">
        <f t="shared" si="25"/>
        <v>#VALUE!</v>
      </c>
      <c r="T72" s="204" t="s">
        <v>361</v>
      </c>
      <c r="U72" s="276" t="e">
        <f t="shared" si="25"/>
        <v>#VALUE!</v>
      </c>
      <c r="V72" s="204" t="s">
        <v>361</v>
      </c>
      <c r="W72" s="276" t="e">
        <f t="shared" si="25"/>
        <v>#VALUE!</v>
      </c>
      <c r="X72" s="252" t="s">
        <v>361</v>
      </c>
      <c r="Y72" s="276" t="e">
        <f t="shared" si="26"/>
        <v>#VALUE!</v>
      </c>
      <c r="Z72" s="204" t="s">
        <v>361</v>
      </c>
      <c r="AA72" s="276" t="e">
        <f t="shared" si="27"/>
        <v>#VALUE!</v>
      </c>
      <c r="AB72" s="204" t="s">
        <v>361</v>
      </c>
      <c r="AC72" s="27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 x14ac:dyDescent="0.4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50" t="s">
        <v>361</v>
      </c>
      <c r="Q73" s="276" t="e">
        <f t="shared" si="24"/>
        <v>#VALUE!</v>
      </c>
      <c r="R73" s="202" t="s">
        <v>361</v>
      </c>
      <c r="S73" s="276" t="e">
        <f t="shared" si="25"/>
        <v>#VALUE!</v>
      </c>
      <c r="T73" s="202" t="s">
        <v>361</v>
      </c>
      <c r="U73" s="276" t="e">
        <f t="shared" si="25"/>
        <v>#VALUE!</v>
      </c>
      <c r="V73" s="202" t="s">
        <v>361</v>
      </c>
      <c r="W73" s="276" t="e">
        <f t="shared" si="25"/>
        <v>#VALUE!</v>
      </c>
      <c r="X73" s="250" t="s">
        <v>361</v>
      </c>
      <c r="Y73" s="276" t="e">
        <f t="shared" si="26"/>
        <v>#VALUE!</v>
      </c>
      <c r="Z73" s="202" t="s">
        <v>361</v>
      </c>
      <c r="AA73" s="276" t="e">
        <f t="shared" si="27"/>
        <v>#VALUE!</v>
      </c>
      <c r="AB73" s="202" t="s">
        <v>361</v>
      </c>
      <c r="AC73" s="276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 x14ac:dyDescent="0.4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52" t="s">
        <v>361</v>
      </c>
      <c r="Q74" s="276" t="e">
        <f t="shared" si="24"/>
        <v>#VALUE!</v>
      </c>
      <c r="R74" s="204" t="s">
        <v>361</v>
      </c>
      <c r="S74" s="276" t="e">
        <f t="shared" si="25"/>
        <v>#VALUE!</v>
      </c>
      <c r="T74" s="204" t="s">
        <v>361</v>
      </c>
      <c r="U74" s="276" t="e">
        <f t="shared" si="25"/>
        <v>#VALUE!</v>
      </c>
      <c r="V74" s="204" t="s">
        <v>361</v>
      </c>
      <c r="W74" s="276" t="e">
        <f t="shared" si="25"/>
        <v>#VALUE!</v>
      </c>
      <c r="X74" s="252" t="s">
        <v>361</v>
      </c>
      <c r="Y74" s="276" t="e">
        <f t="shared" si="26"/>
        <v>#VALUE!</v>
      </c>
      <c r="Z74" s="204" t="s">
        <v>361</v>
      </c>
      <c r="AA74" s="276" t="e">
        <f t="shared" si="27"/>
        <v>#VALUE!</v>
      </c>
      <c r="AB74" s="204" t="s">
        <v>361</v>
      </c>
      <c r="AC74" s="276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 x14ac:dyDescent="0.4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52" t="s">
        <v>361</v>
      </c>
      <c r="Q75" s="276" t="e">
        <f t="shared" si="24"/>
        <v>#VALUE!</v>
      </c>
      <c r="R75" s="204" t="s">
        <v>361</v>
      </c>
      <c r="S75" s="276" t="e">
        <f t="shared" si="25"/>
        <v>#VALUE!</v>
      </c>
      <c r="T75" s="204" t="s">
        <v>361</v>
      </c>
      <c r="U75" s="276" t="e">
        <f>T75/1000</f>
        <v>#VALUE!</v>
      </c>
      <c r="V75" s="204" t="s">
        <v>361</v>
      </c>
      <c r="W75" s="276" t="e">
        <f>V75/1000</f>
        <v>#VALUE!</v>
      </c>
      <c r="X75" s="252" t="s">
        <v>361</v>
      </c>
      <c r="Y75" s="276" t="e">
        <f t="shared" si="26"/>
        <v>#VALUE!</v>
      </c>
      <c r="Z75" s="204" t="s">
        <v>361</v>
      </c>
      <c r="AA75" s="276" t="e">
        <f t="shared" si="27"/>
        <v>#VALUE!</v>
      </c>
      <c r="AB75" s="204" t="s">
        <v>361</v>
      </c>
      <c r="AC75" s="27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 x14ac:dyDescent="0.4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3"/>
      <c r="Q76" s="184"/>
      <c r="R76" s="184"/>
      <c r="S76" s="184"/>
      <c r="T76" s="184"/>
      <c r="U76" s="184"/>
      <c r="V76" s="184"/>
      <c r="W76" s="184"/>
      <c r="X76" s="183"/>
      <c r="Y76" s="183"/>
      <c r="Z76" s="184"/>
      <c r="AA76" s="184"/>
      <c r="AB76" s="184"/>
      <c r="AC76" s="184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 x14ac:dyDescent="0.4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3"/>
      <c r="Q77" s="184"/>
      <c r="R77" s="184"/>
      <c r="S77" s="184"/>
      <c r="T77" s="184"/>
      <c r="U77" s="184"/>
      <c r="V77" s="184"/>
      <c r="W77" s="184"/>
      <c r="X77" s="183"/>
      <c r="Y77" s="183"/>
      <c r="Z77" s="184"/>
      <c r="AA77" s="184"/>
      <c r="AB77" s="184"/>
      <c r="AC77" s="184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 x14ac:dyDescent="0.4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52" t="s">
        <v>361</v>
      </c>
      <c r="Q78" s="204"/>
      <c r="R78" s="204" t="s">
        <v>361</v>
      </c>
      <c r="S78" s="204"/>
      <c r="T78" s="204" t="s">
        <v>361</v>
      </c>
      <c r="U78" s="204"/>
      <c r="V78" s="204" t="s">
        <v>361</v>
      </c>
      <c r="W78" s="204"/>
      <c r="X78" s="252" t="s">
        <v>361</v>
      </c>
      <c r="Y78" s="252"/>
      <c r="Z78" s="204" t="s">
        <v>361</v>
      </c>
      <c r="AA78" s="204"/>
      <c r="AB78" s="204" t="s">
        <v>361</v>
      </c>
      <c r="AC78" s="204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 x14ac:dyDescent="0.4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52" t="s">
        <v>361</v>
      </c>
      <c r="Q79" s="204"/>
      <c r="R79" s="204" t="s">
        <v>361</v>
      </c>
      <c r="S79" s="204"/>
      <c r="T79" s="204" t="s">
        <v>361</v>
      </c>
      <c r="U79" s="204"/>
      <c r="V79" s="204" t="s">
        <v>361</v>
      </c>
      <c r="W79" s="204"/>
      <c r="X79" s="252" t="s">
        <v>361</v>
      </c>
      <c r="Y79" s="252"/>
      <c r="Z79" s="204" t="s">
        <v>361</v>
      </c>
      <c r="AA79" s="204"/>
      <c r="AB79" s="204" t="s">
        <v>361</v>
      </c>
      <c r="AC79" s="204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 x14ac:dyDescent="0.4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86" t="s">
        <v>361</v>
      </c>
      <c r="Q80" s="187"/>
      <c r="R80" s="187" t="s">
        <v>361</v>
      </c>
      <c r="S80" s="187"/>
      <c r="T80" s="187" t="s">
        <v>361</v>
      </c>
      <c r="U80" s="187"/>
      <c r="V80" s="187" t="s">
        <v>361</v>
      </c>
      <c r="W80" s="187"/>
      <c r="X80" s="186" t="s">
        <v>361</v>
      </c>
      <c r="Y80" s="186"/>
      <c r="Z80" s="187" t="s">
        <v>361</v>
      </c>
      <c r="AA80" s="187"/>
      <c r="AB80" s="187" t="s">
        <v>361</v>
      </c>
      <c r="AC80" s="187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 x14ac:dyDescent="0.4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0.8</v>
      </c>
      <c r="I81" s="26"/>
      <c r="J81" s="26">
        <v>0.6</v>
      </c>
      <c r="K81" s="26"/>
      <c r="L81" s="26">
        <v>0.8</v>
      </c>
      <c r="M81" s="26"/>
      <c r="N81" s="26">
        <v>0.6</v>
      </c>
      <c r="O81" s="26"/>
      <c r="P81" s="186">
        <v>0.6</v>
      </c>
      <c r="Q81" s="187"/>
      <c r="R81" s="187">
        <v>0.5</v>
      </c>
      <c r="S81" s="187"/>
      <c r="T81" s="187">
        <v>0.6</v>
      </c>
      <c r="U81" s="187"/>
      <c r="V81" s="187" t="s">
        <v>361</v>
      </c>
      <c r="W81" s="187"/>
      <c r="X81" s="186">
        <v>0.8</v>
      </c>
      <c r="Y81" s="186"/>
      <c r="Z81" s="187">
        <v>0.6</v>
      </c>
      <c r="AA81" s="187"/>
      <c r="AB81" s="187">
        <v>0.5</v>
      </c>
      <c r="AC81" s="187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 x14ac:dyDescent="0.4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86" t="s">
        <v>361</v>
      </c>
      <c r="Q82" s="187"/>
      <c r="R82" s="187" t="s">
        <v>361</v>
      </c>
      <c r="S82" s="187"/>
      <c r="T82" s="187" t="s">
        <v>361</v>
      </c>
      <c r="U82" s="187"/>
      <c r="V82" s="187" t="s">
        <v>361</v>
      </c>
      <c r="W82" s="187"/>
      <c r="X82" s="186" t="s">
        <v>361</v>
      </c>
      <c r="Y82" s="186"/>
      <c r="Z82" s="187" t="s">
        <v>361</v>
      </c>
      <c r="AA82" s="187"/>
      <c r="AB82" s="187" t="s">
        <v>361</v>
      </c>
      <c r="AC82" s="187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 x14ac:dyDescent="0.4">
      <c r="A83" s="94">
        <v>14</v>
      </c>
      <c r="B83" s="46" t="s">
        <v>65</v>
      </c>
      <c r="C83" s="41" t="s">
        <v>78</v>
      </c>
      <c r="D83" s="79" t="s">
        <v>361</v>
      </c>
      <c r="E83" s="259" t="e">
        <f>D83/1000</f>
        <v>#VALUE!</v>
      </c>
      <c r="F83" s="80" t="s">
        <v>361</v>
      </c>
      <c r="G83" s="259" t="e">
        <f>F83/1000</f>
        <v>#VALUE!</v>
      </c>
      <c r="H83" s="38" t="s">
        <v>361</v>
      </c>
      <c r="I83" s="259" t="e">
        <f>H83/1000</f>
        <v>#VALUE!</v>
      </c>
      <c r="J83" s="80" t="s">
        <v>361</v>
      </c>
      <c r="K83" s="259" t="e">
        <f>J83/1000</f>
        <v>#VALUE!</v>
      </c>
      <c r="L83" s="80" t="s">
        <v>361</v>
      </c>
      <c r="M83" s="259" t="e">
        <f>L83/1000</f>
        <v>#VALUE!</v>
      </c>
      <c r="N83" s="80" t="s">
        <v>361</v>
      </c>
      <c r="O83" s="259" t="e">
        <f>N83/1000</f>
        <v>#VALUE!</v>
      </c>
      <c r="P83" s="252" t="s">
        <v>361</v>
      </c>
      <c r="Q83" s="277" t="e">
        <f>P83/1000</f>
        <v>#VALUE!</v>
      </c>
      <c r="R83" s="204" t="s">
        <v>361</v>
      </c>
      <c r="S83" s="277" t="e">
        <f t="shared" ref="S83" si="29">R83/1000</f>
        <v>#VALUE!</v>
      </c>
      <c r="T83" s="204" t="s">
        <v>361</v>
      </c>
      <c r="U83" s="277" t="e">
        <f t="shared" ref="U83" si="30">T83/1000</f>
        <v>#VALUE!</v>
      </c>
      <c r="V83" s="204" t="s">
        <v>361</v>
      </c>
      <c r="W83" s="277" t="e">
        <f t="shared" ref="W83" si="31">V83/1000</f>
        <v>#VALUE!</v>
      </c>
      <c r="X83" s="252" t="s">
        <v>361</v>
      </c>
      <c r="Y83" s="277" t="e">
        <f t="shared" ref="Y83" si="32">X83/1000</f>
        <v>#VALUE!</v>
      </c>
      <c r="Z83" s="204" t="s">
        <v>361</v>
      </c>
      <c r="AA83" s="277" t="e">
        <f t="shared" ref="AA83" si="33">Z83/1000</f>
        <v>#VALUE!</v>
      </c>
      <c r="AB83" s="204" t="s">
        <v>361</v>
      </c>
      <c r="AC83" s="27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 x14ac:dyDescent="0.4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86" t="s">
        <v>361</v>
      </c>
      <c r="Q84" s="187"/>
      <c r="R84" s="187" t="s">
        <v>361</v>
      </c>
      <c r="S84" s="187"/>
      <c r="T84" s="187" t="s">
        <v>361</v>
      </c>
      <c r="U84" s="187"/>
      <c r="V84" s="187" t="s">
        <v>361</v>
      </c>
      <c r="W84" s="187"/>
      <c r="X84" s="186" t="s">
        <v>361</v>
      </c>
      <c r="Y84" s="186"/>
      <c r="Z84" s="187" t="s">
        <v>361</v>
      </c>
      <c r="AA84" s="187"/>
      <c r="AB84" s="187" t="s">
        <v>361</v>
      </c>
      <c r="AC84" s="187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 x14ac:dyDescent="0.4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52" t="s">
        <v>361</v>
      </c>
      <c r="Q85" s="204"/>
      <c r="R85" s="204" t="s">
        <v>361</v>
      </c>
      <c r="S85" s="204"/>
      <c r="T85" s="204" t="s">
        <v>361</v>
      </c>
      <c r="U85" s="204"/>
      <c r="V85" s="204" t="s">
        <v>361</v>
      </c>
      <c r="W85" s="204"/>
      <c r="X85" s="252" t="s">
        <v>361</v>
      </c>
      <c r="Y85" s="252"/>
      <c r="Z85" s="204" t="s">
        <v>361</v>
      </c>
      <c r="AA85" s="204"/>
      <c r="AB85" s="204" t="s">
        <v>361</v>
      </c>
      <c r="AC85" s="204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 x14ac:dyDescent="0.4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52" t="s">
        <v>361</v>
      </c>
      <c r="Q86" s="204"/>
      <c r="R86" s="204" t="s">
        <v>361</v>
      </c>
      <c r="S86" s="204"/>
      <c r="T86" s="204" t="s">
        <v>361</v>
      </c>
      <c r="U86" s="204"/>
      <c r="V86" s="204" t="s">
        <v>361</v>
      </c>
      <c r="W86" s="204"/>
      <c r="X86" s="252" t="s">
        <v>361</v>
      </c>
      <c r="Y86" s="252"/>
      <c r="Z86" s="204" t="s">
        <v>361</v>
      </c>
      <c r="AA86" s="204"/>
      <c r="AB86" s="204" t="s">
        <v>361</v>
      </c>
      <c r="AC86" s="204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 x14ac:dyDescent="0.4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86" t="s">
        <v>361</v>
      </c>
      <c r="Q87" s="187"/>
      <c r="R87" s="187" t="s">
        <v>361</v>
      </c>
      <c r="S87" s="187"/>
      <c r="T87" s="187" t="s">
        <v>361</v>
      </c>
      <c r="U87" s="187"/>
      <c r="V87" s="187" t="s">
        <v>361</v>
      </c>
      <c r="W87" s="187"/>
      <c r="X87" s="186" t="s">
        <v>361</v>
      </c>
      <c r="Y87" s="186"/>
      <c r="Z87" s="187" t="s">
        <v>361</v>
      </c>
      <c r="AA87" s="187"/>
      <c r="AB87" s="187" t="s">
        <v>361</v>
      </c>
      <c r="AC87" s="187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 x14ac:dyDescent="0.4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3" t="s">
        <v>361</v>
      </c>
      <c r="Q88" s="184"/>
      <c r="R88" s="184" t="s">
        <v>361</v>
      </c>
      <c r="S88" s="184"/>
      <c r="T88" s="184" t="s">
        <v>361</v>
      </c>
      <c r="U88" s="184"/>
      <c r="V88" s="184" t="s">
        <v>361</v>
      </c>
      <c r="W88" s="184"/>
      <c r="X88" s="183" t="s">
        <v>361</v>
      </c>
      <c r="Y88" s="183"/>
      <c r="Z88" s="184" t="s">
        <v>361</v>
      </c>
      <c r="AA88" s="184"/>
      <c r="AB88" s="184" t="s">
        <v>361</v>
      </c>
      <c r="AC88" s="184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 x14ac:dyDescent="0.4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3" t="s">
        <v>361</v>
      </c>
      <c r="Q89" s="184"/>
      <c r="R89" s="184" t="s">
        <v>361</v>
      </c>
      <c r="S89" s="184"/>
      <c r="T89" s="184" t="s">
        <v>361</v>
      </c>
      <c r="U89" s="184"/>
      <c r="V89" s="184" t="s">
        <v>361</v>
      </c>
      <c r="W89" s="184"/>
      <c r="X89" s="183" t="s">
        <v>361</v>
      </c>
      <c r="Y89" s="183"/>
      <c r="Z89" s="184" t="s">
        <v>361</v>
      </c>
      <c r="AA89" s="184"/>
      <c r="AB89" s="184" t="s">
        <v>361</v>
      </c>
      <c r="AC89" s="184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 x14ac:dyDescent="0.4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86">
        <v>0</v>
      </c>
      <c r="Q90" s="187"/>
      <c r="R90" s="187">
        <v>0</v>
      </c>
      <c r="S90" s="187"/>
      <c r="T90" s="187">
        <v>0</v>
      </c>
      <c r="U90" s="187"/>
      <c r="V90" s="187" t="s">
        <v>361</v>
      </c>
      <c r="W90" s="187"/>
      <c r="X90" s="186">
        <v>0</v>
      </c>
      <c r="Y90" s="186"/>
      <c r="Z90" s="187">
        <v>0</v>
      </c>
      <c r="AA90" s="187"/>
      <c r="AB90" s="187">
        <v>0</v>
      </c>
      <c r="AC90" s="187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 x14ac:dyDescent="0.4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7.3</v>
      </c>
      <c r="G91" s="26"/>
      <c r="H91" s="38">
        <v>6.5</v>
      </c>
      <c r="I91" s="26"/>
      <c r="J91" s="26">
        <v>6.6</v>
      </c>
      <c r="K91" s="26"/>
      <c r="L91" s="26">
        <v>7.2</v>
      </c>
      <c r="M91" s="26"/>
      <c r="N91" s="26">
        <v>7.3</v>
      </c>
      <c r="O91" s="26"/>
      <c r="P91" s="186">
        <v>6.8</v>
      </c>
      <c r="Q91" s="187"/>
      <c r="R91" s="187">
        <v>7</v>
      </c>
      <c r="S91" s="187"/>
      <c r="T91" s="187">
        <v>7.3</v>
      </c>
      <c r="U91" s="187"/>
      <c r="V91" s="187" t="s">
        <v>361</v>
      </c>
      <c r="W91" s="187"/>
      <c r="X91" s="186">
        <v>6.9</v>
      </c>
      <c r="Y91" s="186"/>
      <c r="Z91" s="187">
        <v>7.1</v>
      </c>
      <c r="AA91" s="187"/>
      <c r="AB91" s="187">
        <v>7</v>
      </c>
      <c r="AC91" s="187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 x14ac:dyDescent="0.4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86" t="s">
        <v>361</v>
      </c>
      <c r="Q92" s="187"/>
      <c r="R92" s="187" t="s">
        <v>361</v>
      </c>
      <c r="S92" s="187"/>
      <c r="T92" s="187" t="s">
        <v>361</v>
      </c>
      <c r="U92" s="187"/>
      <c r="V92" s="187" t="s">
        <v>361</v>
      </c>
      <c r="W92" s="187"/>
      <c r="X92" s="186" t="s">
        <v>361</v>
      </c>
      <c r="Y92" s="186"/>
      <c r="Z92" s="187" t="s">
        <v>361</v>
      </c>
      <c r="AA92" s="187"/>
      <c r="AB92" s="187" t="s">
        <v>361</v>
      </c>
      <c r="AC92" s="187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 x14ac:dyDescent="0.4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3" t="s">
        <v>361</v>
      </c>
      <c r="Q93" s="184"/>
      <c r="R93" s="184" t="s">
        <v>361</v>
      </c>
      <c r="S93" s="184"/>
      <c r="T93" s="184" t="s">
        <v>361</v>
      </c>
      <c r="U93" s="184"/>
      <c r="V93" s="184" t="s">
        <v>361</v>
      </c>
      <c r="W93" s="184"/>
      <c r="X93" s="183" t="s">
        <v>361</v>
      </c>
      <c r="Y93" s="183"/>
      <c r="Z93" s="184" t="s">
        <v>361</v>
      </c>
      <c r="AA93" s="184"/>
      <c r="AB93" s="184" t="s">
        <v>361</v>
      </c>
      <c r="AC93" s="184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 x14ac:dyDescent="0.4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52" t="s">
        <v>361</v>
      </c>
      <c r="Q94" s="204"/>
      <c r="R94" s="204" t="s">
        <v>361</v>
      </c>
      <c r="S94" s="204"/>
      <c r="T94" s="204" t="s">
        <v>361</v>
      </c>
      <c r="U94" s="204"/>
      <c r="V94" s="204" t="s">
        <v>361</v>
      </c>
      <c r="W94" s="204"/>
      <c r="X94" s="252" t="s">
        <v>361</v>
      </c>
      <c r="Y94" s="252"/>
      <c r="Z94" s="204" t="s">
        <v>361</v>
      </c>
      <c r="AA94" s="204"/>
      <c r="AB94" s="204" t="s">
        <v>361</v>
      </c>
      <c r="AC94" s="204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 x14ac:dyDescent="0.4">
      <c r="A95" s="94">
        <v>26</v>
      </c>
      <c r="B95" s="46" t="s">
        <v>68</v>
      </c>
      <c r="C95" s="41" t="s">
        <v>78</v>
      </c>
      <c r="D95" s="87" t="s">
        <v>361</v>
      </c>
      <c r="E95" s="259" t="e">
        <f>D95/1000</f>
        <v>#VALUE!</v>
      </c>
      <c r="F95" s="88" t="s">
        <v>361</v>
      </c>
      <c r="G95" s="259" t="e">
        <f>F95/1000</f>
        <v>#VALUE!</v>
      </c>
      <c r="H95" s="38" t="s">
        <v>361</v>
      </c>
      <c r="I95" s="259" t="e">
        <f>H95/1000</f>
        <v>#VALUE!</v>
      </c>
      <c r="J95" s="88" t="s">
        <v>361</v>
      </c>
      <c r="K95" s="259" t="e">
        <f>J95/1000</f>
        <v>#VALUE!</v>
      </c>
      <c r="L95" s="88" t="s">
        <v>361</v>
      </c>
      <c r="M95" s="259" t="e">
        <f>L95/1000</f>
        <v>#VALUE!</v>
      </c>
      <c r="N95" s="88" t="s">
        <v>361</v>
      </c>
      <c r="O95" s="259" t="e">
        <f>N95/1000</f>
        <v>#VALUE!</v>
      </c>
      <c r="P95" s="253" t="s">
        <v>361</v>
      </c>
      <c r="Q95" s="277" t="e">
        <f>P95/1000</f>
        <v>#VALUE!</v>
      </c>
      <c r="R95" s="281" t="s">
        <v>361</v>
      </c>
      <c r="S95" s="277" t="e">
        <f t="shared" ref="S95" si="35">R95/1000</f>
        <v>#VALUE!</v>
      </c>
      <c r="T95" s="281" t="s">
        <v>361</v>
      </c>
      <c r="U95" s="277" t="e">
        <f t="shared" ref="U95" si="36">T95/1000</f>
        <v>#VALUE!</v>
      </c>
      <c r="V95" s="281" t="s">
        <v>361</v>
      </c>
      <c r="W95" s="277" t="e">
        <f t="shared" ref="W95" si="37">V95/1000</f>
        <v>#VALUE!</v>
      </c>
      <c r="X95" s="253" t="s">
        <v>361</v>
      </c>
      <c r="Y95" s="277" t="e">
        <f t="shared" ref="Y95" si="38">X95/1000</f>
        <v>#VALUE!</v>
      </c>
      <c r="Z95" s="281" t="s">
        <v>361</v>
      </c>
      <c r="AA95" s="277" t="e">
        <f t="shared" ref="AA95" si="39">Z95/1000</f>
        <v>#VALUE!</v>
      </c>
      <c r="AB95" s="281" t="s">
        <v>361</v>
      </c>
      <c r="AC95" s="27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 x14ac:dyDescent="0.45">
      <c r="A96" s="95">
        <v>27</v>
      </c>
      <c r="B96" s="260" t="s">
        <v>188</v>
      </c>
      <c r="C96" s="261"/>
      <c r="D96" s="107" t="s">
        <v>361</v>
      </c>
      <c r="E96" s="262" t="e">
        <f>D96/1000</f>
        <v>#VALUE!</v>
      </c>
      <c r="F96" s="102" t="s">
        <v>361</v>
      </c>
      <c r="G96" s="262" t="e">
        <f>F96/1000</f>
        <v>#VALUE!</v>
      </c>
      <c r="H96" s="58" t="s">
        <v>361</v>
      </c>
      <c r="I96" s="262" t="e">
        <f>H96/1000</f>
        <v>#VALUE!</v>
      </c>
      <c r="J96" s="102" t="s">
        <v>361</v>
      </c>
      <c r="K96" s="262" t="e">
        <f>J96/1000</f>
        <v>#VALUE!</v>
      </c>
      <c r="L96" s="102" t="s">
        <v>361</v>
      </c>
      <c r="M96" s="262" t="e">
        <f>L96/1000</f>
        <v>#VALUE!</v>
      </c>
      <c r="N96" s="102" t="s">
        <v>361</v>
      </c>
      <c r="O96" s="262" t="e">
        <f>N96/1000</f>
        <v>#VALUE!</v>
      </c>
      <c r="P96" s="282" t="s">
        <v>361</v>
      </c>
      <c r="Q96" s="276" t="e">
        <f>P96/1000</f>
        <v>#VALUE!</v>
      </c>
      <c r="R96" s="283" t="s">
        <v>361</v>
      </c>
      <c r="S96" s="276" t="e">
        <f>R96/1000</f>
        <v>#VALUE!</v>
      </c>
      <c r="T96" s="283" t="s">
        <v>361</v>
      </c>
      <c r="U96" s="276" t="e">
        <f>T96/1000</f>
        <v>#VALUE!</v>
      </c>
      <c r="V96" s="283" t="s">
        <v>361</v>
      </c>
      <c r="W96" s="276" t="e">
        <f>V96/1000</f>
        <v>#VALUE!</v>
      </c>
      <c r="X96" s="282" t="s">
        <v>361</v>
      </c>
      <c r="Y96" s="276" t="e">
        <f>X96/1000</f>
        <v>#VALUE!</v>
      </c>
      <c r="Z96" s="283" t="s">
        <v>361</v>
      </c>
      <c r="AA96" s="276" t="e">
        <f>Z96/1000</f>
        <v>#VALUE!</v>
      </c>
      <c r="AB96" s="283" t="s">
        <v>361</v>
      </c>
      <c r="AC96" s="27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 x14ac:dyDescent="0.4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56" t="s">
        <v>361</v>
      </c>
      <c r="Q98" s="225"/>
      <c r="R98" s="225" t="s">
        <v>361</v>
      </c>
      <c r="S98" s="225"/>
      <c r="T98" s="225" t="s">
        <v>361</v>
      </c>
      <c r="U98" s="225"/>
      <c r="V98" s="225" t="s">
        <v>361</v>
      </c>
      <c r="W98" s="225"/>
      <c r="X98" s="256" t="s">
        <v>361</v>
      </c>
      <c r="Y98" s="256"/>
      <c r="Z98" s="225" t="s">
        <v>361</v>
      </c>
      <c r="AA98" s="225"/>
      <c r="AB98" s="225" t="s">
        <v>361</v>
      </c>
      <c r="AC98" s="22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 x14ac:dyDescent="0.4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86" t="s">
        <v>361</v>
      </c>
      <c r="Q99" s="187"/>
      <c r="R99" s="187" t="s">
        <v>361</v>
      </c>
      <c r="S99" s="187"/>
      <c r="T99" s="187" t="s">
        <v>361</v>
      </c>
      <c r="U99" s="187"/>
      <c r="V99" s="187" t="s">
        <v>361</v>
      </c>
      <c r="W99" s="187"/>
      <c r="X99" s="186" t="s">
        <v>361</v>
      </c>
      <c r="Y99" s="186"/>
      <c r="Z99" s="187" t="s">
        <v>361</v>
      </c>
      <c r="AA99" s="187"/>
      <c r="AB99" s="187" t="s">
        <v>361</v>
      </c>
      <c r="AC99" s="187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 x14ac:dyDescent="0.4">
      <c r="A100" s="94">
        <v>3</v>
      </c>
      <c r="B100" s="52" t="s">
        <v>59</v>
      </c>
      <c r="C100" s="53" t="s">
        <v>60</v>
      </c>
      <c r="D100" s="25">
        <v>5.5</v>
      </c>
      <c r="E100" s="25"/>
      <c r="F100" s="26">
        <v>5.6</v>
      </c>
      <c r="G100" s="26"/>
      <c r="H100" s="38">
        <v>19.600000000000001</v>
      </c>
      <c r="I100" s="26"/>
      <c r="J100" s="26">
        <v>17.399999999999999</v>
      </c>
      <c r="K100" s="26"/>
      <c r="L100" s="26">
        <v>8.6</v>
      </c>
      <c r="M100" s="26"/>
      <c r="N100" s="26">
        <v>8.6</v>
      </c>
      <c r="O100" s="26"/>
      <c r="P100" s="186">
        <v>8.6999999999999993</v>
      </c>
      <c r="Q100" s="187"/>
      <c r="R100" s="187">
        <v>7.9</v>
      </c>
      <c r="S100" s="187"/>
      <c r="T100" s="187">
        <v>8.1</v>
      </c>
      <c r="U100" s="187"/>
      <c r="V100" s="187" t="s">
        <v>361</v>
      </c>
      <c r="W100" s="187"/>
      <c r="X100" s="186">
        <v>5.5</v>
      </c>
      <c r="Y100" s="186"/>
      <c r="Z100" s="187">
        <v>5.6</v>
      </c>
      <c r="AA100" s="187"/>
      <c r="AB100" s="187">
        <v>5.7</v>
      </c>
      <c r="AC100" s="187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 x14ac:dyDescent="0.4">
      <c r="A101" s="94"/>
      <c r="B101" s="111" t="s">
        <v>231</v>
      </c>
      <c r="C101" s="53"/>
      <c r="D101" s="25">
        <v>0.22</v>
      </c>
      <c r="E101" s="25"/>
      <c r="F101" s="26">
        <v>0.22</v>
      </c>
      <c r="G101" s="26"/>
      <c r="H101" s="38">
        <v>0.66</v>
      </c>
      <c r="I101" s="26"/>
      <c r="J101" s="26">
        <v>0.59</v>
      </c>
      <c r="K101" s="26"/>
      <c r="L101" s="26">
        <v>0.22</v>
      </c>
      <c r="M101" s="26"/>
      <c r="N101" s="26">
        <v>0.21</v>
      </c>
      <c r="O101" s="26"/>
      <c r="P101" s="186" t="s">
        <v>361</v>
      </c>
      <c r="Q101" s="187"/>
      <c r="R101" s="187" t="s">
        <v>361</v>
      </c>
      <c r="S101" s="187"/>
      <c r="T101" s="187" t="s">
        <v>361</v>
      </c>
      <c r="U101" s="187"/>
      <c r="V101" s="187" t="s">
        <v>361</v>
      </c>
      <c r="W101" s="187"/>
      <c r="X101" s="186">
        <v>0.22</v>
      </c>
      <c r="Y101" s="186"/>
      <c r="Z101" s="187">
        <v>0.21</v>
      </c>
      <c r="AA101" s="187"/>
      <c r="AB101" s="187">
        <v>0.21</v>
      </c>
      <c r="AC101" s="187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 x14ac:dyDescent="0.4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3"/>
      <c r="Q102" s="184"/>
      <c r="R102" s="184"/>
      <c r="S102" s="184"/>
      <c r="T102" s="184"/>
      <c r="U102" s="184"/>
      <c r="V102" s="184"/>
      <c r="W102" s="184"/>
      <c r="X102" s="183"/>
      <c r="Y102" s="183"/>
      <c r="Z102" s="184"/>
      <c r="AA102" s="184"/>
      <c r="AB102" s="184"/>
      <c r="AC102" s="184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 x14ac:dyDescent="0.4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3"/>
      <c r="Q103" s="184"/>
      <c r="R103" s="184"/>
      <c r="S103" s="184"/>
      <c r="T103" s="184"/>
      <c r="U103" s="184"/>
      <c r="V103" s="184"/>
      <c r="W103" s="184"/>
      <c r="X103" s="183"/>
      <c r="Y103" s="183"/>
      <c r="Z103" s="184"/>
      <c r="AA103" s="184"/>
      <c r="AB103" s="184"/>
      <c r="AC103" s="184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 x14ac:dyDescent="0.4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3" t="s">
        <v>361</v>
      </c>
      <c r="Q104" s="184"/>
      <c r="R104" s="184" t="s">
        <v>361</v>
      </c>
      <c r="S104" s="184"/>
      <c r="T104" s="184" t="s">
        <v>361</v>
      </c>
      <c r="U104" s="184"/>
      <c r="V104" s="184" t="s">
        <v>361</v>
      </c>
      <c r="W104" s="184"/>
      <c r="X104" s="183" t="s">
        <v>361</v>
      </c>
      <c r="Y104" s="183"/>
      <c r="Z104" s="184" t="s">
        <v>361</v>
      </c>
      <c r="AA104" s="184"/>
      <c r="AB104" s="184" t="s">
        <v>361</v>
      </c>
      <c r="AC104" s="184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 x14ac:dyDescent="0.45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57" t="s">
        <v>361</v>
      </c>
      <c r="Q105" s="231"/>
      <c r="R105" s="231" t="s">
        <v>361</v>
      </c>
      <c r="S105" s="231"/>
      <c r="T105" s="231" t="s">
        <v>361</v>
      </c>
      <c r="U105" s="231"/>
      <c r="V105" s="231" t="s">
        <v>361</v>
      </c>
      <c r="W105" s="231"/>
      <c r="X105" s="257" t="s">
        <v>361</v>
      </c>
      <c r="Y105" s="257"/>
      <c r="Z105" s="231" t="s">
        <v>361</v>
      </c>
      <c r="AA105" s="231"/>
      <c r="AB105" s="231" t="s">
        <v>361</v>
      </c>
      <c r="AC105" s="23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 x14ac:dyDescent="0.4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>
      <c r="P107" s="159"/>
      <c r="Q107" s="2"/>
      <c r="R107" s="159"/>
      <c r="T107" s="159"/>
      <c r="V107" s="159"/>
    </row>
    <row r="108" spans="1:44" ht="11.1" customHeight="1" x14ac:dyDescent="0.4">
      <c r="P108" s="159"/>
      <c r="Q108" s="2"/>
      <c r="R108" s="159"/>
      <c r="T108" s="159"/>
      <c r="V108" s="159"/>
    </row>
    <row r="109" spans="1:44" ht="11.1" customHeight="1" x14ac:dyDescent="0.4">
      <c r="P109" s="159"/>
      <c r="Q109" s="2"/>
      <c r="R109" s="159"/>
      <c r="T109" s="159"/>
    </row>
    <row r="110" spans="1:44" ht="11.1" customHeight="1" x14ac:dyDescent="0.4">
      <c r="P110" s="159"/>
      <c r="Q110" s="2"/>
      <c r="R110" s="159"/>
      <c r="T110" s="159"/>
    </row>
    <row r="111" spans="1:44" ht="11.1" customHeight="1" x14ac:dyDescent="0.4">
      <c r="Q111" s="2"/>
      <c r="R111" s="159"/>
    </row>
    <row r="112" spans="1:44" ht="11.1" customHeight="1" x14ac:dyDescent="0.4">
      <c r="Q112" s="2"/>
    </row>
    <row r="113" spans="17:17" ht="11.1" customHeight="1" x14ac:dyDescent="0.4">
      <c r="Q113" s="2"/>
    </row>
    <row r="114" spans="17:17" ht="11.1" customHeight="1" x14ac:dyDescent="0.4">
      <c r="Q114" s="2"/>
    </row>
    <row r="115" spans="17:17" ht="11.1" customHeight="1" x14ac:dyDescent="0.4">
      <c r="Q115" s="2"/>
    </row>
    <row r="116" spans="17:17" ht="11.1" customHeight="1" x14ac:dyDescent="0.4">
      <c r="Q116" s="2"/>
    </row>
    <row r="117" spans="17:17" ht="11.1" customHeight="1" x14ac:dyDescent="0.4">
      <c r="Q117" s="2"/>
    </row>
    <row r="118" spans="17:17" ht="11.1" customHeight="1" x14ac:dyDescent="0.4">
      <c r="Q118" s="2"/>
    </row>
    <row r="119" spans="17:17" ht="11.1" customHeight="1" x14ac:dyDescent="0.4">
      <c r="Q119" s="2"/>
    </row>
    <row r="120" spans="17:17" ht="11.1" customHeight="1" x14ac:dyDescent="0.4">
      <c r="Q120" s="2"/>
    </row>
    <row r="121" spans="17:17" ht="11.1" customHeight="1" x14ac:dyDescent="0.4">
      <c r="Q121" s="2"/>
    </row>
    <row r="122" spans="17:17" ht="11.1" customHeight="1" x14ac:dyDescent="0.4">
      <c r="Q122" s="2"/>
    </row>
    <row r="123" spans="17:17" ht="11.1" customHeight="1" x14ac:dyDescent="0.4">
      <c r="Q123" s="2"/>
    </row>
    <row r="124" spans="17:17" ht="11.1" customHeight="1" x14ac:dyDescent="0.4">
      <c r="Q124" s="2"/>
    </row>
    <row r="125" spans="17:17" ht="11.1" customHeight="1" x14ac:dyDescent="0.4">
      <c r="Q125" s="2"/>
    </row>
    <row r="126" spans="17:17" ht="11.1" customHeight="1" x14ac:dyDescent="0.4">
      <c r="Q126" s="2"/>
    </row>
    <row r="127" spans="17:17" ht="11.1" customHeight="1" x14ac:dyDescent="0.4">
      <c r="Q127" s="2"/>
    </row>
    <row r="128" spans="17:17" ht="11.1" customHeight="1" x14ac:dyDescent="0.4">
      <c r="Q128" s="2"/>
    </row>
    <row r="129" spans="1:45" ht="11.1" customHeight="1" x14ac:dyDescent="0.4">
      <c r="Q129" s="2"/>
    </row>
    <row r="130" spans="1:45" ht="11.1" customHeight="1" x14ac:dyDescent="0.4">
      <c r="Q130" s="2"/>
    </row>
    <row r="131" spans="1:45" ht="11.1" customHeight="1" thickBot="1" x14ac:dyDescent="0.45"/>
    <row r="132" spans="1:45" ht="11.1" customHeight="1" thickTop="1" x14ac:dyDescent="0.4">
      <c r="A132" s="348"/>
      <c r="B132" s="348"/>
      <c r="C132" s="349"/>
      <c r="D132" s="34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 x14ac:dyDescent="0.4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 x14ac:dyDescent="0.4">
      <c r="B1" s="269">
        <v>45658</v>
      </c>
      <c r="C1" t="s">
        <v>370</v>
      </c>
    </row>
    <row r="2" spans="1:15" x14ac:dyDescent="0.4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 x14ac:dyDescent="0.4">
      <c r="A3" t="s">
        <v>80</v>
      </c>
      <c r="B3" s="270">
        <v>45658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 x14ac:dyDescent="0.4">
      <c r="B4">
        <v>45659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 x14ac:dyDescent="0.4">
      <c r="B5">
        <v>45660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 x14ac:dyDescent="0.4">
      <c r="B6">
        <v>45661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 x14ac:dyDescent="0.4">
      <c r="B7">
        <v>45662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 x14ac:dyDescent="0.4">
      <c r="B8">
        <v>45663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 x14ac:dyDescent="0.4">
      <c r="B9">
        <v>45664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 x14ac:dyDescent="0.4">
      <c r="B10">
        <v>45665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 x14ac:dyDescent="0.4">
      <c r="B11">
        <v>45666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 x14ac:dyDescent="0.4">
      <c r="B12">
        <v>45667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 x14ac:dyDescent="0.4">
      <c r="B13">
        <v>45668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 x14ac:dyDescent="0.4">
      <c r="B14">
        <v>45669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 x14ac:dyDescent="0.4">
      <c r="B15">
        <v>45670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 x14ac:dyDescent="0.4">
      <c r="B16">
        <v>45671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 x14ac:dyDescent="0.4">
      <c r="B17">
        <v>45672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 x14ac:dyDescent="0.4">
      <c r="B18">
        <v>45673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 x14ac:dyDescent="0.4">
      <c r="B19">
        <v>45674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 x14ac:dyDescent="0.4">
      <c r="B20">
        <v>45675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 x14ac:dyDescent="0.4">
      <c r="B21">
        <v>45676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 x14ac:dyDescent="0.4">
      <c r="B22">
        <v>45677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 x14ac:dyDescent="0.4">
      <c r="B23">
        <v>45678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 x14ac:dyDescent="0.4">
      <c r="B24">
        <v>45679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 x14ac:dyDescent="0.4">
      <c r="B25">
        <v>45680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 x14ac:dyDescent="0.4">
      <c r="B26">
        <v>45681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 x14ac:dyDescent="0.4">
      <c r="B27">
        <v>45682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 x14ac:dyDescent="0.4">
      <c r="B28">
        <v>45683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 x14ac:dyDescent="0.4">
      <c r="B29">
        <v>45684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 x14ac:dyDescent="0.4">
      <c r="B30">
        <v>45685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 x14ac:dyDescent="0.4">
      <c r="B31">
        <v>45686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 x14ac:dyDescent="0.4">
      <c r="B32">
        <v>45687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 x14ac:dyDescent="0.4">
      <c r="B33">
        <v>45688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34" customFormat="1" x14ac:dyDescent="0.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4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 x14ac:dyDescent="0.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 x14ac:dyDescent="0.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4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 x14ac:dyDescent="0.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4">
      <c r="AO7" s="133"/>
      <c r="BA7" s="129"/>
    </row>
    <row r="8" spans="2:79" hidden="1" x14ac:dyDescent="0.4">
      <c r="BA8" s="129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2025-03-05T00:29:06Z</cp:lastPrinted>
  <dcterms:created xsi:type="dcterms:W3CDTF">2020-11-06T01:25:08Z</dcterms:created>
  <dcterms:modified xsi:type="dcterms:W3CDTF">2025-03-17T06:24:56Z</dcterms:modified>
</cp:coreProperties>
</file>